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25" yWindow="120" windowWidth="24960" windowHeight="5040" tabRatio="860" activeTab="0"/>
  </bookViews>
  <sheets>
    <sheet name="Resumen Recinto" sheetId="1" r:id="rId1"/>
    <sheet name="Resumen INGE" sheetId="2" r:id="rId2"/>
    <sheet name="Ing Civil" sheetId="3" r:id="rId3"/>
    <sheet name="Ing Electrica" sheetId="4" r:id="rId4"/>
    <sheet name="Ing General" sheetId="5" r:id="rId5"/>
    <sheet name="Ing Industrial" sheetId="10" r:id="rId6"/>
    <sheet name="Ing Mecanica" sheetId="11" r:id="rId7"/>
    <sheet name="Ing Quimica" sheetId="12" r:id="rId8"/>
    <sheet name="Resumen Artes y Ciencias" sheetId="6" r:id="rId9"/>
    <sheet name="Biologia" sheetId="7" r:id="rId10"/>
    <sheet name="Ciencias Marinas" sheetId="8" r:id="rId11"/>
    <sheet name="Ciencias Sociales" sheetId="9" r:id="rId12"/>
    <sheet name="Economia" sheetId="14" r:id="rId13"/>
    <sheet name="Educ Fisica" sheetId="15" r:id="rId14"/>
    <sheet name="Enfermeria" sheetId="16" r:id="rId15"/>
    <sheet name="Hispanicos" sheetId="17" r:id="rId16"/>
    <sheet name="Fisica" sheetId="18" r:id="rId17"/>
    <sheet name="Geología" sheetId="23" r:id="rId18"/>
    <sheet name="Humanidades" sheetId="19" r:id="rId19"/>
    <sheet name="Ingles" sheetId="20" r:id="rId20"/>
    <sheet name="Matematicas" sheetId="21" r:id="rId21"/>
    <sheet name="Quimica" sheetId="22" r:id="rId22"/>
    <sheet name="Resumen ADEM" sheetId="24" r:id="rId23"/>
    <sheet name="Adem" sheetId="25" r:id="rId24"/>
    <sheet name="Resumen Ciencias Agricolas" sheetId="26" r:id="rId25"/>
    <sheet name="Agronomia" sheetId="27" r:id="rId26"/>
    <sheet name="Horticultura" sheetId="28" r:id="rId27"/>
    <sheet name="Proteccion Cultivos" sheetId="31" r:id="rId28"/>
    <sheet name="Ing Agricola" sheetId="29" r:id="rId29"/>
    <sheet name="Prog Tec Alimentos" sheetId="30" r:id="rId30"/>
    <sheet name="Educacion Agicola" sheetId="33" r:id="rId31"/>
    <sheet name="Economia Agicola" sheetId="34" r:id="rId32"/>
    <sheet name="Industrias Pecuarias" sheetId="32" r:id="rId33"/>
    <sheet name="Resumen Asuntos Academicos" sheetId="35" r:id="rId34"/>
    <sheet name="Biblioteca" sheetId="36" r:id="rId35"/>
    <sheet name="PPMES" sheetId="37" r:id="rId36"/>
    <sheet name="Resumen Dec Estudiantes" sheetId="38" r:id="rId37"/>
    <sheet name="Orientacion" sheetId="39" r:id="rId38"/>
    <sheet name="Sheet4" sheetId="13" r:id="rId39"/>
  </sheets>
  <definedNames/>
  <calcPr calcId="152511"/>
</workbook>
</file>

<file path=xl/comments3.xml><?xml version="1.0" encoding="utf-8"?>
<comments xmlns="http://schemas.openxmlformats.org/spreadsheetml/2006/main">
  <authors>
    <author>argocd</author>
  </authors>
  <commentList>
    <comment ref="D71" authorId="0">
      <text>
        <r>
          <rPr>
            <sz val="10"/>
            <color rgb="FF000000"/>
            <rFont val="Arial"/>
            <family val="2"/>
          </rPr>
          <t>actualizar nombres y cr.
 -Dani R Santiago Martinez</t>
        </r>
      </text>
    </comment>
  </commentList>
</comments>
</file>

<file path=xl/sharedStrings.xml><?xml version="1.0" encoding="utf-8"?>
<sst xmlns="http://schemas.openxmlformats.org/spreadsheetml/2006/main" count="5225" uniqueCount="1858">
  <si>
    <t>UNIVERSIDAD DE PUERTO RICO</t>
  </si>
  <si>
    <t xml:space="preserve"> </t>
  </si>
  <si>
    <t>UNIDAD</t>
  </si>
  <si>
    <t>PRIMER SEMESTRE 2014-2015</t>
  </si>
  <si>
    <t xml:space="preserve">FACULTAD: </t>
  </si>
  <si>
    <t>DEPARTAMENTO / PROGRAMA:</t>
  </si>
  <si>
    <t>Número de Plaza</t>
  </si>
  <si>
    <t>Rango</t>
  </si>
  <si>
    <t>Nombre del Incumbente</t>
  </si>
  <si>
    <t>TAREA ACADÉMICA</t>
  </si>
  <si>
    <t>ENSEÑANZA E INVESTIGACIÓN EN ESTE DEPARTAMENTO</t>
  </si>
  <si>
    <t>Completa tarea en otro Departamento/Unidad</t>
  </si>
  <si>
    <t>SUSTITUCIÓN DE TAREA</t>
  </si>
  <si>
    <t>Total</t>
  </si>
  <si>
    <t>Compensación a otorgar</t>
  </si>
  <si>
    <t>Tarea Académica</t>
  </si>
  <si>
    <t xml:space="preserve">Tarea Académica Ad Honorem </t>
  </si>
  <si>
    <t>Tesis</t>
  </si>
  <si>
    <t>Tarea Ad Honorem Tesis</t>
  </si>
  <si>
    <t>Completa tarea en este Departamento</t>
  </si>
  <si>
    <t>Total Tarea Académica</t>
  </si>
  <si>
    <t>Investigación</t>
  </si>
  <si>
    <t>Tarea Ad Hororem Investigación</t>
  </si>
  <si>
    <t>Total Investigación</t>
  </si>
  <si>
    <t>Destaques y Licencias</t>
  </si>
  <si>
    <t>Administración _1/</t>
  </si>
  <si>
    <t>Administración Ad Honorem</t>
  </si>
  <si>
    <t>Total Destaques, licencias y Administración</t>
  </si>
  <si>
    <t>I = Instructor</t>
  </si>
  <si>
    <t>CX = Cat. Auxiliar</t>
  </si>
  <si>
    <t>HS</t>
  </si>
  <si>
    <t>ETC</t>
  </si>
  <si>
    <t>CA = Cat. Asociado</t>
  </si>
  <si>
    <t>C = Catedrático</t>
  </si>
  <si>
    <t>Docentes con Plaza Regular en este Departamento / Programa:</t>
  </si>
  <si>
    <t>Docentes que Pertenecen a Otros Dept o Recintos (Compensación Adicional o Ad Honorem):</t>
  </si>
  <si>
    <t>Contratos de Servicio:</t>
  </si>
  <si>
    <t>Ayudantes de Cátedra:</t>
  </si>
  <si>
    <t>GRAN TOTAL</t>
  </si>
  <si>
    <r>
      <rPr>
        <b/>
        <i/>
        <sz val="10"/>
        <rFont val="Arial"/>
        <family val="2"/>
      </rPr>
      <t>HS -</t>
    </r>
    <r>
      <rPr>
        <i/>
        <sz val="10"/>
        <rFont val="Arial"/>
        <family val="2"/>
      </rPr>
      <t xml:space="preserve"> Horas Semanales</t>
    </r>
  </si>
  <si>
    <t xml:space="preserve">_1/ SE REQUIERE DESGLOSAR LAS TAREAS DE ADMINISTRACIÓN EN ARCHIVO ADJUNTO. </t>
  </si>
  <si>
    <t>DEPARTAMENTO</t>
  </si>
  <si>
    <t>Presupuesto Asignado</t>
  </si>
  <si>
    <t>Total Secciones Organizadas</t>
  </si>
  <si>
    <t>Promedio Estudiantes por Sección</t>
  </si>
  <si>
    <t>Total Profesores Equivalente a Tarea Completa</t>
  </si>
  <si>
    <t>FACULTAD</t>
  </si>
  <si>
    <t>ETC Facultad Dedicada a la Enseñanza</t>
  </si>
  <si>
    <t>ETC Facultad Dedicada a la Investigación</t>
  </si>
  <si>
    <t>ENSEÑANZA</t>
  </si>
  <si>
    <t xml:space="preserve">INVESTIGACIÓN </t>
  </si>
  <si>
    <t>ETC Facultad que Completa tarea en otro Departamento/Unidad</t>
  </si>
  <si>
    <t>ETC en  Destaques, Licencias o Tarea Administrativa</t>
  </si>
  <si>
    <t>DEPARTAMENTO / PROGRAMA</t>
  </si>
  <si>
    <t>ETC Facultad que Completa Tarea en otro Recinto</t>
  </si>
  <si>
    <t>ETC Facultad que Completa Tarea en otra Facultad</t>
  </si>
  <si>
    <t>TABLA 3</t>
  </si>
  <si>
    <t>TABLA 3-A</t>
  </si>
  <si>
    <t>TABLA 3-B</t>
  </si>
  <si>
    <t>INFORME DE EQUIVALENCIA DE TAREA ACADÉMICA</t>
  </si>
  <si>
    <t>369059</t>
  </si>
  <si>
    <t>CATEDRATICO</t>
  </si>
  <si>
    <t>Acosta Costa, Felipe J</t>
  </si>
  <si>
    <t>369113</t>
  </si>
  <si>
    <t>Catedratico Asociado</t>
  </si>
  <si>
    <t>Aponte Bermudez, Luis D.</t>
  </si>
  <si>
    <t>369045</t>
  </si>
  <si>
    <t>Bernal, Juan B.</t>
  </si>
  <si>
    <t>CATEDRATICO AUXILIAR</t>
  </si>
  <si>
    <t>Camacho Padron, Beatriz I.</t>
  </si>
  <si>
    <t>369073</t>
  </si>
  <si>
    <t>Colucci Rios, Benjamin</t>
  </si>
  <si>
    <t>369067</t>
  </si>
  <si>
    <t>Cruzado Velez, Ivette</t>
  </si>
  <si>
    <t>369081</t>
  </si>
  <si>
    <t>CATEDRATICA ASOCIADA</t>
  </si>
  <si>
    <t>De La Rosa Ricciardi, Evi</t>
  </si>
  <si>
    <t>369121</t>
  </si>
  <si>
    <t>CATEDRATICO ASOCIADO</t>
  </si>
  <si>
    <t>Figueroa Medina, Alberto M.</t>
  </si>
  <si>
    <t>369087</t>
  </si>
  <si>
    <t>Flores Malave, Jose Luis</t>
  </si>
  <si>
    <t>Gonzalez, Antonio A.</t>
  </si>
  <si>
    <t>369065</t>
  </si>
  <si>
    <t>Gonzalez, Hiram</t>
  </si>
  <si>
    <t>369047</t>
  </si>
  <si>
    <t>Guevara, Jose O.</t>
  </si>
  <si>
    <t>369061</t>
  </si>
  <si>
    <t>Huerta Lopez, Carlos I.</t>
  </si>
  <si>
    <t>369111</t>
  </si>
  <si>
    <t>Hwang, Sangchul</t>
  </si>
  <si>
    <t>369049</t>
  </si>
  <si>
    <t>Lopez Rodriguez, Ricardo</t>
  </si>
  <si>
    <t>369041</t>
  </si>
  <si>
    <t>Maldonado Fortunet, Francisco</t>
  </si>
  <si>
    <t>369085</t>
  </si>
  <si>
    <t>Martinez Cruzado, Jose A.</t>
  </si>
  <si>
    <t>369043</t>
  </si>
  <si>
    <t>Molina Bas, Omar I</t>
  </si>
  <si>
    <t>369063</t>
  </si>
  <si>
    <t>Padilla Cestero, Ingrid Y</t>
  </si>
  <si>
    <t>369057</t>
  </si>
  <si>
    <t>Pagan Trinidad, Ismael</t>
  </si>
  <si>
    <t>369117</t>
  </si>
  <si>
    <t>Perdomo Rivera, Jose L.</t>
  </si>
  <si>
    <t>369055</t>
  </si>
  <si>
    <t>Ramos Cabeza, Ricardo</t>
  </si>
  <si>
    <t>201003</t>
  </si>
  <si>
    <t>Rivera Santos, Jorge</t>
  </si>
  <si>
    <t>369083</t>
  </si>
  <si>
    <t>Saffar, Ali</t>
  </si>
  <si>
    <t>369071</t>
  </si>
  <si>
    <t>Segarra Garcia, Rafael</t>
  </si>
  <si>
    <t>Catedrático Auxiliar</t>
  </si>
  <si>
    <t>Tarafa Velez, Pedro</t>
  </si>
  <si>
    <t>369109</t>
  </si>
  <si>
    <t>Valdes Diaz, Didier M.</t>
  </si>
  <si>
    <t>369051</t>
  </si>
  <si>
    <t>Velez, Linda</t>
  </si>
  <si>
    <t>369053</t>
  </si>
  <si>
    <t>Wendichansky Bard, Daniel A.</t>
  </si>
  <si>
    <t>369077</t>
  </si>
  <si>
    <t>Zapata Lopez, Raul E.</t>
  </si>
  <si>
    <t>369104</t>
  </si>
  <si>
    <t>Caceres Fernandez, Arsenio</t>
  </si>
  <si>
    <t>Catedrática Auxiliar</t>
  </si>
  <si>
    <t>Buitrago Gonzalez, Fabiola E.</t>
  </si>
  <si>
    <t>Ingeniería</t>
  </si>
  <si>
    <t>Civil</t>
  </si>
  <si>
    <t>Recinto Univeristario de Mayaguez</t>
  </si>
  <si>
    <t>Ingeniería Civil</t>
  </si>
  <si>
    <t>INGENIERIA</t>
  </si>
  <si>
    <t>Recinto Universitario de Mayaguez</t>
  </si>
  <si>
    <t>370133</t>
  </si>
  <si>
    <t>Catedratico Auxiliar</t>
  </si>
  <si>
    <t>Aponte Bezares, Erick E.</t>
  </si>
  <si>
    <t>370077</t>
  </si>
  <si>
    <t>Arbona Fazzi, Jaime A.</t>
  </si>
  <si>
    <t>Arzuaga Cruz, Emmanuel</t>
  </si>
  <si>
    <t>370099</t>
  </si>
  <si>
    <t>Beauchamp, Gerson</t>
  </si>
  <si>
    <t>370095</t>
  </si>
  <si>
    <t>Borges, Jose A.</t>
  </si>
  <si>
    <t>370143</t>
  </si>
  <si>
    <t>Castro Siritiche, Marcel J.</t>
  </si>
  <si>
    <t>370137</t>
  </si>
  <si>
    <t>Catedrarico Auxiliar</t>
  </si>
  <si>
    <t>Chinaei, Amir Hossein</t>
  </si>
  <si>
    <t>370091</t>
  </si>
  <si>
    <t>Colom Ustariz, Jose G.</t>
  </si>
  <si>
    <t>370125</t>
  </si>
  <si>
    <t>Couvertier Reyes, Isidoro</t>
  </si>
  <si>
    <t>370073</t>
  </si>
  <si>
    <t>Cruz Pol, Sandra L.</t>
  </si>
  <si>
    <t>370153</t>
  </si>
  <si>
    <t>Diaz Castillo, Andres J.</t>
  </si>
  <si>
    <t>370141</t>
  </si>
  <si>
    <t>Ducoudray Acevedo, Gladys O.</t>
  </si>
  <si>
    <t>370103</t>
  </si>
  <si>
    <t>Hunt, Shawn David</t>
  </si>
  <si>
    <t>370075</t>
  </si>
  <si>
    <t>Irizarry Rivera, Agustin A.</t>
  </si>
  <si>
    <t>370065</t>
  </si>
  <si>
    <t>Jimenez Cedeno, Manuel A.</t>
  </si>
  <si>
    <t>370109</t>
  </si>
  <si>
    <t>Jimenez Rodriguez, Luis O.</t>
  </si>
  <si>
    <t>370129</t>
  </si>
  <si>
    <t>Juan Garcia, Eduardo J</t>
  </si>
  <si>
    <t>370139</t>
  </si>
  <si>
    <t>Lu, Kejie</t>
  </si>
  <si>
    <t>370149</t>
  </si>
  <si>
    <t>Manian, Vidya</t>
  </si>
  <si>
    <t>370059</t>
  </si>
  <si>
    <t>Orama Exclusa, Lionel R.</t>
  </si>
  <si>
    <t>370147</t>
  </si>
  <si>
    <t>Ortiz Rivera, Eduardo I</t>
  </si>
  <si>
    <t>370051</t>
  </si>
  <si>
    <t>Palomera Garcia, Rogelio</t>
  </si>
  <si>
    <t>370057</t>
  </si>
  <si>
    <t>Parsiani, Hamed</t>
  </si>
  <si>
    <t>370123</t>
  </si>
  <si>
    <t>Ramirez Orquin, Alberto R.</t>
  </si>
  <si>
    <t>370067</t>
  </si>
  <si>
    <t>Rivera Cartagena, Jose A.</t>
  </si>
  <si>
    <t>370111</t>
  </si>
  <si>
    <t>Rivera Gallego, Wilson</t>
  </si>
  <si>
    <t>370135</t>
  </si>
  <si>
    <t>Rivera Vega, Pedro I</t>
  </si>
  <si>
    <t>370131</t>
  </si>
  <si>
    <t>Rodriguez Martinez, Manuel</t>
  </si>
  <si>
    <t>370113</t>
  </si>
  <si>
    <t>Rodriguez Solis, Rafael A.</t>
  </si>
  <si>
    <t>370093</t>
  </si>
  <si>
    <t>Rodriguez, Domingo</t>
  </si>
  <si>
    <t>370071</t>
  </si>
  <si>
    <t>Rodriguez, Nestor J.</t>
  </si>
  <si>
    <t>370121</t>
  </si>
  <si>
    <t>Rosado Roman, Jose M.</t>
  </si>
  <si>
    <t>Seguel, Jaime</t>
  </si>
  <si>
    <t>370155</t>
  </si>
  <si>
    <t>Serrano Rivera, Guillermo</t>
  </si>
  <si>
    <t>370085</t>
  </si>
  <si>
    <t>Toledo Quinones, Manuel</t>
  </si>
  <si>
    <t>370049</t>
  </si>
  <si>
    <t>Torres Muniz, Raul E.</t>
  </si>
  <si>
    <t>370069</t>
  </si>
  <si>
    <t>DEC FAC INGENIERIA</t>
  </si>
  <si>
    <t>Vasquez Espinosa, Ramon</t>
  </si>
  <si>
    <t>370101</t>
  </si>
  <si>
    <t>Vega Riveros, Jose F</t>
  </si>
  <si>
    <t>370087</t>
  </si>
  <si>
    <t>Venkatesan, K.</t>
  </si>
  <si>
    <t>Instructora</t>
  </si>
  <si>
    <t>Leon Colon Leyda V.</t>
  </si>
  <si>
    <t>Ingeniería Eléctrica</t>
  </si>
  <si>
    <t>Eléctrica</t>
  </si>
  <si>
    <t>371063</t>
  </si>
  <si>
    <t>Aneses Mendez, Eduardo</t>
  </si>
  <si>
    <t>371097</t>
  </si>
  <si>
    <t>Arocha Ordonez, Marco Antonio</t>
  </si>
  <si>
    <t>371045</t>
  </si>
  <si>
    <t>Arroyo Caraballo, Jose R</t>
  </si>
  <si>
    <t>371077</t>
  </si>
  <si>
    <t>Catedrático</t>
  </si>
  <si>
    <t>Baiges Valentin, Ivan</t>
  </si>
  <si>
    <t>371043</t>
  </si>
  <si>
    <t>Calcagno, Barbara</t>
  </si>
  <si>
    <t>371079</t>
  </si>
  <si>
    <t>Canals Silander, Miguel F.</t>
  </si>
  <si>
    <t>371049</t>
  </si>
  <si>
    <t>Castaneyra, Carmen</t>
  </si>
  <si>
    <t>371057</t>
  </si>
  <si>
    <t>Crespo Badillo, Jose E.</t>
  </si>
  <si>
    <t>371067</t>
  </si>
  <si>
    <t>CATEDRADICO ASOCIADO</t>
  </si>
  <si>
    <t>Li, Yang</t>
  </si>
  <si>
    <t>371085</t>
  </si>
  <si>
    <t>Marin Martin, Carlos J.</t>
  </si>
  <si>
    <t>371109</t>
  </si>
  <si>
    <t>Montejo Valencia, Luis. A.</t>
  </si>
  <si>
    <t>371073</t>
  </si>
  <si>
    <t>Padovani Blanco, Agnes M.</t>
  </si>
  <si>
    <t>371071</t>
  </si>
  <si>
    <t>Papadopoulos, Christopher</t>
  </si>
  <si>
    <t>365043</t>
  </si>
  <si>
    <t>Ponce Roman, Arturo</t>
  </si>
  <si>
    <t>371087</t>
  </si>
  <si>
    <t>Portela Gauthier, Genock</t>
  </si>
  <si>
    <t>371075</t>
  </si>
  <si>
    <t>Ramirez Vick, Jaime E</t>
  </si>
  <si>
    <t>371089</t>
  </si>
  <si>
    <t>Rivera Borrero, Mario</t>
  </si>
  <si>
    <t>371051</t>
  </si>
  <si>
    <t>Robinson, Joseph</t>
  </si>
  <si>
    <t>371061</t>
  </si>
  <si>
    <t>Rysz, Marek</t>
  </si>
  <si>
    <t>371105</t>
  </si>
  <si>
    <t>Santiago Gabrielini, Wilma</t>
  </si>
  <si>
    <t>371101</t>
  </si>
  <si>
    <t>Santos Cordero, Jeannette</t>
  </si>
  <si>
    <t>371103</t>
  </si>
  <si>
    <t>Shafiq, Abdul Basir</t>
  </si>
  <si>
    <t>371059</t>
  </si>
  <si>
    <t>Shokooh, Arsalan</t>
  </si>
  <si>
    <t>371065</t>
  </si>
  <si>
    <t>Suarez, Oscar Marcelo</t>
  </si>
  <si>
    <t>371093</t>
  </si>
  <si>
    <t>Toledo Feria, Freya M.</t>
  </si>
  <si>
    <t>371053</t>
  </si>
  <si>
    <t>Uwakweh, Oswald</t>
  </si>
  <si>
    <t>371107</t>
  </si>
  <si>
    <t>Vidot Vega, Aidcer L.</t>
  </si>
  <si>
    <t>Industrial</t>
  </si>
  <si>
    <t>Mecánica</t>
  </si>
  <si>
    <t>Química</t>
  </si>
  <si>
    <t>372067</t>
  </si>
  <si>
    <t>Artiles, Noel</t>
  </si>
  <si>
    <t>372061</t>
  </si>
  <si>
    <t>Bartolomei Suarez, Sonia M.</t>
  </si>
  <si>
    <t>372073</t>
  </si>
  <si>
    <t>INSTRUCTOR</t>
  </si>
  <si>
    <t>Blanes Sanchez, Rafael A.</t>
  </si>
  <si>
    <t>372041</t>
  </si>
  <si>
    <t>Cabrera Rios, Mauricio</t>
  </si>
  <si>
    <t>CAT. ASOC.</t>
  </si>
  <si>
    <t>Carlo Colon, Hector</t>
  </si>
  <si>
    <t>372065</t>
  </si>
  <si>
    <t>Cesani Vazquez, Viviana I.</t>
  </si>
  <si>
    <t>372071</t>
  </si>
  <si>
    <t>Gonzalez Barreto, David R.</t>
  </si>
  <si>
    <t>372059</t>
  </si>
  <si>
    <t>Hernandez Rivera, William</t>
  </si>
  <si>
    <t>372077</t>
  </si>
  <si>
    <t>Irizarry Serrano, Maria De Los</t>
  </si>
  <si>
    <t>372075</t>
  </si>
  <si>
    <t>CATEDRATICA AUXILIAR</t>
  </si>
  <si>
    <t>Medina Aviles, Lourdes</t>
  </si>
  <si>
    <t>372045</t>
  </si>
  <si>
    <t>Catedratica Auxiliar</t>
  </si>
  <si>
    <t>Mendez Piñero, Mayra</t>
  </si>
  <si>
    <t>372053</t>
  </si>
  <si>
    <t>Pagan Pares, Omell</t>
  </si>
  <si>
    <t>Catedratica Asociado</t>
  </si>
  <si>
    <t>Pomales, Cristina D</t>
  </si>
  <si>
    <t>372063</t>
  </si>
  <si>
    <t>Ramirez Beltran, Nazario D.</t>
  </si>
  <si>
    <t>372069</t>
  </si>
  <si>
    <t>Resto Batalla, Pedro</t>
  </si>
  <si>
    <t>372051</t>
  </si>
  <si>
    <t>CAT. AUX.</t>
  </si>
  <si>
    <t>Rodriguez Alamo, Betzabe</t>
  </si>
  <si>
    <t>372057</t>
  </si>
  <si>
    <t>Rullan Toro, Agustin</t>
  </si>
  <si>
    <t>372079</t>
  </si>
  <si>
    <t>Cat. Auxiliar</t>
  </si>
  <si>
    <t>Davila Padilla, Saylisse</t>
  </si>
  <si>
    <t>Lopez Roldan, Glorimar</t>
  </si>
  <si>
    <t>Ingeniería Industrial</t>
  </si>
  <si>
    <t>Ingeniería Mecánica</t>
  </si>
  <si>
    <t>Ingeniería Química</t>
  </si>
  <si>
    <t>373079</t>
  </si>
  <si>
    <t>Banerjee, Jayanta K.</t>
  </si>
  <si>
    <t>Caceres Valencia, Pablo G</t>
  </si>
  <si>
    <t>373051</t>
  </si>
  <si>
    <t>Cancelos, Silvina</t>
  </si>
  <si>
    <t>373047</t>
  </si>
  <si>
    <t>CATEDRATICA</t>
  </si>
  <si>
    <t>Coutin Rodicio, Sandra</t>
  </si>
  <si>
    <t>373075</t>
  </si>
  <si>
    <t>Diaz Rivera, Ruben E</t>
  </si>
  <si>
    <t>Dooner, David</t>
  </si>
  <si>
    <t>Goyal, Vijay K.</t>
  </si>
  <si>
    <t>373053</t>
  </si>
  <si>
    <t>Gutierrez, Jorge Gustavo</t>
  </si>
  <si>
    <t>Just Agosto, Frederick A.</t>
  </si>
  <si>
    <t>373083</t>
  </si>
  <si>
    <t>Pandya, Vikram</t>
  </si>
  <si>
    <t>373045</t>
  </si>
  <si>
    <t>Perez, Nestor L.</t>
  </si>
  <si>
    <t>373055</t>
  </si>
  <si>
    <t>Quintero Aguilo, Pedro O</t>
  </si>
  <si>
    <t>Docente</t>
  </si>
  <si>
    <t>Resto Irizarry, Pedro</t>
  </si>
  <si>
    <t>373087</t>
  </si>
  <si>
    <t>Rodriguez Robles, Francisco</t>
  </si>
  <si>
    <t>373041</t>
  </si>
  <si>
    <t>Rosario, Lourdes</t>
  </si>
  <si>
    <t>373081</t>
  </si>
  <si>
    <t>Catedratrico Asociado</t>
  </si>
  <si>
    <t>Ruiz Quiñones, Orlando</t>
  </si>
  <si>
    <t>373063</t>
  </si>
  <si>
    <t>Sabzevari, Ali.</t>
  </si>
  <si>
    <t>373057</t>
  </si>
  <si>
    <t>Serrano Acevedo, David</t>
  </si>
  <si>
    <t>373077</t>
  </si>
  <si>
    <t>Sundaram, Paul Antony</t>
  </si>
  <si>
    <t>373061</t>
  </si>
  <si>
    <t>Valentin, Ricky</t>
  </si>
  <si>
    <t>373049</t>
  </si>
  <si>
    <t>Venkataraman, Nellore Srinivas</t>
  </si>
  <si>
    <t>Acevedo Rullan, Aldo</t>
  </si>
  <si>
    <t>Almodovar Montanez, Jorge L.</t>
  </si>
  <si>
    <t>374047</t>
  </si>
  <si>
    <t>Bogere, Moses N.</t>
  </si>
  <si>
    <t>374055</t>
  </si>
  <si>
    <t>Briano, Julio G.</t>
  </si>
  <si>
    <t>374073</t>
  </si>
  <si>
    <t>Cardona Martinez, Nelson</t>
  </si>
  <si>
    <t>Cordova Figueroa, Ubaldo M</t>
  </si>
  <si>
    <t>374095</t>
  </si>
  <si>
    <t>Curet Arana, Maria Catalina</t>
  </si>
  <si>
    <t>374744</t>
  </si>
  <si>
    <t>Domenech García, Maribella</t>
  </si>
  <si>
    <t>374043</t>
  </si>
  <si>
    <t>Estevez De Vidts, Luis A.</t>
  </si>
  <si>
    <t>Hernandez Maldonado, Arturo J.</t>
  </si>
  <si>
    <t>374081</t>
  </si>
  <si>
    <t>Investigadora Auxiliar</t>
  </si>
  <si>
    <t>Latorre Esteves, Magda</t>
  </si>
  <si>
    <t>374085</t>
  </si>
  <si>
    <t>Martinez Iñesta, Maria M.</t>
  </si>
  <si>
    <t>374071</t>
  </si>
  <si>
    <t>Mendez Roman, Rafael</t>
  </si>
  <si>
    <t>374059</t>
  </si>
  <si>
    <t>Ortiz Bermudez, Patricia</t>
  </si>
  <si>
    <t>374057</t>
  </si>
  <si>
    <t>Ramirez Quiñones, Carlos A.</t>
  </si>
  <si>
    <t>374075</t>
  </si>
  <si>
    <t>Saliceti Piazza, Lorenzo</t>
  </si>
  <si>
    <t>374083</t>
  </si>
  <si>
    <t>Sridhar, Lakshmi N.</t>
  </si>
  <si>
    <t>374049</t>
  </si>
  <si>
    <t>Catedratico</t>
  </si>
  <si>
    <t>Suleiman Rosado, David</t>
  </si>
  <si>
    <t>Torres Lugo, Madeline</t>
  </si>
  <si>
    <t>374045</t>
  </si>
  <si>
    <t>Velazquez Figueroa, Carlos</t>
  </si>
  <si>
    <t>374053</t>
  </si>
  <si>
    <t>Villafane Ruiz, Gilberto</t>
  </si>
  <si>
    <t>Artes y Ciencias</t>
  </si>
  <si>
    <t>ARTES Y CIENCIAS</t>
  </si>
  <si>
    <t>Biología</t>
  </si>
  <si>
    <t>329071</t>
  </si>
  <si>
    <t>Acevedo Suarez, Carlos</t>
  </si>
  <si>
    <t>329089</t>
  </si>
  <si>
    <t>Acosta Martinez, Jaime A.</t>
  </si>
  <si>
    <t>329117</t>
  </si>
  <si>
    <t>Acosta Mercado, Dimaris</t>
  </si>
  <si>
    <t>329105</t>
  </si>
  <si>
    <t>Alfaro, Monica</t>
  </si>
  <si>
    <t>Bird Pico, Fernando</t>
  </si>
  <si>
    <t>329073</t>
  </si>
  <si>
    <t>Borges, Sonia</t>
  </si>
  <si>
    <t>329083</t>
  </si>
  <si>
    <t>Buxeda Perez, Rosa J.</t>
  </si>
  <si>
    <t>329045</t>
  </si>
  <si>
    <t>Cafaro, Matias J.</t>
  </si>
  <si>
    <t>329131</t>
  </si>
  <si>
    <t>Chaparro Serrano, Mildred</t>
  </si>
  <si>
    <t>329101</t>
  </si>
  <si>
    <t>Chinea Rivera, Jesus D</t>
  </si>
  <si>
    <t>329085</t>
  </si>
  <si>
    <t>Diffoot Carlo, Nanette</t>
  </si>
  <si>
    <t>329065</t>
  </si>
  <si>
    <t>Kolterman, Duane A.</t>
  </si>
  <si>
    <t>329123</t>
  </si>
  <si>
    <t>Catedratico Asoc.</t>
  </si>
  <si>
    <t>Logue, David</t>
  </si>
  <si>
    <t>329111</t>
  </si>
  <si>
    <t>Maldonado, Sandra L.</t>
  </si>
  <si>
    <t>329079</t>
  </si>
  <si>
    <t>Martinez Cruzado, Juan Carlos</t>
  </si>
  <si>
    <t>329057</t>
  </si>
  <si>
    <t>Massol Deya, Arturo</t>
  </si>
  <si>
    <t>329115</t>
  </si>
  <si>
    <t>Montalvo Rodriguez, Rafael</t>
  </si>
  <si>
    <t>329069</t>
  </si>
  <si>
    <t>Navas Almeyda, Vivian</t>
  </si>
  <si>
    <t>329067</t>
  </si>
  <si>
    <t>Oleksyk, Taras</t>
  </si>
  <si>
    <t>Catedrático Asociado</t>
  </si>
  <si>
    <t>Ortiz Acevedo, Alejandro</t>
  </si>
  <si>
    <t>329093</t>
  </si>
  <si>
    <t>Perez Munoz, Carlos A.</t>
  </si>
  <si>
    <t>329053</t>
  </si>
  <si>
    <t>CATEDRATICO ASOC.</t>
  </si>
  <si>
    <t>Rios Hernandez, Luis</t>
  </si>
  <si>
    <t>329077</t>
  </si>
  <si>
    <t>Rios Velazquez, Carlos</t>
  </si>
  <si>
    <t>329055</t>
  </si>
  <si>
    <t>Rivera Rodriguez, Ileana</t>
  </si>
  <si>
    <t>Rodriguez Minguela, Carlos</t>
  </si>
  <si>
    <t>329087</t>
  </si>
  <si>
    <t>Ruiz Acevedo, Alejandro</t>
  </si>
  <si>
    <t>329103</t>
  </si>
  <si>
    <t>Santiago Vega, Rosa Julia</t>
  </si>
  <si>
    <t>329113</t>
  </si>
  <si>
    <t>Santos Flores, Carlos Jose</t>
  </si>
  <si>
    <t>329107</t>
  </si>
  <si>
    <t>Siritunga, Dimuth</t>
  </si>
  <si>
    <t>329097</t>
  </si>
  <si>
    <t>CATEDRATIO</t>
  </si>
  <si>
    <t>Uscian, John Michael</t>
  </si>
  <si>
    <t>329119</t>
  </si>
  <si>
    <t>Vargas, Maria M.</t>
  </si>
  <si>
    <t>329109</t>
  </si>
  <si>
    <t>Velez Diaz, Ana V.</t>
  </si>
  <si>
    <t>Ramos Perea, Carlos D</t>
  </si>
  <si>
    <t>Ciencias Marinas</t>
  </si>
  <si>
    <t>330071</t>
  </si>
  <si>
    <t>Appeldoorn, Richard S.</t>
  </si>
  <si>
    <t>330089</t>
  </si>
  <si>
    <t>Armstrong, Roy</t>
  </si>
  <si>
    <t>330063</t>
  </si>
  <si>
    <t>Corredor Garcia, Jorge E.</t>
  </si>
  <si>
    <t>330083</t>
  </si>
  <si>
    <t>INVESTIGADOR</t>
  </si>
  <si>
    <t>Garcia Sais, Jorge</t>
  </si>
  <si>
    <t>330077</t>
  </si>
  <si>
    <t>Kubaryk, John</t>
  </si>
  <si>
    <t>330061</t>
  </si>
  <si>
    <t>Mercado Irizarry Jr, Aurelio</t>
  </si>
  <si>
    <t>330081</t>
  </si>
  <si>
    <t>Morell Rodriguez, Julio M.</t>
  </si>
  <si>
    <t>330073</t>
  </si>
  <si>
    <t>Nadathur, Govind S.</t>
  </si>
  <si>
    <t>330091</t>
  </si>
  <si>
    <t>Otero Morales, Ernesto</t>
  </si>
  <si>
    <t>330043</t>
  </si>
  <si>
    <t>Schizas, Nikolaos V.</t>
  </si>
  <si>
    <t>Schmidt, Wilford E.</t>
  </si>
  <si>
    <t>330051</t>
  </si>
  <si>
    <t>Sherman, Clark E.</t>
  </si>
  <si>
    <t>330045</t>
  </si>
  <si>
    <t>Weil Machado, Ernesto F.</t>
  </si>
  <si>
    <t>330055</t>
  </si>
  <si>
    <t>Winter, Amos</t>
  </si>
  <si>
    <t>336069</t>
  </si>
  <si>
    <t>Aguero, Joseph E.</t>
  </si>
  <si>
    <t>336115</t>
  </si>
  <si>
    <t>Anazagasty, Jose</t>
  </si>
  <si>
    <t>336097</t>
  </si>
  <si>
    <t>Aponte Colon, Anibal J.</t>
  </si>
  <si>
    <t>336113</t>
  </si>
  <si>
    <t>Arroyo Rojas, Waldemar</t>
  </si>
  <si>
    <t>336101</t>
  </si>
  <si>
    <t>Barbot Sosa, Maria I.</t>
  </si>
  <si>
    <t>336043</t>
  </si>
  <si>
    <t>Bonilla Mujica, Janet L.</t>
  </si>
  <si>
    <t>336099</t>
  </si>
  <si>
    <t>Cancel Sepulveda, Mario</t>
  </si>
  <si>
    <t>336087</t>
  </si>
  <si>
    <t>Casablanca, Marie Jeanne</t>
  </si>
  <si>
    <t>336067</t>
  </si>
  <si>
    <t>Delgado Acosta, Bernadette</t>
  </si>
  <si>
    <t>336091</t>
  </si>
  <si>
    <t>Fraticelli, Ada I</t>
  </si>
  <si>
    <t>Garcia, Lizzie</t>
  </si>
  <si>
    <t>336063</t>
  </si>
  <si>
    <t>Gonzalez Cruz, Michael</t>
  </si>
  <si>
    <t>336073</t>
  </si>
  <si>
    <t>Gonzalez Rivera, Milagritos</t>
  </si>
  <si>
    <t>336045</t>
  </si>
  <si>
    <t>Guillemard, Luisa</t>
  </si>
  <si>
    <t>336121</t>
  </si>
  <si>
    <t>Hernandez Hernandez, Carlos</t>
  </si>
  <si>
    <t>336111</t>
  </si>
  <si>
    <t>Matias Del Toro, Ileana</t>
  </si>
  <si>
    <t>336059</t>
  </si>
  <si>
    <t>Catedratica Asociada</t>
  </si>
  <si>
    <t>Nieves Rosa, Ana</t>
  </si>
  <si>
    <t>336123</t>
  </si>
  <si>
    <t>Nieves Rosa, Luis E.</t>
  </si>
  <si>
    <t>336095</t>
  </si>
  <si>
    <t>Nunez Molina, Mario A.</t>
  </si>
  <si>
    <t>336051</t>
  </si>
  <si>
    <t>Ocasio Cruz, Lizzette M.</t>
  </si>
  <si>
    <t>Ortiz Garcia, Cecilio</t>
  </si>
  <si>
    <t>336071</t>
  </si>
  <si>
    <t>Perez Lugo, Marla Del Pilar</t>
  </si>
  <si>
    <t>336109</t>
  </si>
  <si>
    <t>Ramirez Perez, Anibal</t>
  </si>
  <si>
    <t>336055</t>
  </si>
  <si>
    <t>Rios, Gilberto E.</t>
  </si>
  <si>
    <t>336083</t>
  </si>
  <si>
    <t>Santos Sanchez, Douglas</t>
  </si>
  <si>
    <t>336057</t>
  </si>
  <si>
    <t>Schmidt Nieto, Jorge R</t>
  </si>
  <si>
    <t>336085</t>
  </si>
  <si>
    <t>Seijo Maldonado, Luisa R.</t>
  </si>
  <si>
    <t>336061</t>
  </si>
  <si>
    <t>Valdes Pizzini, Manuel</t>
  </si>
  <si>
    <t>336075</t>
  </si>
  <si>
    <t>Vega Lugo, Ramonita</t>
  </si>
  <si>
    <t>336047</t>
  </si>
  <si>
    <t>Viera Tirado, Angel L.</t>
  </si>
  <si>
    <t>Aleman, Yanira</t>
  </si>
  <si>
    <t>Asencio Pagan, Edwin</t>
  </si>
  <si>
    <t>Boglio Martínez, Rafael A.</t>
  </si>
  <si>
    <t>Del Pozo Santos, Miguel</t>
  </si>
  <si>
    <t>García Trabal, Norma J.</t>
  </si>
  <si>
    <t>Instructor</t>
  </si>
  <si>
    <t>Liquet Lugo, Jorge L.</t>
  </si>
  <si>
    <t>Pacheco Diaz, Argelia</t>
  </si>
  <si>
    <t>Rivera Lugo, Carlos</t>
  </si>
  <si>
    <t>Rosado Silva, Reinaldo</t>
  </si>
  <si>
    <t>Ruscalleda Reyes, Jorge J.</t>
  </si>
  <si>
    <t>Ciencias Sociales</t>
  </si>
  <si>
    <t>Economía</t>
  </si>
  <si>
    <t>337051</t>
  </si>
  <si>
    <t>Alameda Lozada, Jose Israel</t>
  </si>
  <si>
    <t>Del Valle Gonzalez, Carlos</t>
  </si>
  <si>
    <t>337047</t>
  </si>
  <si>
    <t>Delgado Mendez, Olben</t>
  </si>
  <si>
    <t>337053</t>
  </si>
  <si>
    <t>Diaz Rodriguez, Ivonne Del C</t>
  </si>
  <si>
    <t>337057</t>
  </si>
  <si>
    <t>Irizarry Mora, Edwin</t>
  </si>
  <si>
    <t>337059</t>
  </si>
  <si>
    <t>Kicinski, Eduardo</t>
  </si>
  <si>
    <t>337045</t>
  </si>
  <si>
    <t>Valentin Mari, Jeffrey</t>
  </si>
  <si>
    <t>338063</t>
  </si>
  <si>
    <t>Cordero Morales, Ibrahim M</t>
  </si>
  <si>
    <t>338041</t>
  </si>
  <si>
    <t>Del Rio Perez, Luis O.</t>
  </si>
  <si>
    <t>338069</t>
  </si>
  <si>
    <t>Fernandez Vivo, Margarita</t>
  </si>
  <si>
    <t>338075</t>
  </si>
  <si>
    <t>Gaztambide Barbosa, Fernando</t>
  </si>
  <si>
    <t>338049</t>
  </si>
  <si>
    <t>Catedratica</t>
  </si>
  <si>
    <t>Maria Y. Canabal Torres</t>
  </si>
  <si>
    <t>338073</t>
  </si>
  <si>
    <t>Mendoza Martinez, Efrank</t>
  </si>
  <si>
    <t>338081</t>
  </si>
  <si>
    <t>Mora Estrella, Marta</t>
  </si>
  <si>
    <t>338043</t>
  </si>
  <si>
    <t>Quinones Padovani, Carlos</t>
  </si>
  <si>
    <t>338079</t>
  </si>
  <si>
    <t>Rodriguez Carmona, Humberto</t>
  </si>
  <si>
    <t>338085</t>
  </si>
  <si>
    <t>Rodriguez Vega, Diana</t>
  </si>
  <si>
    <t>338083</t>
  </si>
  <si>
    <t>Soltero, Eduardo</t>
  </si>
  <si>
    <t>338053</t>
  </si>
  <si>
    <t>Torres Rodz, Emilio A.</t>
  </si>
  <si>
    <t>Rodriguez Nogueras, Enid A.</t>
  </si>
  <si>
    <t>Educación Física</t>
  </si>
  <si>
    <t>Enfermería</t>
  </si>
  <si>
    <t>342045</t>
  </si>
  <si>
    <t>Colon Rivera, Celia R.</t>
  </si>
  <si>
    <t>342053</t>
  </si>
  <si>
    <t>Delgado Caraballo Madeline</t>
  </si>
  <si>
    <t>INSTRUCTORA</t>
  </si>
  <si>
    <t>Irizarry Justiniano, Wanda</t>
  </si>
  <si>
    <t>342083</t>
  </si>
  <si>
    <t>Lopez Aviles, Ana C.</t>
  </si>
  <si>
    <t>342067</t>
  </si>
  <si>
    <t>CATEDRÁTICA</t>
  </si>
  <si>
    <t>Matos Pagan, Abigail</t>
  </si>
  <si>
    <t>342049</t>
  </si>
  <si>
    <t>Mendez Aviles, Rose Marie</t>
  </si>
  <si>
    <t>342057</t>
  </si>
  <si>
    <t>Nieto Vazquez, Miriam J.</t>
  </si>
  <si>
    <t>342055</t>
  </si>
  <si>
    <t>Ortiz Rios, Gloribell</t>
  </si>
  <si>
    <t>342085</t>
  </si>
  <si>
    <t>Ramirez Acevedo, Lourdes E.</t>
  </si>
  <si>
    <t>342081</t>
  </si>
  <si>
    <t>Santiago Galarza, Maria I.</t>
  </si>
  <si>
    <t>342051</t>
  </si>
  <si>
    <t>Santiago Sepulveda, Marisol</t>
  </si>
  <si>
    <t>342043</t>
  </si>
  <si>
    <t>Santiago, Lourdes M.</t>
  </si>
  <si>
    <t>Tirado García, Xaymara L.</t>
  </si>
  <si>
    <t>342061</t>
  </si>
  <si>
    <t>Toro Perez, Margaret Evelyn</t>
  </si>
  <si>
    <t>342041</t>
  </si>
  <si>
    <t>Zapata, Sandra</t>
  </si>
  <si>
    <t>Maldonado Arroyo, Anna</t>
  </si>
  <si>
    <t>Pagan Lugo, Solangie</t>
  </si>
  <si>
    <t>Rios Morales, Migdalia</t>
  </si>
  <si>
    <t>Valderrama Fuquen, Clara I.</t>
  </si>
  <si>
    <t>Estudios Hispánicos</t>
  </si>
  <si>
    <t>343059</t>
  </si>
  <si>
    <t>Acosta Lugo, Maribel</t>
  </si>
  <si>
    <t>343047</t>
  </si>
  <si>
    <t>Alers Valentin, Hilton</t>
  </si>
  <si>
    <t>343087</t>
  </si>
  <si>
    <t>Arroyo, Elsa R.</t>
  </si>
  <si>
    <t>343089</t>
  </si>
  <si>
    <t>CATEDRATICO ASOCIADA</t>
  </si>
  <si>
    <t>Carrero Pena, Amarilis</t>
  </si>
  <si>
    <t>CATEDRATICA Asociada</t>
  </si>
  <si>
    <t>Carrero Velez, Aida L.</t>
  </si>
  <si>
    <t>343041</t>
  </si>
  <si>
    <t>PhD.-Cat. Asociada</t>
  </si>
  <si>
    <t>Cruz Martes, Camille</t>
  </si>
  <si>
    <t>343081</t>
  </si>
  <si>
    <t>Feliciano Cruz, Katzmin</t>
  </si>
  <si>
    <t>343097</t>
  </si>
  <si>
    <t>Figueroa Melendez, Manuel</t>
  </si>
  <si>
    <t>343065</t>
  </si>
  <si>
    <t>Garcia Turull, Leilani</t>
  </si>
  <si>
    <t>343063</t>
  </si>
  <si>
    <t>Garcia-Moreno Barco, Francisco</t>
  </si>
  <si>
    <t>343061</t>
  </si>
  <si>
    <t>Giron Alvarado, Jacqueline</t>
  </si>
  <si>
    <t>González Rivera, Melvin</t>
  </si>
  <si>
    <t>343057</t>
  </si>
  <si>
    <t>Gonzalez, Miriam</t>
  </si>
  <si>
    <t>343045</t>
  </si>
  <si>
    <t>Graniela Rodriguez, Magda</t>
  </si>
  <si>
    <t>343083</t>
  </si>
  <si>
    <t>CATEDRATICO Asociada</t>
  </si>
  <si>
    <t>Lloreda Diaz, Raquel</t>
  </si>
  <si>
    <t>343071</t>
  </si>
  <si>
    <t>Martell-Morales, Jaime L.</t>
  </si>
  <si>
    <t>343095</t>
  </si>
  <si>
    <t>Martinez Vizcarrondo, Doris E</t>
  </si>
  <si>
    <t>343049</t>
  </si>
  <si>
    <t>Morales Nieves, Alfredo</t>
  </si>
  <si>
    <t>343055</t>
  </si>
  <si>
    <t>Ortiz Lugo, Julia Cristina</t>
  </si>
  <si>
    <t>343051</t>
  </si>
  <si>
    <t>Quinones Roman, David L.</t>
  </si>
  <si>
    <t>343053</t>
  </si>
  <si>
    <t>Recinos Aquino, Ivonne N.</t>
  </si>
  <si>
    <t>343085</t>
  </si>
  <si>
    <t>Rivera, Victor J.</t>
  </si>
  <si>
    <t>343069</t>
  </si>
  <si>
    <t>Santos Guzman, Jose E.</t>
  </si>
  <si>
    <t>Santori, Margarita</t>
  </si>
  <si>
    <t>Valentin Rodriguez, Angela</t>
  </si>
  <si>
    <t>Física</t>
  </si>
  <si>
    <t>344077</t>
  </si>
  <si>
    <t>Castellanos Rodriguez, Dorial</t>
  </si>
  <si>
    <t>344085</t>
  </si>
  <si>
    <t>Fernandez, Felix</t>
  </si>
  <si>
    <t>344053</t>
  </si>
  <si>
    <t>Gaud, Angel A.</t>
  </si>
  <si>
    <t>344067</t>
  </si>
  <si>
    <t>Jimenez Gonzalez, Hector J.</t>
  </si>
  <si>
    <t>344087</t>
  </si>
  <si>
    <t>Jury, Mark</t>
  </si>
  <si>
    <t>344055</t>
  </si>
  <si>
    <t>Kim, Yong Jihn</t>
  </si>
  <si>
    <t>344059</t>
  </si>
  <si>
    <t>Lopez Santiago, Jose R.</t>
  </si>
  <si>
    <t>344071</t>
  </si>
  <si>
    <t>Lu, Junqiang</t>
  </si>
  <si>
    <t>344051</t>
  </si>
  <si>
    <t>Lysenko, Sergiy</t>
  </si>
  <si>
    <t>344057</t>
  </si>
  <si>
    <t>Marrero Soto, Pablo J.</t>
  </si>
  <si>
    <t>344089</t>
  </si>
  <si>
    <t>Mendez Mella, Hector</t>
  </si>
  <si>
    <t>344081</t>
  </si>
  <si>
    <t>Nowakowski, Leszek</t>
  </si>
  <si>
    <t>344045</t>
  </si>
  <si>
    <t>Pabon Ortiz, Carlos U</t>
  </si>
  <si>
    <t>344043</t>
  </si>
  <si>
    <t>Portuondo, Raul</t>
  </si>
  <si>
    <t>344065</t>
  </si>
  <si>
    <t>Quinones, Luis M.</t>
  </si>
  <si>
    <t>344083</t>
  </si>
  <si>
    <t>Ramirez Vargas, Juan Eduardo</t>
  </si>
  <si>
    <t>344093</t>
  </si>
  <si>
    <t>Ramos, Rafael A.</t>
  </si>
  <si>
    <t>344061</t>
  </si>
  <si>
    <t>Roura Davila, Erick A</t>
  </si>
  <si>
    <t>344073</t>
  </si>
  <si>
    <t>Santana, Samuel</t>
  </si>
  <si>
    <t>344041</t>
  </si>
  <si>
    <t>Tomar, Maharaj S.</t>
  </si>
  <si>
    <t>344095</t>
  </si>
  <si>
    <t>Velazquez, Esov</t>
  </si>
  <si>
    <t>Radovan, Henri A.</t>
  </si>
  <si>
    <t>Humanidades</t>
  </si>
  <si>
    <t>349055</t>
  </si>
  <si>
    <t>CATEDRÁTICO</t>
  </si>
  <si>
    <t>Anderlini D'Onofrio, Serena</t>
  </si>
  <si>
    <t>349061</t>
  </si>
  <si>
    <t>Aponte, Sandra M.</t>
  </si>
  <si>
    <t>349057</t>
  </si>
  <si>
    <t>CATEDRÁTICO ASOCIADO</t>
  </si>
  <si>
    <t>Brown, Anderson</t>
  </si>
  <si>
    <t>349065</t>
  </si>
  <si>
    <t>Cabrera, Ivette</t>
  </si>
  <si>
    <t>349087</t>
  </si>
  <si>
    <t>Casablanca, Carlos</t>
  </si>
  <si>
    <t>349047</t>
  </si>
  <si>
    <t>Collins, Dana Livingston</t>
  </si>
  <si>
    <t>CATEDRÁTICO AUXILIAR</t>
  </si>
  <si>
    <t>Colón Pizarro, Mariam</t>
  </si>
  <si>
    <t>349111</t>
  </si>
  <si>
    <t>Fajardo, Carlos</t>
  </si>
  <si>
    <t>349053</t>
  </si>
  <si>
    <t>Farsi, Fabio</t>
  </si>
  <si>
    <t>349069</t>
  </si>
  <si>
    <t>Gonzalez Quevedo, Lydia M.</t>
  </si>
  <si>
    <t>Guely, Danielle</t>
  </si>
  <si>
    <t>Herlihy, Jeffrey</t>
  </si>
  <si>
    <t>349081</t>
  </si>
  <si>
    <t>Huyke, Hector J.</t>
  </si>
  <si>
    <t>349041</t>
  </si>
  <si>
    <t>Izquierdo Mendez, Anthony</t>
  </si>
  <si>
    <t>Jackson, Rafael</t>
  </si>
  <si>
    <t>349115</t>
  </si>
  <si>
    <t>Kothe, Ana M.</t>
  </si>
  <si>
    <t>349123</t>
  </si>
  <si>
    <t>Landers, Matthew</t>
  </si>
  <si>
    <t>349093</t>
  </si>
  <si>
    <t>Lopez Colón, Ramon L.</t>
  </si>
  <si>
    <t>349049</t>
  </si>
  <si>
    <t>López, Jose Antonio</t>
  </si>
  <si>
    <t>349121</t>
  </si>
  <si>
    <t>Maldonado, Noemi</t>
  </si>
  <si>
    <t>349063</t>
  </si>
  <si>
    <t>Martinez, Rosa Fernanda</t>
  </si>
  <si>
    <t>349067</t>
  </si>
  <si>
    <t>Mcgrath Andino, Lester</t>
  </si>
  <si>
    <t>349043</t>
  </si>
  <si>
    <t>Monroe Gonzalez, Cora A.</t>
  </si>
  <si>
    <t>349059</t>
  </si>
  <si>
    <t>Orlandini, Roberta</t>
  </si>
  <si>
    <t>349077</t>
  </si>
  <si>
    <t>Ortiz Mercado, Alfredo</t>
  </si>
  <si>
    <t>349107</t>
  </si>
  <si>
    <t>Pillet, Stephane</t>
  </si>
  <si>
    <t>349083</t>
  </si>
  <si>
    <t>Powers, Christopher</t>
  </si>
  <si>
    <t>349045</t>
  </si>
  <si>
    <t>Renou, Janet</t>
  </si>
  <si>
    <t>349075</t>
  </si>
  <si>
    <t>Rolon Collazo, Lissette</t>
  </si>
  <si>
    <t>349079</t>
  </si>
  <si>
    <t>Sanchez Alvarez, Juan J.</t>
  </si>
  <si>
    <t>349085</t>
  </si>
  <si>
    <t>Sanchez, Halley David</t>
  </si>
  <si>
    <t>349109</t>
  </si>
  <si>
    <t>Santiago, Frances J.</t>
  </si>
  <si>
    <t>349105</t>
  </si>
  <si>
    <t>Torres Santiago, Jerry</t>
  </si>
  <si>
    <t>Abreu Volmar, Rafael</t>
  </si>
  <si>
    <t>Llenín Figueroa, Carmen B.</t>
  </si>
  <si>
    <t>Meyrieux, Jacqueline</t>
  </si>
  <si>
    <t>Torres Avilés, Karla</t>
  </si>
  <si>
    <t>Torres Guillemard, Claudia</t>
  </si>
  <si>
    <t>Vergara, Baruch</t>
  </si>
  <si>
    <t>Inglés</t>
  </si>
  <si>
    <t>352087</t>
  </si>
  <si>
    <t>Batra, Nandita</t>
  </si>
  <si>
    <t>352055</t>
  </si>
  <si>
    <t>Chansky, Ricia</t>
  </si>
  <si>
    <t>352043</t>
  </si>
  <si>
    <t>Chott, Larry</t>
  </si>
  <si>
    <t>352115</t>
  </si>
  <si>
    <t>Dayton, Elizabeth Pine</t>
  </si>
  <si>
    <t>352119</t>
  </si>
  <si>
    <t>Fleck, Catherine</t>
  </si>
  <si>
    <t>352111</t>
  </si>
  <si>
    <t>Flores, Leonardo L.</t>
  </si>
  <si>
    <t>352109</t>
  </si>
  <si>
    <t>Geliga Vargas, Jocelyn A</t>
  </si>
  <si>
    <t>352113</t>
  </si>
  <si>
    <t>Griggs, Gayle W</t>
  </si>
  <si>
    <t>352105</t>
  </si>
  <si>
    <t>Haydock, Nickolas</t>
  </si>
  <si>
    <t>352057</t>
  </si>
  <si>
    <t>Irizarry Rodriguez, Jose M.</t>
  </si>
  <si>
    <t>352065</t>
  </si>
  <si>
    <t>Knight, Raymond</t>
  </si>
  <si>
    <t>352075</t>
  </si>
  <si>
    <t>Lamore, Eric D.</t>
  </si>
  <si>
    <t>352107</t>
  </si>
  <si>
    <t>Leder, Nevin</t>
  </si>
  <si>
    <t>352049</t>
  </si>
  <si>
    <t>Leonard, Mary</t>
  </si>
  <si>
    <t>352091</t>
  </si>
  <si>
    <t>Lopez Olivo, Roberto</t>
  </si>
  <si>
    <t>352095</t>
  </si>
  <si>
    <t>Mazak, Catherine</t>
  </si>
  <si>
    <t>352063</t>
  </si>
  <si>
    <t>Morales Caro, Betsy</t>
  </si>
  <si>
    <t>352117</t>
  </si>
  <si>
    <t>Ortiz, Darnyd W.</t>
  </si>
  <si>
    <t>352053</t>
  </si>
  <si>
    <t>Pratt, Ellen</t>
  </si>
  <si>
    <t>352077</t>
  </si>
  <si>
    <t>Rios Miranda, Sandra</t>
  </si>
  <si>
    <t>Rivera Montijo, Myrna</t>
  </si>
  <si>
    <t>Rivera Rodriguez, Rosita Lisa</t>
  </si>
  <si>
    <t>352123</t>
  </si>
  <si>
    <t>Rodriguez Rodriguez, Aixa L.</t>
  </si>
  <si>
    <t>352097</t>
  </si>
  <si>
    <t>Rodriguez, Linda M.</t>
  </si>
  <si>
    <t>352085</t>
  </si>
  <si>
    <t>Roman Perez, Rosa I</t>
  </si>
  <si>
    <t>352101</t>
  </si>
  <si>
    <t>Sefranek, Mary E.</t>
  </si>
  <si>
    <t>352069</t>
  </si>
  <si>
    <t>Toro Manzano, Iris</t>
  </si>
  <si>
    <t>352083</t>
  </si>
  <si>
    <t>Vicente Velez, Nancy V</t>
  </si>
  <si>
    <t>352073</t>
  </si>
  <si>
    <t>Woodall, Billy R</t>
  </si>
  <si>
    <t>Gomez Alvarez, Guillermo</t>
  </si>
  <si>
    <t>Morciglio Quintana, Waleska F</t>
  </si>
  <si>
    <t>Matemáticas</t>
  </si>
  <si>
    <t>353139</t>
  </si>
  <si>
    <t>Acar, Robert</t>
  </si>
  <si>
    <t>Acuna, Edgar</t>
  </si>
  <si>
    <t>353047</t>
  </si>
  <si>
    <t>Barety, Julio E.</t>
  </si>
  <si>
    <t>353043</t>
  </si>
  <si>
    <t>Caceres Duque, Luis F.</t>
  </si>
  <si>
    <t>353065</t>
  </si>
  <si>
    <t>Castellini, Gabriele</t>
  </si>
  <si>
    <t>Castillo, Paul E.</t>
  </si>
  <si>
    <t>353137</t>
  </si>
  <si>
    <t>Colon Ramirez, Silvestre</t>
  </si>
  <si>
    <t>353051</t>
  </si>
  <si>
    <t>Colon Reyes, Omar</t>
  </si>
  <si>
    <t>353125</t>
  </si>
  <si>
    <t>Cruz Delgado, Angel L.</t>
  </si>
  <si>
    <t>353095</t>
  </si>
  <si>
    <t>Cruz Medina, Eliseo</t>
  </si>
  <si>
    <t>353089</t>
  </si>
  <si>
    <t>Dziobiak, Wieslaw</t>
  </si>
  <si>
    <t>353061</t>
  </si>
  <si>
    <t>Gonzalez, Ana Carmen</t>
  </si>
  <si>
    <t>353069</t>
  </si>
  <si>
    <t>Hajek, Darrell W.</t>
  </si>
  <si>
    <t>353049</t>
  </si>
  <si>
    <t>Herrera, Cesar R.</t>
  </si>
  <si>
    <t>353077</t>
  </si>
  <si>
    <t>Lorenzo Gonzalez, Edgardo</t>
  </si>
  <si>
    <t>353067</t>
  </si>
  <si>
    <t>Ortiz Albino, Reyes M</t>
  </si>
  <si>
    <t>353057</t>
  </si>
  <si>
    <t>Ortiz Navarro, Juan A.</t>
  </si>
  <si>
    <t>353059</t>
  </si>
  <si>
    <t>Portnoy, Arturo</t>
  </si>
  <si>
    <t>353135</t>
  </si>
  <si>
    <t>Quinones, Wilfredo</t>
  </si>
  <si>
    <t>353045</t>
  </si>
  <si>
    <t>CATEDRATICA ASOCIADO</t>
  </si>
  <si>
    <t>Rios Soto, Karen</t>
  </si>
  <si>
    <t>353041</t>
  </si>
  <si>
    <t>Rivera Marrero, Olgamary</t>
  </si>
  <si>
    <t>353123</t>
  </si>
  <si>
    <t>Rojas, Yuri</t>
  </si>
  <si>
    <t>353109</t>
  </si>
  <si>
    <t>Rolke, Wolfgang</t>
  </si>
  <si>
    <t>353111</t>
  </si>
  <si>
    <t>Romero Oliveras, Juan R.</t>
  </si>
  <si>
    <t>Rosario Rivera, Hector</t>
  </si>
  <si>
    <t>353119</t>
  </si>
  <si>
    <t>Rozga, Krzysztof</t>
  </si>
  <si>
    <t>353073</t>
  </si>
  <si>
    <t>Saito, Tokuji</t>
  </si>
  <si>
    <t>353063</t>
  </si>
  <si>
    <t>Salas Olaguer, Hector N.</t>
  </si>
  <si>
    <t>Santana Morant, Damaris</t>
  </si>
  <si>
    <t>353081</t>
  </si>
  <si>
    <t>Santiago Hernandez, Freddie</t>
  </si>
  <si>
    <t>353113</t>
  </si>
  <si>
    <t>Schuetz, Marko</t>
  </si>
  <si>
    <t>353085</t>
  </si>
  <si>
    <t>Steinberg, Lev</t>
  </si>
  <si>
    <t>Suazo Martinez, Erwin R.</t>
  </si>
  <si>
    <t>353129</t>
  </si>
  <si>
    <t>Toro Ramos, Nilsa I.</t>
  </si>
  <si>
    <t>Catedratico Auxilar</t>
  </si>
  <si>
    <t>Torres Saavedra, Pedro A.</t>
  </si>
  <si>
    <t>353099</t>
  </si>
  <si>
    <t>Urintsev, Alexander</t>
  </si>
  <si>
    <t>353143</t>
  </si>
  <si>
    <t>Vasquez Urbano, Pedro</t>
  </si>
  <si>
    <t>353131</t>
  </si>
  <si>
    <t>Vidaurrazaga, Julio</t>
  </si>
  <si>
    <t>Wayland, Keith</t>
  </si>
  <si>
    <t>353053</t>
  </si>
  <si>
    <t>Yong, Xuerong</t>
  </si>
  <si>
    <t>354047</t>
  </si>
  <si>
    <t>Cadiz Garcia, Mayra E.</t>
  </si>
  <si>
    <t>354133</t>
  </si>
  <si>
    <t>Carrasquillo Jimenez, Arnaldo</t>
  </si>
  <si>
    <t>354059</t>
  </si>
  <si>
    <t>Castro, Miguel</t>
  </si>
  <si>
    <t>354089</t>
  </si>
  <si>
    <t>Cortes Figueroa, Jose</t>
  </si>
  <si>
    <t>354051</t>
  </si>
  <si>
    <t>Cruz Pol, Astrid</t>
  </si>
  <si>
    <t>354073</t>
  </si>
  <si>
    <t>De Jesus Echevarria, Maritza</t>
  </si>
  <si>
    <t>354125</t>
  </si>
  <si>
    <t>De Jesus Ruiz, Marco A.</t>
  </si>
  <si>
    <t>Delgado, Sara</t>
  </si>
  <si>
    <t>Diaz Morales, Emilio</t>
  </si>
  <si>
    <t>354129</t>
  </si>
  <si>
    <t>Guntin Burgos, Maria N.</t>
  </si>
  <si>
    <t>354095</t>
  </si>
  <si>
    <t>Hernandez Rivera, Samuel</t>
  </si>
  <si>
    <t>354085</t>
  </si>
  <si>
    <t>Joubert Castro, Aidalu</t>
  </si>
  <si>
    <t>354121</t>
  </si>
  <si>
    <t>Laboy, Jorge Luis</t>
  </si>
  <si>
    <t>Lopez Garriga, Juan</t>
  </si>
  <si>
    <t>354083</t>
  </si>
  <si>
    <t>Lopez Moreno, Martha L.</t>
  </si>
  <si>
    <t>354087</t>
  </si>
  <si>
    <t>Melendez Martinez, Enrique</t>
  </si>
  <si>
    <t>354123</t>
  </si>
  <si>
    <t>Mina Camilde, Nairmen</t>
  </si>
  <si>
    <t>354065</t>
  </si>
  <si>
    <t>Morell Cruz, Luis A.</t>
  </si>
  <si>
    <t>354061</t>
  </si>
  <si>
    <t>Padilla Vargas, Ivelisse</t>
  </si>
  <si>
    <t>354111</t>
  </si>
  <si>
    <t>Pares, Elsie</t>
  </si>
  <si>
    <t>354041</t>
  </si>
  <si>
    <t>Pastrana Rios, Belinda</t>
  </si>
  <si>
    <t>354131</t>
  </si>
  <si>
    <t>Patron Geoghegan, Francis B.</t>
  </si>
  <si>
    <t>354091</t>
  </si>
  <si>
    <t>Ramirez Soto, Doris</t>
  </si>
  <si>
    <t>354117</t>
  </si>
  <si>
    <t>Rios Guillet, Robert</t>
  </si>
  <si>
    <t>354049</t>
  </si>
  <si>
    <t>Rios Steiner, Jorge L</t>
  </si>
  <si>
    <t>354105</t>
  </si>
  <si>
    <t>Rivera Montalvo, Luis A.</t>
  </si>
  <si>
    <t>354063</t>
  </si>
  <si>
    <t>Catedratico Asociada</t>
  </si>
  <si>
    <t>Rivera Portalatin, Nilka</t>
  </si>
  <si>
    <t>354053</t>
  </si>
  <si>
    <t>Robledo Burgos, Cynthia M.</t>
  </si>
  <si>
    <t>354103</t>
  </si>
  <si>
    <t>Rodriguez Rodriguez, Lolita</t>
  </si>
  <si>
    <t>354081</t>
  </si>
  <si>
    <t>Roman Velazquez, Felix R.</t>
  </si>
  <si>
    <t>354115</t>
  </si>
  <si>
    <t>Romanach, Rodolfo J.</t>
  </si>
  <si>
    <t>354127</t>
  </si>
  <si>
    <t>Sanchez Munera, Veronica</t>
  </si>
  <si>
    <t>354077</t>
  </si>
  <si>
    <t>Santana Vargas, Alberto</t>
  </si>
  <si>
    <t>354071</t>
  </si>
  <si>
    <t>Scott Lebron, Ismael</t>
  </si>
  <si>
    <t>354067</t>
  </si>
  <si>
    <t>Torres Candelaria, Jessica</t>
  </si>
  <si>
    <t>354069</t>
  </si>
  <si>
    <t>Vega, Carmen Amaralis</t>
  </si>
  <si>
    <t>354043</t>
  </si>
  <si>
    <t>Vera Colon, Marisol</t>
  </si>
  <si>
    <t>354093</t>
  </si>
  <si>
    <t>Vieta, Rene S.</t>
  </si>
  <si>
    <t>Geología</t>
  </si>
  <si>
    <t>345043</t>
  </si>
  <si>
    <t>Lopez Venegas, Alberto</t>
  </si>
  <si>
    <t>Core Suárez, Elson E.</t>
  </si>
  <si>
    <t>Asencio Montalvo, Eugenio</t>
  </si>
  <si>
    <t>345063</t>
  </si>
  <si>
    <t>Cavosie, Aaron J.</t>
  </si>
  <si>
    <t>345055</t>
  </si>
  <si>
    <t>Chizmadia, Lysa J.</t>
  </si>
  <si>
    <t>345053</t>
  </si>
  <si>
    <t>Gilbes Santaella, Fernando</t>
  </si>
  <si>
    <t>345041</t>
  </si>
  <si>
    <t>Joyce, James</t>
  </si>
  <si>
    <t>345045</t>
  </si>
  <si>
    <t>Miller, Thomas E.</t>
  </si>
  <si>
    <t>345065</t>
  </si>
  <si>
    <t>Ramirez Martinez, Wilson R</t>
  </si>
  <si>
    <t>345057</t>
  </si>
  <si>
    <t>Rodriguez Iglesias, Lizzette A.</t>
  </si>
  <si>
    <t>345049</t>
  </si>
  <si>
    <t>Santos Mercado, Hernan</t>
  </si>
  <si>
    <t>345069</t>
  </si>
  <si>
    <t>ASOCIADO EN INVESTIGACIONES</t>
  </si>
  <si>
    <t>Huerfano Moreno, Victor A.</t>
  </si>
  <si>
    <t>Administración de Empresas</t>
  </si>
  <si>
    <t>ADMINISTRACION DE EMPRESAS</t>
  </si>
  <si>
    <t>616127</t>
  </si>
  <si>
    <t>Amador Dumois, Maria A.</t>
  </si>
  <si>
    <t>616145</t>
  </si>
  <si>
    <t>Castro Martinez, Milagros</t>
  </si>
  <si>
    <t>616125</t>
  </si>
  <si>
    <t>Cordova Claudio, Mario J.</t>
  </si>
  <si>
    <t>616045</t>
  </si>
  <si>
    <t>Cotto Quijano, Evaluz</t>
  </si>
  <si>
    <t>Cotto Quijano, Karen M.</t>
  </si>
  <si>
    <t>616111</t>
  </si>
  <si>
    <t>Cruz Cruz, Jose A.</t>
  </si>
  <si>
    <t>616133</t>
  </si>
  <si>
    <t>Curbelo Ruiz, Aury M.</t>
  </si>
  <si>
    <t>De Hoyos Ruperto, Moraima</t>
  </si>
  <si>
    <t>616123</t>
  </si>
  <si>
    <t>De Jesus Medina, Juan F.</t>
  </si>
  <si>
    <t>616095</t>
  </si>
  <si>
    <t>Fernandez Van Cleve, Lucyann</t>
  </si>
  <si>
    <t>Figueroa Medina, Carmen I</t>
  </si>
  <si>
    <t>616085</t>
  </si>
  <si>
    <t>Frey, William Joseph</t>
  </si>
  <si>
    <t>616051</t>
  </si>
  <si>
    <t>Goenaga, Gail</t>
  </si>
  <si>
    <t>616049</t>
  </si>
  <si>
    <t>Gonzalez Cebollero, Candida</t>
  </si>
  <si>
    <t>Gonzalez Lopez, David</t>
  </si>
  <si>
    <t>616009</t>
  </si>
  <si>
    <t>Gracia Morales, Luz I.</t>
  </si>
  <si>
    <t>616117</t>
  </si>
  <si>
    <t>Larracuente Martinez, Maria De</t>
  </si>
  <si>
    <t>616101</t>
  </si>
  <si>
    <t>Martin Quinones, Ana E.</t>
  </si>
  <si>
    <t>616083</t>
  </si>
  <si>
    <t>Martinez Martinez, Jose G.</t>
  </si>
  <si>
    <t>616119</t>
  </si>
  <si>
    <t>Munoz Gonzalez, David F.</t>
  </si>
  <si>
    <t>616137</t>
  </si>
  <si>
    <t>Negron Rios, Wanda I.</t>
  </si>
  <si>
    <t>616103</t>
  </si>
  <si>
    <t>Oliver De Bonilla, Marisol</t>
  </si>
  <si>
    <t>616089</t>
  </si>
  <si>
    <t>Oronoz, Maria J.</t>
  </si>
  <si>
    <t>616087</t>
  </si>
  <si>
    <t>Ortiz Rodriguez, Rosario</t>
  </si>
  <si>
    <t>616107</t>
  </si>
  <si>
    <t>Ortiz Torres, Norma I.</t>
  </si>
  <si>
    <t>616099</t>
  </si>
  <si>
    <t>Perez Oms, Candido</t>
  </si>
  <si>
    <t>616075</t>
  </si>
  <si>
    <t>Quinones Hernandez, Eva Z.</t>
  </si>
  <si>
    <t>616113</t>
  </si>
  <si>
    <t>Radhakumari Gandhi, Bodapati V</t>
  </si>
  <si>
    <t>SECRETARIA SENADO ACADEMICO Y JUNTA ADMINISTRATIVA</t>
  </si>
  <si>
    <t>Ramirez Valentin, Judith</t>
  </si>
  <si>
    <t>616147</t>
  </si>
  <si>
    <t>Rivera Betancourt, Loida E</t>
  </si>
  <si>
    <t>616043</t>
  </si>
  <si>
    <t>Rivera Santiago, Roberto</t>
  </si>
  <si>
    <t>616059</t>
  </si>
  <si>
    <t>Ruiz Vargas, Yolanda</t>
  </si>
  <si>
    <t>616093</t>
  </si>
  <si>
    <t>Segui Figueroa, Miguel A.</t>
  </si>
  <si>
    <t>616149</t>
  </si>
  <si>
    <t>Seijo Vidal, Roberto Luis</t>
  </si>
  <si>
    <t>616053</t>
  </si>
  <si>
    <t>Sepulveda Rivera, Jaime E.</t>
  </si>
  <si>
    <t>616109</t>
  </si>
  <si>
    <t>Valle, Awilda E.</t>
  </si>
  <si>
    <t>616151</t>
  </si>
  <si>
    <t>Vega Torres, Jose I.</t>
  </si>
  <si>
    <t>CIENCIAS AGRICOLAS</t>
  </si>
  <si>
    <t>Agronomía y Suelos</t>
  </si>
  <si>
    <t>Ciencias Agrícolas</t>
  </si>
  <si>
    <t>406199</t>
  </si>
  <si>
    <t>Beaver, Linda Wessel</t>
  </si>
  <si>
    <t>406209</t>
  </si>
  <si>
    <t>De La Torre, Winston</t>
  </si>
  <si>
    <t>INV. ASOC.</t>
  </si>
  <si>
    <t>Lugo Marty, Wanda I.</t>
  </si>
  <si>
    <t>406195</t>
  </si>
  <si>
    <t>Macchiavelli, Raul</t>
  </si>
  <si>
    <t>Ortiz Malave, Carlos E.</t>
  </si>
  <si>
    <t>Rivera Martinez, Luis E.</t>
  </si>
  <si>
    <t>Inv. Asoc.</t>
  </si>
  <si>
    <t>Roman Paoli, Elvin</t>
  </si>
  <si>
    <t>406205</t>
  </si>
  <si>
    <t>Sotomayor Ramirez, David R.</t>
  </si>
  <si>
    <t>406201</t>
  </si>
  <si>
    <t>Torres Lopez, Ramon I.</t>
  </si>
  <si>
    <t>Investigador Asociado</t>
  </si>
  <si>
    <t>Valencia, Elide</t>
  </si>
  <si>
    <t>Flores Mangual, Mario L.</t>
  </si>
  <si>
    <t>Bosques Vega, Angel</t>
  </si>
  <si>
    <t>Chavez Jauregui, Rosa Nilda</t>
  </si>
  <si>
    <t>Investigador Auxiliar</t>
  </si>
  <si>
    <t>Chong Nuñez, Joaquin A.</t>
  </si>
  <si>
    <t>406217</t>
  </si>
  <si>
    <t>Ferwerda, Feiko H.</t>
  </si>
  <si>
    <t>406225</t>
  </si>
  <si>
    <t>Gill, John M.</t>
  </si>
  <si>
    <t>406227</t>
  </si>
  <si>
    <t>Gonzalez Gill, Lizzette</t>
  </si>
  <si>
    <t>Gonzalez Velez, Agenol</t>
  </si>
  <si>
    <t>406223</t>
  </si>
  <si>
    <t>Libran Salas, Maria Del C.</t>
  </si>
  <si>
    <t>Marquez Mendez, Pedro E.</t>
  </si>
  <si>
    <t>406213</t>
  </si>
  <si>
    <t>Morales Payan, Jose P.</t>
  </si>
  <si>
    <t>417189</t>
  </si>
  <si>
    <t>Orellana Feliciano, Lynette E.</t>
  </si>
  <si>
    <t>Roman Perez, Felix M.</t>
  </si>
  <si>
    <t>Horticultura</t>
  </si>
  <si>
    <t>Ingeniería Agrícola</t>
  </si>
  <si>
    <t>414197</t>
  </si>
  <si>
    <t>Harmsen, Eric</t>
  </si>
  <si>
    <t>Catedratico Asociado - SEA</t>
  </si>
  <si>
    <t>Lopez Mendez, Hector O.</t>
  </si>
  <si>
    <t>414189</t>
  </si>
  <si>
    <t>Monroig Saltar, Francisco M.</t>
  </si>
  <si>
    <t>414195</t>
  </si>
  <si>
    <t>Perez Alegria, Luis R.</t>
  </si>
  <si>
    <t>414199</t>
  </si>
  <si>
    <t>Perez Munoz, Fernando</t>
  </si>
  <si>
    <t>AUXILIAR DE INVESTIGACIONES III</t>
  </si>
  <si>
    <t>Plaza Delestre, Maria De L</t>
  </si>
  <si>
    <t>Programa Tecnología de Alimentos</t>
  </si>
  <si>
    <t>Proteccion de Cultivos</t>
  </si>
  <si>
    <t>Economía Agrícola</t>
  </si>
  <si>
    <t>Educación Agrícola</t>
  </si>
  <si>
    <t>Industrias Pecuarias</t>
  </si>
  <si>
    <t>Protección de Cultivos</t>
  </si>
  <si>
    <t>406221</t>
  </si>
  <si>
    <t>Feliciano Rivera, Merari</t>
  </si>
  <si>
    <t>406233</t>
  </si>
  <si>
    <t>Gonzalez Rodriguez, Angel Luis</t>
  </si>
  <si>
    <t>406229</t>
  </si>
  <si>
    <t>Rivera Vargas, Lydia I.</t>
  </si>
  <si>
    <t>406231</t>
  </si>
  <si>
    <t>Rosario Perez, Carlos</t>
  </si>
  <si>
    <t>406235</t>
  </si>
  <si>
    <t>Vargas Ayala, Roberto</t>
  </si>
  <si>
    <t>Asuntos Académicos</t>
  </si>
  <si>
    <t>ASUNTOS ACADEMICOS</t>
  </si>
  <si>
    <t>290065</t>
  </si>
  <si>
    <t>BIBLIOTECARIA II</t>
  </si>
  <si>
    <t>Alvarez, Jaquelina E.</t>
  </si>
  <si>
    <t>290045</t>
  </si>
  <si>
    <t>BIBLIOTECARIO IV</t>
  </si>
  <si>
    <t>Aquino Ruiz, Maria Del C.</t>
  </si>
  <si>
    <t>290089</t>
  </si>
  <si>
    <t>Berrios Alejandro, Maria V.</t>
  </si>
  <si>
    <t>290079</t>
  </si>
  <si>
    <t>BIBLIOTECARIO III</t>
  </si>
  <si>
    <t>Caraballo Rivera, Cyndia L.</t>
  </si>
  <si>
    <t>290091</t>
  </si>
  <si>
    <t>BIBLIOTECARIO I</t>
  </si>
  <si>
    <t>Fernandez Troche, Arelys</t>
  </si>
  <si>
    <t>290075</t>
  </si>
  <si>
    <t>Frontera Rodriguez, Jorge Luis</t>
  </si>
  <si>
    <t>290041</t>
  </si>
  <si>
    <t>Guilfucci Gonzalez, Ileana</t>
  </si>
  <si>
    <t>290073</t>
  </si>
  <si>
    <t>Irizarry Gonzalez, Franklyn</t>
  </si>
  <si>
    <t>290085</t>
  </si>
  <si>
    <t>Lopez Soto, Gladys</t>
  </si>
  <si>
    <t>290043</t>
  </si>
  <si>
    <t>Perez Rios, Wanda W.</t>
  </si>
  <si>
    <t>290081</t>
  </si>
  <si>
    <t>Rivera Cruz, Lourdes</t>
  </si>
  <si>
    <t>290059</t>
  </si>
  <si>
    <t>Rodriguez, Grisell</t>
  </si>
  <si>
    <t>290071</t>
  </si>
  <si>
    <t>Torres Gracia, Edith M.</t>
  </si>
  <si>
    <t>290053</t>
  </si>
  <si>
    <t>Torres Negron, Elsie</t>
  </si>
  <si>
    <t>Biblioteca</t>
  </si>
  <si>
    <t>627047</t>
  </si>
  <si>
    <t>Bellido Rodriguez, Carmen M.</t>
  </si>
  <si>
    <t>627059</t>
  </si>
  <si>
    <t>Bravo Garcia, Herbert M.</t>
  </si>
  <si>
    <t>627061</t>
  </si>
  <si>
    <t>Camacho Galvan, Moises</t>
  </si>
  <si>
    <t>627045</t>
  </si>
  <si>
    <t>Gracia Perez, Efrain</t>
  </si>
  <si>
    <t>627041</t>
  </si>
  <si>
    <t>Lebron Tirado, Ana M.</t>
  </si>
  <si>
    <t>627051</t>
  </si>
  <si>
    <t>Orama Melendez, Rebeca</t>
  </si>
  <si>
    <t>627043</t>
  </si>
  <si>
    <t>Rivera Villafañe, Grisel</t>
  </si>
  <si>
    <t>627049</t>
  </si>
  <si>
    <t>Santos, Antonio</t>
  </si>
  <si>
    <t>Programa Preparación de Maestros</t>
  </si>
  <si>
    <t>Ferrer Lopez, Jose R.</t>
  </si>
  <si>
    <t>Segarra González, Yahaira</t>
  </si>
  <si>
    <t>Prog. Preparación de Maestros</t>
  </si>
  <si>
    <t>Agronomía y Suelos *</t>
  </si>
  <si>
    <r>
      <t xml:space="preserve">* </t>
    </r>
    <r>
      <rPr>
        <sz val="11"/>
        <color indexed="8"/>
        <rFont val="Calibri"/>
        <family val="2"/>
      </rPr>
      <t>Incluye Horticultura y Protección de Cultivos</t>
    </r>
  </si>
  <si>
    <t>Padilla Velez, David</t>
  </si>
  <si>
    <t>Santiago Andino, Edly</t>
  </si>
  <si>
    <t>Silva Guerrero, Luis F.</t>
  </si>
  <si>
    <t>Barragan Arce, Mario Julio</t>
  </si>
  <si>
    <t>Delgado De Garcia, Flor Maria</t>
  </si>
  <si>
    <t>Gonzalez Soto, Jorge A.</t>
  </si>
  <si>
    <t>Gonzalez, Gladys M.</t>
  </si>
  <si>
    <t>Gregory Crespo, Alexandra</t>
  </si>
  <si>
    <t>Tatiana Rodríguez Burgos</t>
  </si>
  <si>
    <t>Rodriguez Carias, Abner A.</t>
  </si>
  <si>
    <t>DECANATO DE ESTUDIANTES</t>
  </si>
  <si>
    <t>Decanato de Estudiantes</t>
  </si>
  <si>
    <t>Orientación</t>
  </si>
  <si>
    <t>Almodovar Almodovar, Maria E.</t>
  </si>
  <si>
    <t>Calderon Fontanes, Zaida M.</t>
  </si>
  <si>
    <t>Collado Zapata, Olga</t>
  </si>
  <si>
    <t>Colon Rivera, Lisandra</t>
  </si>
  <si>
    <t>Irizarry De Monllor, Agnes</t>
  </si>
  <si>
    <t>Maestre Bonet, Sheila Y.</t>
  </si>
  <si>
    <t>Montalvo Velez, Rosa Luz</t>
  </si>
  <si>
    <t>Morales Toro, Edwin</t>
  </si>
  <si>
    <t>Muniz Cruz, Gloria</t>
  </si>
  <si>
    <t>Pagan Suarez, Nelson</t>
  </si>
  <si>
    <t>Rivera Castillo, Emir S.</t>
  </si>
  <si>
    <t>Rivera Rivera, Heriberto</t>
  </si>
  <si>
    <t>Rodriguez Vargas, Madeline J.</t>
  </si>
  <si>
    <t>Tsai Roque, Scott</t>
  </si>
  <si>
    <t>Vincenty Pagan, Pura B.</t>
  </si>
  <si>
    <t>Mesonero Morales, Alexander</t>
  </si>
  <si>
    <t>Arcelay Ruiz, Enid</t>
  </si>
  <si>
    <t>Riquelme, Ernesto</t>
  </si>
  <si>
    <t>Sánchez Rodríguez, Hector</t>
  </si>
  <si>
    <t>Siberio Torres, Victor</t>
  </si>
  <si>
    <t>Ponce de León González, L</t>
  </si>
  <si>
    <t>Dannamarie Acevedo Velázquez</t>
  </si>
  <si>
    <t>Abel Almeida Montenegro</t>
  </si>
  <si>
    <t>Angélica Alvarado Narváez</t>
  </si>
  <si>
    <t>Edgar Avilés Rosa</t>
  </si>
  <si>
    <t>Amneris Castro Ramos</t>
  </si>
  <si>
    <t>Natalia Cerón Romero</t>
  </si>
  <si>
    <t>Lisa M. Dillon Fuentes</t>
  </si>
  <si>
    <t>Glenn Elias Vega</t>
  </si>
  <si>
    <t>Juan C. García Pena</t>
  </si>
  <si>
    <t>Carolina González Berríos</t>
  </si>
  <si>
    <t>Amaris Guzmán Rivera</t>
  </si>
  <si>
    <t>Delmaris Luciano Machado</t>
  </si>
  <si>
    <t>Cristina I. Mantaras Solá</t>
  </si>
  <si>
    <t>Ricardo Martínez Enriquez</t>
  </si>
  <si>
    <t>Keila Martínez Medina</t>
  </si>
  <si>
    <t>Marie L. Negrón Camacho</t>
  </si>
  <si>
    <t>Beatriz Quintana Méndez</t>
  </si>
  <si>
    <t>Silfrany R. Ovalles Estrella</t>
  </si>
  <si>
    <t>Joan M. Patiño Chaparro</t>
  </si>
  <si>
    <t>Ashley Riera Blanco</t>
  </si>
  <si>
    <t>Natalia Rivera Díaz</t>
  </si>
  <si>
    <t>César G. Rodriguez Jirau</t>
  </si>
  <si>
    <t>Edith Sanogueet Crespo</t>
  </si>
  <si>
    <t>Ashlynnette Santiago Salcedo</t>
  </si>
  <si>
    <t>Isamarie Soto Soto</t>
  </si>
  <si>
    <t>Alejandra Torres Figueroa</t>
  </si>
  <si>
    <t>Melida Vaz Ramírez</t>
  </si>
  <si>
    <t>Beatriz Vélez Irizarry</t>
  </si>
  <si>
    <t>Yomar Vélez Robles</t>
  </si>
  <si>
    <t>Darianne M. Alvarez Franceschi</t>
  </si>
  <si>
    <t>José Arocho Jiménez</t>
  </si>
  <si>
    <t>Necha D. Borrero González</t>
  </si>
  <si>
    <t>Yency Castillo Almánzar</t>
  </si>
  <si>
    <t>Marianela Conce Conce</t>
  </si>
  <si>
    <t>Pedro Cruz Carballo</t>
  </si>
  <si>
    <t>Ramón Fermin Pérez</t>
  </si>
  <si>
    <t>Kelvin E. González Berrocales</t>
  </si>
  <si>
    <t>Lynette Hernández Zerega</t>
  </si>
  <si>
    <t>Cristina López Ramos</t>
  </si>
  <si>
    <t>Yehokhanan L. Lugo Ramos</t>
  </si>
  <si>
    <t>Leonardo Marrero Marrero</t>
  </si>
  <si>
    <t>Doriliz J. Martell Ruiz</t>
  </si>
  <si>
    <t>Heriberto Martínez Méndez</t>
  </si>
  <si>
    <t>Eliana A. Martínez Mera</t>
  </si>
  <si>
    <t>Cecilia Monclova Santana</t>
  </si>
  <si>
    <t>Christian A. Moore Bermúdez</t>
  </si>
  <si>
    <t>Miguel Oliveras Berrocales</t>
  </si>
  <si>
    <t>Rafael A. Ortiz Vázquez</t>
  </si>
  <si>
    <t>Johana Parreño Humanante</t>
  </si>
  <si>
    <t>Edgar Quijia</t>
  </si>
  <si>
    <t>Annelise Ramos Pérez</t>
  </si>
  <si>
    <t>Mariel Rivera Meléndez</t>
  </si>
  <si>
    <t>Allison Rodríguez Díaz</t>
  </si>
  <si>
    <t>Zuleyka Rodríguez Pagán</t>
  </si>
  <si>
    <t>Yaniel Román Soto</t>
  </si>
  <si>
    <t>Yara I. Rosado Rivera</t>
  </si>
  <si>
    <t>María I. Rosario Mejías</t>
  </si>
  <si>
    <t>Gilberto Santiago Figueroa</t>
  </si>
  <si>
    <t>Lorena L. Simbaña Carrera</t>
  </si>
  <si>
    <t>Damaris Torres Martínez</t>
  </si>
  <si>
    <t>Noelia Torres Olivencia</t>
  </si>
  <si>
    <t>Geraldine N. Vega Pizarro</t>
  </si>
  <si>
    <t>Francisca Vidal Torres</t>
  </si>
  <si>
    <t>Yasmín M. Del Río Ríos</t>
  </si>
  <si>
    <t>Michael A. García Rivera</t>
  </si>
  <si>
    <t>Ricardo Torres Rodríguez</t>
  </si>
  <si>
    <t>Kristia P. González Sánchez</t>
  </si>
  <si>
    <t>Juan E. Cabán Rios</t>
  </si>
  <si>
    <t>Ernesto Santiago Pérez</t>
  </si>
  <si>
    <t>Ricardo Torres Rodriguez</t>
  </si>
  <si>
    <t>Christian Vazquez Rivera</t>
  </si>
  <si>
    <t>Alicea Rodriguez</t>
  </si>
  <si>
    <t>Bermudez Arbona</t>
  </si>
  <si>
    <t>Bianchi Santiago</t>
  </si>
  <si>
    <t>BLANCO VALENCIA</t>
  </si>
  <si>
    <t>Calero Valenzuela</t>
  </si>
  <si>
    <t>Conde Fuster</t>
  </si>
  <si>
    <t>Cordero Cruz</t>
  </si>
  <si>
    <t>Hernandez Galliano</t>
  </si>
  <si>
    <t>Lazo Benza</t>
  </si>
  <si>
    <t>Menza Calambas</t>
  </si>
  <si>
    <t>Ramos Delgado</t>
  </si>
  <si>
    <t>Ramos Lopez</t>
  </si>
  <si>
    <t>Ramos Maldonado</t>
  </si>
  <si>
    <t>Rodriguez Suarez</t>
  </si>
  <si>
    <t>Serrano Maldonado</t>
  </si>
  <si>
    <t>Velez Ramos</t>
  </si>
  <si>
    <t>Villalobos Soto</t>
  </si>
  <si>
    <t>VILLARREAL ARANGO</t>
  </si>
  <si>
    <t>Angel J.</t>
  </si>
  <si>
    <t>Alex M.</t>
  </si>
  <si>
    <t>Josie</t>
  </si>
  <si>
    <t>CRISTIAN</t>
  </si>
  <si>
    <t>Carlos</t>
  </si>
  <si>
    <t>Manuel</t>
  </si>
  <si>
    <t>Wilfredo</t>
  </si>
  <si>
    <t>Gustavo</t>
  </si>
  <si>
    <t>Omar</t>
  </si>
  <si>
    <t>Yessica</t>
  </si>
  <si>
    <t>Jasiel</t>
  </si>
  <si>
    <t>Ivelisse M.</t>
  </si>
  <si>
    <t>David</t>
  </si>
  <si>
    <t>Joan M.</t>
  </si>
  <si>
    <t>Darwin</t>
  </si>
  <si>
    <t>Oscar</t>
  </si>
  <si>
    <t>Christian</t>
  </si>
  <si>
    <t>ANDRES</t>
  </si>
  <si>
    <t>ABAD            LIMA</t>
  </si>
  <si>
    <t>Acevedo Sanchez</t>
  </si>
  <si>
    <t>Alvelo</t>
  </si>
  <si>
    <t>Arias Rivera</t>
  </si>
  <si>
    <t>CASTRO          TORRES</t>
  </si>
  <si>
    <t>GOMEZ           MARCO</t>
  </si>
  <si>
    <t>Gomez Mendez</t>
  </si>
  <si>
    <t>Guerrero Cabarcas</t>
  </si>
  <si>
    <t>Jordan Forty</t>
  </si>
  <si>
    <t xml:space="preserve">KUMAR          </t>
  </si>
  <si>
    <t>Lopez Mercado</t>
  </si>
  <si>
    <t>Merced Cirino</t>
  </si>
  <si>
    <t>Nazario Mattei</t>
  </si>
  <si>
    <t>NIEVES          ADORNO</t>
  </si>
  <si>
    <t>Ortiz Rodriguez</t>
  </si>
  <si>
    <t>PATARROYO MONTENEGRO</t>
  </si>
  <si>
    <t>PEREA RAMOS</t>
  </si>
  <si>
    <t xml:space="preserve">RIVERA         </t>
  </si>
  <si>
    <t>Rodriguez Carrion</t>
  </si>
  <si>
    <t>ROJAS           MENDEZ</t>
  </si>
  <si>
    <t>Salazar Duque</t>
  </si>
  <si>
    <t>Samadian</t>
  </si>
  <si>
    <t>Vazquez Rivera</t>
  </si>
  <si>
    <t xml:space="preserve">RITA JAKELYN  </t>
  </si>
  <si>
    <t>Alvin</t>
  </si>
  <si>
    <t>Enrique</t>
  </si>
  <si>
    <t>Gabriel</t>
  </si>
  <si>
    <t xml:space="preserve">JORGE         </t>
  </si>
  <si>
    <t xml:space="preserve">OSCAR         </t>
  </si>
  <si>
    <t>Gerardo</t>
  </si>
  <si>
    <t>Isaac</t>
  </si>
  <si>
    <t xml:space="preserve">PARDEEP       </t>
  </si>
  <si>
    <t>Naysy</t>
  </si>
  <si>
    <t>Daniel</t>
  </si>
  <si>
    <t>Arnaldo</t>
  </si>
  <si>
    <t xml:space="preserve">ORLANDO       </t>
  </si>
  <si>
    <t>Samira</t>
  </si>
  <si>
    <t>JUAN</t>
  </si>
  <si>
    <t>JORGE</t>
  </si>
  <si>
    <t xml:space="preserve">JOSE          </t>
  </si>
  <si>
    <t>Nicole</t>
  </si>
  <si>
    <t xml:space="preserve">DANILO        </t>
  </si>
  <si>
    <t>John</t>
  </si>
  <si>
    <t>Hiva</t>
  </si>
  <si>
    <t>Rogelio</t>
  </si>
  <si>
    <t>Cortes Vicente</t>
  </si>
  <si>
    <t>Declet Vega</t>
  </si>
  <si>
    <t>Gonzalez Avellanet</t>
  </si>
  <si>
    <t>Irizarry Zapata</t>
  </si>
  <si>
    <t xml:space="preserve">JOSHI          </t>
  </si>
  <si>
    <t>Miranda Rivera</t>
  </si>
  <si>
    <t>Morales Caez</t>
  </si>
  <si>
    <t>PEREZ ALTAMAR</t>
  </si>
  <si>
    <t>Rivera Olivencia</t>
  </si>
  <si>
    <t>Rojas Vazquez</t>
  </si>
  <si>
    <t>Valencia Bravo</t>
  </si>
  <si>
    <t>Vazquez Fuster</t>
  </si>
  <si>
    <t>Mariam</t>
  </si>
  <si>
    <t>Amarilis</t>
  </si>
  <si>
    <t>Yvonne</t>
  </si>
  <si>
    <t>Emmanuel</t>
  </si>
  <si>
    <t xml:space="preserve">ANSHAL        </t>
  </si>
  <si>
    <t>Javier</t>
  </si>
  <si>
    <t>Gregorio</t>
  </si>
  <si>
    <t>MELINA</t>
  </si>
  <si>
    <t>Eddie</t>
  </si>
  <si>
    <t>Joaquin</t>
  </si>
  <si>
    <t>Alvarez Torres</t>
  </si>
  <si>
    <t>Bonet Olivencia</t>
  </si>
  <si>
    <t>CALLE HOYOS</t>
  </si>
  <si>
    <t>Cruz Gandia</t>
  </si>
  <si>
    <t>FAUCHER LEGITIME</t>
  </si>
  <si>
    <t>Martinez Melendez</t>
  </si>
  <si>
    <t>Mendez Vazquez</t>
  </si>
  <si>
    <t>ROSAS           RUBIO</t>
  </si>
  <si>
    <t>SALAZAR         AQUINO</t>
  </si>
  <si>
    <t>Santa Gonzalez</t>
  </si>
  <si>
    <t>Santiago Correa</t>
  </si>
  <si>
    <t>Wilson F.</t>
  </si>
  <si>
    <t>Samuel</t>
  </si>
  <si>
    <t>Bimarie</t>
  </si>
  <si>
    <t>JEAN-EDOUARD</t>
  </si>
  <si>
    <t>Yeiram</t>
  </si>
  <si>
    <t>Yaileen</t>
  </si>
  <si>
    <t xml:space="preserve">JUAN          </t>
  </si>
  <si>
    <t xml:space="preserve">CESAR         </t>
  </si>
  <si>
    <t>Rosemarie</t>
  </si>
  <si>
    <t>Yaritza</t>
  </si>
  <si>
    <t>Arbona Perez</t>
  </si>
  <si>
    <t>Arroyo Sola</t>
  </si>
  <si>
    <t>CHAVEZ          GALARZA</t>
  </si>
  <si>
    <t xml:space="preserve">CIFUENTES      </t>
  </si>
  <si>
    <t>Cordero Hernandez</t>
  </si>
  <si>
    <t xml:space="preserve">FILONI         </t>
  </si>
  <si>
    <t>Flores Morales</t>
  </si>
  <si>
    <t>Garcia Jaime</t>
  </si>
  <si>
    <t>GONZALEZ        SIERRA</t>
  </si>
  <si>
    <t>Gonzalez Nino</t>
  </si>
  <si>
    <t>GUERRERO        FERNANDEZ</t>
  </si>
  <si>
    <t xml:space="preserve">HONG           </t>
  </si>
  <si>
    <t>Lopez Vazquez</t>
  </si>
  <si>
    <t>Ocasio Latorre</t>
  </si>
  <si>
    <t>Rincon Osorio</t>
  </si>
  <si>
    <t>Rivera Rivera</t>
  </si>
  <si>
    <t>Rivera Soto</t>
  </si>
  <si>
    <t>VALENCIA        ROMERO</t>
  </si>
  <si>
    <t>Valentin Ruiz</t>
  </si>
  <si>
    <t xml:space="preserve">XU             </t>
  </si>
  <si>
    <t>Eric</t>
  </si>
  <si>
    <t>Sol</t>
  </si>
  <si>
    <t xml:space="preserve">MICHAEL       </t>
  </si>
  <si>
    <t xml:space="preserve">SAID          </t>
  </si>
  <si>
    <t>Melvin</t>
  </si>
  <si>
    <t xml:space="preserve">PABLO         </t>
  </si>
  <si>
    <t>Jehud J.</t>
  </si>
  <si>
    <t>Cesar</t>
  </si>
  <si>
    <t xml:space="preserve">MIGUEL        </t>
  </si>
  <si>
    <t xml:space="preserve">MARGIE        </t>
  </si>
  <si>
    <t xml:space="preserve">LI            </t>
  </si>
  <si>
    <t>Orlando</t>
  </si>
  <si>
    <t>Moises</t>
  </si>
  <si>
    <t>Freddy</t>
  </si>
  <si>
    <t>Luis Y.</t>
  </si>
  <si>
    <t>Paola</t>
  </si>
  <si>
    <t xml:space="preserve">AMBROSIO DE   </t>
  </si>
  <si>
    <t>Jesus</t>
  </si>
  <si>
    <t xml:space="preserve">HAIBO         </t>
  </si>
  <si>
    <t>Aymat Liano</t>
  </si>
  <si>
    <t>BARRIOS         TAZAZONA</t>
  </si>
  <si>
    <t>Castilla Casadiego</t>
  </si>
  <si>
    <t>DelaCruz Araujo</t>
  </si>
  <si>
    <t>Guerrero Medina</t>
  </si>
  <si>
    <t>Pinzon De La Rosa</t>
  </si>
  <si>
    <t>RAMOS AVILEZ</t>
  </si>
  <si>
    <t>REYES           RAMOS</t>
  </si>
  <si>
    <t>Ruiz Colon</t>
  </si>
  <si>
    <t>Santiago Vazquez</t>
  </si>
  <si>
    <t>Urcia Romero</t>
  </si>
  <si>
    <t>Vidal Urquiza</t>
  </si>
  <si>
    <t>Efrain Y.</t>
  </si>
  <si>
    <t xml:space="preserve">KAREN         </t>
  </si>
  <si>
    <t>Ronal</t>
  </si>
  <si>
    <t>Jennifer</t>
  </si>
  <si>
    <t>HELEINE</t>
  </si>
  <si>
    <t xml:space="preserve">ANA MILENA    </t>
  </si>
  <si>
    <t>Eduardo</t>
  </si>
  <si>
    <t>Mariel M.</t>
  </si>
  <si>
    <t>Silvana</t>
  </si>
  <si>
    <t>Wella</t>
  </si>
  <si>
    <t xml:space="preserve">Aimee Silvestry Acosta </t>
  </si>
  <si>
    <t>Alex Ramírez González</t>
  </si>
  <si>
    <t>Alexander Marrero Laboy</t>
  </si>
  <si>
    <t xml:space="preserve">Amaris Guzman Rivera </t>
  </si>
  <si>
    <t xml:space="preserve">Angelia Caro Monroig </t>
  </si>
  <si>
    <t xml:space="preserve">Armarynette Berrios Rodriguez </t>
  </si>
  <si>
    <t xml:space="preserve">Arnaldo Rodriguez Rivera </t>
  </si>
  <si>
    <t>Axel Ambert Morales</t>
  </si>
  <si>
    <t xml:space="preserve">Carla Aponte Lopez </t>
  </si>
  <si>
    <t>Carlos Zayas</t>
  </si>
  <si>
    <t>Cecillanne Tirado Ocasio</t>
  </si>
  <si>
    <t xml:space="preserve">Coralis Rodriguez Garcia </t>
  </si>
  <si>
    <t>Cristina Alicea Matos</t>
  </si>
  <si>
    <t xml:space="preserve">Dannamarie Acevedo Velazquez </t>
  </si>
  <si>
    <t xml:space="preserve">Edgar Castro Feliu </t>
  </si>
  <si>
    <t xml:space="preserve">Eduardo Tosado Rodriguez </t>
  </si>
  <si>
    <t>Eneilis Mulero Oliveras</t>
  </si>
  <si>
    <t xml:space="preserve">Hector Esparra Escalera </t>
  </si>
  <si>
    <t>Ingrid Ortiz Gonzalez</t>
  </si>
  <si>
    <t>Ivonne Rivera Beede</t>
  </si>
  <si>
    <t xml:space="preserve">Jacob Lopez Cruz </t>
  </si>
  <si>
    <t>Janice Hernandez Mendez</t>
  </si>
  <si>
    <t xml:space="preserve">Jeffry Morales Medina </t>
  </si>
  <si>
    <t>Jesie Rullan Cardec</t>
  </si>
  <si>
    <t>Jesus Segui Cruz</t>
  </si>
  <si>
    <t>Jose Santiago Correa</t>
  </si>
  <si>
    <t xml:space="preserve">Karlen Correa Velez </t>
  </si>
  <si>
    <t>Kelvin Ruiz Medina</t>
  </si>
  <si>
    <t>Kenneth Mercado Lebron</t>
  </si>
  <si>
    <t xml:space="preserve">Laura Del Valle Perez </t>
  </si>
  <si>
    <t>Leonardo Pierantoni Arroyo</t>
  </si>
  <si>
    <t>Lorainne I. Rodriguez Vargas</t>
  </si>
  <si>
    <t xml:space="preserve">Luis Perez Leon </t>
  </si>
  <si>
    <t>Luis Rodríguez Cruz</t>
  </si>
  <si>
    <t xml:space="preserve">Mara Cuebas Irizarry </t>
  </si>
  <si>
    <t>Maraliz Vega Ross</t>
  </si>
  <si>
    <t>Margarette Bayron Arcelay</t>
  </si>
  <si>
    <t xml:space="preserve">Mel J. Rivera Rodriguez </t>
  </si>
  <si>
    <t xml:space="preserve">Mercedes Echevarria Medina </t>
  </si>
  <si>
    <t xml:space="preserve">Michelle Montes Rivera </t>
  </si>
  <si>
    <t xml:space="preserve">Miguel Oyola Rivera </t>
  </si>
  <si>
    <t xml:space="preserve">Moises De Jesus Cruz </t>
  </si>
  <si>
    <t xml:space="preserve">Natalia Lopez </t>
  </si>
  <si>
    <t xml:space="preserve">Nikole Ayala Agosto </t>
  </si>
  <si>
    <t>Orlando Medina Rodriguez</t>
  </si>
  <si>
    <t xml:space="preserve">Ramon Rivera Vicens </t>
  </si>
  <si>
    <t xml:space="preserve">Rhianna Smith </t>
  </si>
  <si>
    <t>Robert Rabelo</t>
  </si>
  <si>
    <t>Roxana Perez Burgos</t>
  </si>
  <si>
    <t>Ruben Sanchez Nieves</t>
  </si>
  <si>
    <t xml:space="preserve">Stephanie M. Cosme Reyes </t>
  </si>
  <si>
    <t>Steven Flores Llanos</t>
  </si>
  <si>
    <t xml:space="preserve">Yahaida Camacho Lopez </t>
  </si>
  <si>
    <t xml:space="preserve">Yoana Guzman Salgado </t>
  </si>
  <si>
    <t>Yolanda Maldonado Ortiz</t>
  </si>
  <si>
    <t xml:space="preserve">Zamara Hernandez Marquez </t>
  </si>
  <si>
    <t>Gabriel Acevedo</t>
  </si>
  <si>
    <t>Heri Albertorio Pizarro</t>
  </si>
  <si>
    <t>Christine Buchanan</t>
  </si>
  <si>
    <t>Charlotte Colon</t>
  </si>
  <si>
    <t>Edna Cruz</t>
  </si>
  <si>
    <t>Annerys de Jesus Jimenez</t>
  </si>
  <si>
    <t>Arleen Echevarria</t>
  </si>
  <si>
    <t>Raul Figueroa</t>
  </si>
  <si>
    <t>Gloria Franceschi</t>
  </si>
  <si>
    <t>Franchesca Hernandez</t>
  </si>
  <si>
    <t>Jo Anne Hernandez</t>
  </si>
  <si>
    <t>Stephanie Hernandez</t>
  </si>
  <si>
    <t>Elenita Irizarry Ramos</t>
  </si>
  <si>
    <t>Verna Johnson</t>
  </si>
  <si>
    <t>Tania Lefevre Hernan</t>
  </si>
  <si>
    <t>Ivette Lopez Cordero</t>
  </si>
  <si>
    <t>Leira Martinez Toro</t>
  </si>
  <si>
    <t>Mariony E Medina</t>
  </si>
  <si>
    <t>Natasha Molini Griggs</t>
  </si>
  <si>
    <t>Zuleika Morales Carrero</t>
  </si>
  <si>
    <t>Parham Motaghedi</t>
  </si>
  <si>
    <t>Nelson Omar Nazario Toro</t>
  </si>
  <si>
    <t>Lorimar Ortega</t>
  </si>
  <si>
    <t>Andrea Pecinkas</t>
  </si>
  <si>
    <t>Daysha P Pinto Morales</t>
  </si>
  <si>
    <t>Rodolfo Ramirez</t>
  </si>
  <si>
    <t>Nexcy Richardson</t>
  </si>
  <si>
    <t>Maria Rivera Santiago</t>
  </si>
  <si>
    <t>Adrian Rivera</t>
  </si>
  <si>
    <t>William Rodriguez</t>
  </si>
  <si>
    <t>Ian Rolon Romero</t>
  </si>
  <si>
    <t>Marilyn Enid Sanabria Rivera</t>
  </si>
  <si>
    <t>Kelsins Santos Nunez</t>
  </si>
  <si>
    <t>Yamil Sarraga Lopez</t>
  </si>
  <si>
    <t>Hector Segarra</t>
  </si>
  <si>
    <t>Glory Soto</t>
  </si>
  <si>
    <t>Francisco Torres</t>
  </si>
  <si>
    <t>Joelisse Vazquez Matos</t>
  </si>
  <si>
    <t>Julio Vega</t>
  </si>
  <si>
    <t>Willie Young</t>
  </si>
  <si>
    <t>Zulynés Avilés</t>
  </si>
  <si>
    <t>Vibeke Betances</t>
  </si>
  <si>
    <t>Miriam Borrero</t>
  </si>
  <si>
    <t>Luis Montes</t>
  </si>
  <si>
    <t>Marjorie Ramírez</t>
  </si>
  <si>
    <t>Yolanda Vélez</t>
  </si>
  <si>
    <t>Acevedo Lopez</t>
  </si>
  <si>
    <t>Acevedo Valle</t>
  </si>
  <si>
    <t>Aponte Cardona</t>
  </si>
  <si>
    <t>Aponte Lopez</t>
  </si>
  <si>
    <t>Arbelo Lopez</t>
  </si>
  <si>
    <t>Borges Arias</t>
  </si>
  <si>
    <t>Caban Nevarez</t>
  </si>
  <si>
    <t>Castellanos</t>
  </si>
  <si>
    <t>Castro Suarez</t>
  </si>
  <si>
    <t>Correa Delgado</t>
  </si>
  <si>
    <t>Cortes Guzman</t>
  </si>
  <si>
    <t>Cosme Irizarry</t>
  </si>
  <si>
    <t>Crespo Medina</t>
  </si>
  <si>
    <t>Cruz Collazo</t>
  </si>
  <si>
    <t>Dominguez Garcia</t>
  </si>
  <si>
    <t>Felix Massa</t>
  </si>
  <si>
    <t>Flores Velez</t>
  </si>
  <si>
    <t>Galan Freyle</t>
  </si>
  <si>
    <t>Gonzalez Prieto</t>
  </si>
  <si>
    <t>Gonzalez Velazquez</t>
  </si>
  <si>
    <t>Guette Fernandez</t>
  </si>
  <si>
    <t>Heredia Negron</t>
  </si>
  <si>
    <t>Lugo Aviles</t>
  </si>
  <si>
    <t>Maldonado Maldonado</t>
  </si>
  <si>
    <t>Manrique Bastidas</t>
  </si>
  <si>
    <t>Marcano Bermudez</t>
  </si>
  <si>
    <t>Marchany Rivera</t>
  </si>
  <si>
    <t>Medina Vazquez</t>
  </si>
  <si>
    <t>Narvaez Pita</t>
  </si>
  <si>
    <t>Negron Velazquez</t>
  </si>
  <si>
    <t>Oliveras Cabrera</t>
  </si>
  <si>
    <t>Ortega Santiago</t>
  </si>
  <si>
    <t>Ortega Zuniga</t>
  </si>
  <si>
    <t>Perez Mercado</t>
  </si>
  <si>
    <t>Quispe Tello</t>
  </si>
  <si>
    <t>Rivera Nieves</t>
  </si>
  <si>
    <t>Rivera Vazquez</t>
  </si>
  <si>
    <t>Robles Rivera</t>
  </si>
  <si>
    <t>Rodriguez Mackenzie</t>
  </si>
  <si>
    <t>Rodriguez Martinez</t>
  </si>
  <si>
    <t>Rodriguez Nassif</t>
  </si>
  <si>
    <t>Rodriguez Perez</t>
  </si>
  <si>
    <t>Roldan Crespo</t>
  </si>
  <si>
    <t>Roman Morales</t>
  </si>
  <si>
    <t>Salas Vazquez</t>
  </si>
  <si>
    <t>Santiago Mena</t>
  </si>
  <si>
    <t>Santiago Nunez</t>
  </si>
  <si>
    <t>Santos Velazquez</t>
  </si>
  <si>
    <t>Seda Justiniano</t>
  </si>
  <si>
    <t>Toro Arevalo</t>
  </si>
  <si>
    <t>Toro Vélez</t>
  </si>
  <si>
    <t>Torres Texidor</t>
  </si>
  <si>
    <t>Torres Caban</t>
  </si>
  <si>
    <t>Vargas Santiago</t>
  </si>
  <si>
    <t>Vargas Serrano</t>
  </si>
  <si>
    <t>Vazquez Torres</t>
  </si>
  <si>
    <t>Vega Avila</t>
  </si>
  <si>
    <t>Velazquez Cuebas</t>
  </si>
  <si>
    <t>Ivelis</t>
  </si>
  <si>
    <t>Tairy</t>
  </si>
  <si>
    <t>Carla</t>
  </si>
  <si>
    <t>Hector D.</t>
  </si>
  <si>
    <t>Hazel</t>
  </si>
  <si>
    <t>Rebeca</t>
  </si>
  <si>
    <t>Jorge</t>
  </si>
  <si>
    <t>Jhon</t>
  </si>
  <si>
    <t>Fernando</t>
  </si>
  <si>
    <t>Brian</t>
  </si>
  <si>
    <t>Francisco</t>
  </si>
  <si>
    <t>Marielys</t>
  </si>
  <si>
    <t>Leishla M.</t>
  </si>
  <si>
    <t>Moralba</t>
  </si>
  <si>
    <t>Tamara</t>
  </si>
  <si>
    <t>Elena M.</t>
  </si>
  <si>
    <t>Nataly</t>
  </si>
  <si>
    <t>Ramon L</t>
  </si>
  <si>
    <t>Jomarys</t>
  </si>
  <si>
    <t>Frances</t>
  </si>
  <si>
    <t>Leany</t>
  </si>
  <si>
    <t>Karen N.</t>
  </si>
  <si>
    <t>Darya</t>
  </si>
  <si>
    <t>Alexandra</t>
  </si>
  <si>
    <t>Xiomara</t>
  </si>
  <si>
    <t>Fabiola C.</t>
  </si>
  <si>
    <t xml:space="preserve">Adriana </t>
  </si>
  <si>
    <t>Wanda I.</t>
  </si>
  <si>
    <t>Rosa L.</t>
  </si>
  <si>
    <t>Queziel</t>
  </si>
  <si>
    <t>Jose F.</t>
  </si>
  <si>
    <t>Angel D.</t>
  </si>
  <si>
    <t>Carla J.</t>
  </si>
  <si>
    <t>Aslin</t>
  </si>
  <si>
    <t>Josiris D.</t>
  </si>
  <si>
    <t>Ivette</t>
  </si>
  <si>
    <t>Elddie M.</t>
  </si>
  <si>
    <t>Efrain</t>
  </si>
  <si>
    <t xml:space="preserve">Sandra </t>
  </si>
  <si>
    <t>Jose A.</t>
  </si>
  <si>
    <t>Lysmarie</t>
  </si>
  <si>
    <t>Alejandro</t>
  </si>
  <si>
    <t>Kathyria</t>
  </si>
  <si>
    <t>Kathina</t>
  </si>
  <si>
    <t>Roberto</t>
  </si>
  <si>
    <t>Katherine</t>
  </si>
  <si>
    <t>Mike</t>
  </si>
  <si>
    <t>Ana Lucia</t>
  </si>
  <si>
    <t>Joshua A.</t>
  </si>
  <si>
    <t>Angel Adames</t>
  </si>
  <si>
    <t>Cherrymar Reyes</t>
  </si>
  <si>
    <t>Fernando Martinez</t>
  </si>
  <si>
    <t>Kevian Perez</t>
  </si>
  <si>
    <t>Margarita Solares</t>
  </si>
  <si>
    <t>Pedro Montalvo</t>
  </si>
  <si>
    <t>Victor Flores</t>
  </si>
  <si>
    <t>Yesenia Herrera</t>
  </si>
  <si>
    <t>ADRIANA CALVO</t>
  </si>
  <si>
    <t>ALICBIADES BUSTILLO</t>
  </si>
  <si>
    <t>ANDRES CAMACHO</t>
  </si>
  <si>
    <t>ARLIN ALVARADO</t>
  </si>
  <si>
    <t>CARLOS MOLINA</t>
  </si>
  <si>
    <t>CARLOS SERNA</t>
  </si>
  <si>
    <t>CHRISTIAN GUTIERREZ</t>
  </si>
  <si>
    <t>DAVID MENDEZ</t>
  </si>
  <si>
    <t>EINSTEIN MORALES</t>
  </si>
  <si>
    <t>ELIANA MANGONES</t>
  </si>
  <si>
    <t>ENRIQUE PEREIRA</t>
  </si>
  <si>
    <t>GABRIEL MONTOYA</t>
  </si>
  <si>
    <t>GERARDO LOPEZ</t>
  </si>
  <si>
    <t>GERMAN GÓMEZ</t>
  </si>
  <si>
    <t>GREICHALY CABRERA</t>
  </si>
  <si>
    <t>HIVA SAMADIAN</t>
  </si>
  <si>
    <t>JAVAN COOPER</t>
  </si>
  <si>
    <t>JESSICA TRESPALACIOS</t>
  </si>
  <si>
    <t>JESUS CAJIGAS</t>
  </si>
  <si>
    <t>JOSÉ ESCORCIA</t>
  </si>
  <si>
    <t xml:space="preserve">JOSUE RUÍZ </t>
  </si>
  <si>
    <t>JUAN MELENDEZ</t>
  </si>
  <si>
    <t>KARINA GELIS</t>
  </si>
  <si>
    <t>KELVIN PALENCIA</t>
  </si>
  <si>
    <t>KELWIN MATIAS</t>
  </si>
  <si>
    <t>LIZ TERAN</t>
  </si>
  <si>
    <t>LUIS PICÓN</t>
  </si>
  <si>
    <t>LUIS SEDA</t>
  </si>
  <si>
    <t>MARIO ZEPEDA</t>
  </si>
  <si>
    <t>MAYRA BAQUERO</t>
  </si>
  <si>
    <t>RAUL BELTRAN</t>
  </si>
  <si>
    <t>ROBERTO TRESPALACIO</t>
  </si>
  <si>
    <t>ROXANA BARRIOS</t>
  </si>
  <si>
    <t>SERGIO BENTACOURT</t>
  </si>
  <si>
    <t>SERGIO MANZAREZ</t>
  </si>
  <si>
    <t>WALTER QUISPE</t>
  </si>
  <si>
    <t>WENCEL VALEGA</t>
  </si>
  <si>
    <t>WILLIAM RUEDA</t>
  </si>
  <si>
    <t>YARELIZ ROMAN</t>
  </si>
  <si>
    <t>YENCY CHOQUE</t>
  </si>
  <si>
    <t>YOLIMAR ROCHA</t>
  </si>
  <si>
    <t>Hector Chinchay Espino</t>
  </si>
  <si>
    <t>Rusber Minaya Curz</t>
  </si>
  <si>
    <t>Moises Gallozo Cardenas</t>
  </si>
  <si>
    <t>Juan P. Arenas Arango</t>
  </si>
  <si>
    <t>Erick Vargas Zapata</t>
  </si>
  <si>
    <t>Elluz Cabrera Pacheco</t>
  </si>
  <si>
    <t>Jose Figueroa</t>
  </si>
  <si>
    <t>Giovanni Franco Rivera</t>
  </si>
  <si>
    <t>Juan Pastrana</t>
  </si>
  <si>
    <t>David Gonzalez Alcatraz</t>
  </si>
  <si>
    <t>Segund J. Flores Rojas</t>
  </si>
  <si>
    <t>Sandra M. Rodriguez</t>
  </si>
  <si>
    <t>Ivan W. Castillo Cisneros</t>
  </si>
  <si>
    <t>Oscar Hernandez Daguer</t>
  </si>
  <si>
    <t>Angela Ferra Elias</t>
  </si>
  <si>
    <t>Fabian Blanco Sierra</t>
  </si>
  <si>
    <t>HECMARIE SÁNCHEZ COLÓN</t>
  </si>
  <si>
    <t>KARINA BARBOSA VALENTIN</t>
  </si>
  <si>
    <t>XIANIRA MARRERO JIMENEZ</t>
  </si>
  <si>
    <t>LEONARDO MÉNDEZ VÁZQUEZ</t>
  </si>
  <si>
    <t>JOSUÉ MARTIR DÁVILA</t>
  </si>
  <si>
    <t>LILLIANA ROMERO MAYSONET</t>
  </si>
  <si>
    <t>CÉSAR MEDINA DÍAZ</t>
  </si>
  <si>
    <t>ANGEL VÉLEZ MORA</t>
  </si>
  <si>
    <t>ANGEL COLLAZO FELICIANO</t>
  </si>
  <si>
    <t>RICARDO RAMOS RUIZ</t>
  </si>
  <si>
    <t>BRYAN RIVERA PÉREZ</t>
  </si>
  <si>
    <t>Ingenieria General</t>
  </si>
  <si>
    <r>
      <rPr>
        <b/>
        <sz val="10"/>
        <rFont val="Arial"/>
        <family val="2"/>
      </rPr>
      <t>ETC</t>
    </r>
    <r>
      <rPr>
        <sz val="11"/>
        <color theme="1"/>
        <rFont val="Calibri"/>
        <family val="2"/>
        <scheme val="minor"/>
      </rPr>
      <t xml:space="preserve"> - Equivalente de Tarea Completa (base: programas subgraduados 12 creds. / programas de maestría y doctorado 12 creds.)</t>
    </r>
  </si>
  <si>
    <t>Ingeniería General</t>
  </si>
  <si>
    <t>Martinez Quiles, Myladie</t>
  </si>
  <si>
    <t>Torres Millayes, Elizabeth</t>
  </si>
  <si>
    <t>BALAGUER ALVAREZ, VICTOR R.</t>
  </si>
  <si>
    <t>BISOT DE COLUCCI, LIZETTE M.</t>
  </si>
  <si>
    <t>QUINONES GONZALEZ, LUZ E.</t>
  </si>
  <si>
    <t>SOTO RODRIGUEZ, EDGAR</t>
  </si>
  <si>
    <t>RAMOS ALVAREZ, CACIMAR</t>
  </si>
  <si>
    <t>ESTEVES AMADOR, RENE F.</t>
  </si>
  <si>
    <t>VILLETA TRIGO, JUAN A.</t>
  </si>
  <si>
    <t>ALVAREZ FELICIANO, RAMON</t>
  </si>
  <si>
    <t>RODRIGUEZ SANCHEZ, KARLA</t>
  </si>
  <si>
    <t>ROJO CASTANEDA, MARTHA E.</t>
  </si>
  <si>
    <t>PONCE RODRIGUEZ, DORIS E</t>
  </si>
  <si>
    <t>RUA DE LA ASUNCION, ARMANDO</t>
  </si>
  <si>
    <t>ATILES OSORIA, JOSE M.</t>
  </si>
  <si>
    <t>BASCH, VERONICA A.</t>
  </si>
  <si>
    <t>CONTRERAS SANTIAGO, EDWARD G.</t>
  </si>
  <si>
    <t>CORTES LOPEZ, CAMILLE L.</t>
  </si>
  <si>
    <t>DELGADO RIVERA, IVETTE</t>
  </si>
  <si>
    <t>ROMAGUERA RODRIGUEZ, GABRIEL E</t>
  </si>
  <si>
    <t>COOLS STEPHENS, JANICE A.</t>
  </si>
  <si>
    <t>GONZALEZ TOLEDO, MARGGIE D.</t>
  </si>
  <si>
    <t>OCHOA TAPIA, YSELA</t>
  </si>
  <si>
    <t>VARGAS JIMENEZ, ADOLFO G</t>
  </si>
  <si>
    <t>AREIZAGA MARTINEZ, HECTOR I.</t>
  </si>
  <si>
    <t>TIRADO CORBALA, REBECCA</t>
  </si>
  <si>
    <t>BORGES GONZALEZ, RAFAEL J</t>
  </si>
  <si>
    <t>ABREU BAEZ, RAMON F.</t>
  </si>
  <si>
    <t>NAVARRO FIGUEROA, JOSE</t>
  </si>
  <si>
    <t>MEDINA SANCHEZ, RAFAEL H.</t>
  </si>
  <si>
    <t>POLO CORRALES, LILIANA</t>
  </si>
  <si>
    <t>RAMIREZ BEISO, WALDEMAR</t>
  </si>
  <si>
    <t>FIGUEROA FIGUEROA, EVARISTO</t>
  </si>
  <si>
    <t>RODRIGUEZ MORALES, SAMUEL</t>
  </si>
  <si>
    <t>CABRERA LAFAURIE, WILMAN A.</t>
  </si>
  <si>
    <t>CAMERON SOTO, ANA RAQUEL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</si>
</sst>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&quot;$&quot;#,##0.00"/>
    <numFmt numFmtId="167" formatCode="&quot;$&quot;#,##0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Calisto MT"/>
      <family val="1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ck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9" applyNumberFormat="0" applyFont="0" applyAlignment="0" applyProtection="0"/>
  </cellStyleXfs>
  <cellXfs count="528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Fill="1"/>
    <xf numFmtId="0" fontId="7" fillId="0" borderId="11" xfId="0" applyFont="1" applyFill="1" applyBorder="1" applyAlignment="1">
      <alignment/>
    </xf>
    <xf numFmtId="0" fontId="0" fillId="0" borderId="12" xfId="0" applyFill="1" applyBorder="1"/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49" fontId="10" fillId="0" borderId="17" xfId="20" applyNumberFormat="1" applyFont="1" applyFill="1" applyBorder="1" applyAlignment="1">
      <alignment/>
      <protection/>
    </xf>
    <xf numFmtId="0" fontId="10" fillId="0" borderId="17" xfId="20" applyFont="1" applyFill="1" applyBorder="1" applyAlignment="1">
      <alignment/>
      <protection/>
    </xf>
    <xf numFmtId="0" fontId="4" fillId="33" borderId="18" xfId="0" applyFont="1" applyFill="1" applyBorder="1" applyAlignment="1">
      <alignment horizontal="center"/>
    </xf>
    <xf numFmtId="2" fontId="4" fillId="17" borderId="19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18" borderId="19" xfId="0" applyFont="1" applyFill="1" applyBorder="1" applyAlignment="1">
      <alignment horizontal="center"/>
    </xf>
    <xf numFmtId="2" fontId="4" fillId="18" borderId="20" xfId="0" applyNumberFormat="1" applyFont="1" applyFill="1" applyBorder="1" applyAlignment="1">
      <alignment horizontal="center"/>
    </xf>
    <xf numFmtId="2" fontId="4" fillId="18" borderId="21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18" borderId="24" xfId="0" applyFont="1" applyFill="1" applyBorder="1" applyAlignment="1">
      <alignment horizontal="center"/>
    </xf>
    <xf numFmtId="2" fontId="4" fillId="18" borderId="25" xfId="0" applyNumberFormat="1" applyFont="1" applyFill="1" applyBorder="1" applyAlignment="1">
      <alignment horizontal="center"/>
    </xf>
    <xf numFmtId="0" fontId="4" fillId="18" borderId="22" xfId="0" applyFont="1" applyFill="1" applyBorder="1" applyAlignment="1">
      <alignment horizontal="center"/>
    </xf>
    <xf numFmtId="2" fontId="4" fillId="18" borderId="26" xfId="0" applyNumberFormat="1" applyFont="1" applyFill="1" applyBorder="1" applyAlignment="1">
      <alignment horizontal="center"/>
    </xf>
    <xf numFmtId="49" fontId="10" fillId="0" borderId="19" xfId="20" applyNumberFormat="1" applyFont="1" applyFill="1" applyBorder="1" applyAlignment="1">
      <alignment/>
      <protection/>
    </xf>
    <xf numFmtId="0" fontId="10" fillId="0" borderId="19" xfId="20" applyFont="1" applyFill="1" applyBorder="1" applyAlignment="1">
      <alignment/>
      <protection/>
    </xf>
    <xf numFmtId="0" fontId="4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2" fontId="4" fillId="17" borderId="25" xfId="0" applyNumberFormat="1" applyFont="1" applyFill="1" applyBorder="1" applyAlignment="1">
      <alignment horizontal="center"/>
    </xf>
    <xf numFmtId="49" fontId="0" fillId="0" borderId="17" xfId="0" applyNumberFormat="1" applyFont="1" applyBorder="1"/>
    <xf numFmtId="49" fontId="0" fillId="0" borderId="19" xfId="0" applyNumberFormat="1" applyFont="1" applyBorder="1"/>
    <xf numFmtId="0" fontId="4" fillId="0" borderId="28" xfId="0" applyFont="1" applyFill="1" applyBorder="1" applyAlignment="1">
      <alignment horizontal="center"/>
    </xf>
    <xf numFmtId="0" fontId="4" fillId="18" borderId="28" xfId="0" applyFont="1" applyFill="1" applyBorder="1" applyAlignment="1">
      <alignment horizontal="center"/>
    </xf>
    <xf numFmtId="2" fontId="4" fillId="18" borderId="29" xfId="0" applyNumberFormat="1" applyFont="1" applyFill="1" applyBorder="1" applyAlignment="1">
      <alignment horizontal="center"/>
    </xf>
    <xf numFmtId="2" fontId="4" fillId="18" borderId="30" xfId="0" applyNumberFormat="1" applyFont="1" applyFill="1" applyBorder="1" applyAlignment="1">
      <alignment horizontal="center"/>
    </xf>
    <xf numFmtId="0" fontId="0" fillId="34" borderId="0" xfId="0" applyFill="1"/>
    <xf numFmtId="0" fontId="7" fillId="0" borderId="0" xfId="0" applyFont="1" applyFill="1" applyBorder="1" applyAlignment="1">
      <alignment/>
    </xf>
    <xf numFmtId="0" fontId="6" fillId="0" borderId="31" xfId="20" applyFont="1" applyFill="1" applyBorder="1" applyAlignment="1">
      <alignment/>
      <protection/>
    </xf>
    <xf numFmtId="0" fontId="6" fillId="0" borderId="0" xfId="20" applyFont="1" applyFill="1" applyBorder="1" applyAlignment="1">
      <alignment/>
      <protection/>
    </xf>
    <xf numFmtId="0" fontId="6" fillId="0" borderId="0" xfId="20" applyFont="1" applyFill="1" applyBorder="1" applyAlignment="1">
      <alignment horizontal="center" wrapText="1"/>
      <protection/>
    </xf>
    <xf numFmtId="0" fontId="4" fillId="1" borderId="32" xfId="0" applyFont="1" applyFill="1" applyBorder="1" applyAlignment="1">
      <alignment/>
    </xf>
    <xf numFmtId="0" fontId="4" fillId="1" borderId="33" xfId="0" applyFont="1" applyFill="1" applyBorder="1" applyAlignment="1">
      <alignment/>
    </xf>
    <xf numFmtId="0" fontId="4" fillId="1" borderId="34" xfId="0" applyFont="1" applyFill="1" applyBorder="1" applyAlignment="1">
      <alignment/>
    </xf>
    <xf numFmtId="2" fontId="4" fillId="18" borderId="35" xfId="0" applyNumberFormat="1" applyFont="1" applyFill="1" applyBorder="1" applyAlignment="1">
      <alignment horizontal="center"/>
    </xf>
    <xf numFmtId="49" fontId="9" fillId="0" borderId="36" xfId="20" applyNumberFormat="1" applyFont="1" applyFill="1" applyBorder="1" applyAlignment="1">
      <alignment horizontal="left"/>
      <protection/>
    </xf>
    <xf numFmtId="0" fontId="10" fillId="0" borderId="37" xfId="20" applyFont="1" applyFill="1" applyBorder="1" applyAlignment="1">
      <alignment/>
      <protection/>
    </xf>
    <xf numFmtId="49" fontId="9" fillId="0" borderId="23" xfId="20" applyNumberFormat="1" applyFont="1" applyFill="1" applyBorder="1" applyAlignment="1">
      <alignment horizontal="left"/>
      <protection/>
    </xf>
    <xf numFmtId="49" fontId="10" fillId="0" borderId="23" xfId="20" applyNumberFormat="1" applyFont="1" applyFill="1" applyBorder="1" applyAlignment="1">
      <alignment/>
      <protection/>
    </xf>
    <xf numFmtId="49" fontId="10" fillId="0" borderId="27" xfId="20" applyNumberFormat="1" applyFont="1" applyFill="1" applyBorder="1" applyAlignment="1">
      <alignment/>
      <protection/>
    </xf>
    <xf numFmtId="49" fontId="0" fillId="0" borderId="37" xfId="0" applyNumberFormat="1" applyFont="1" applyBorder="1"/>
    <xf numFmtId="49" fontId="0" fillId="0" borderId="21" xfId="0" applyNumberFormat="1" applyFont="1" applyBorder="1"/>
    <xf numFmtId="2" fontId="4" fillId="33" borderId="18" xfId="0" applyNumberFormat="1" applyFont="1" applyFill="1" applyBorder="1" applyAlignment="1">
      <alignment horizontal="center"/>
    </xf>
    <xf numFmtId="2" fontId="4" fillId="17" borderId="18" xfId="0" applyNumberFormat="1" applyFont="1" applyFill="1" applyBorder="1" applyAlignment="1">
      <alignment horizontal="center"/>
    </xf>
    <xf numFmtId="2" fontId="4" fillId="18" borderId="16" xfId="0" applyNumberFormat="1" applyFont="1" applyFill="1" applyBorder="1" applyAlignment="1">
      <alignment horizontal="center"/>
    </xf>
    <xf numFmtId="2" fontId="4" fillId="17" borderId="17" xfId="0" applyNumberFormat="1" applyFont="1" applyFill="1" applyBorder="1" applyAlignment="1">
      <alignment horizontal="center"/>
    </xf>
    <xf numFmtId="0" fontId="4" fillId="17" borderId="17" xfId="0" applyFont="1" applyFill="1" applyBorder="1" applyAlignment="1">
      <alignment horizontal="center"/>
    </xf>
    <xf numFmtId="49" fontId="9" fillId="0" borderId="38" xfId="20" applyNumberFormat="1" applyFont="1" applyFill="1" applyBorder="1" applyAlignment="1">
      <alignment horizontal="left"/>
      <protection/>
    </xf>
    <xf numFmtId="49" fontId="9" fillId="0" borderId="39" xfId="20" applyNumberFormat="1" applyFont="1" applyFill="1" applyBorder="1" applyAlignment="1">
      <alignment horizontal="left"/>
      <protection/>
    </xf>
    <xf numFmtId="49" fontId="9" fillId="0" borderId="24" xfId="20" applyNumberFormat="1" applyFont="1" applyFill="1" applyBorder="1" applyAlignment="1">
      <alignment horizontal="left"/>
      <protection/>
    </xf>
    <xf numFmtId="0" fontId="3" fillId="0" borderId="10" xfId="0" applyFont="1" applyFill="1" applyBorder="1" applyAlignment="1">
      <alignment/>
    </xf>
    <xf numFmtId="49" fontId="13" fillId="0" borderId="17" xfId="20" applyNumberFormat="1" applyFont="1" applyFill="1" applyBorder="1" applyAlignment="1">
      <alignment/>
      <protection/>
    </xf>
    <xf numFmtId="0" fontId="4" fillId="18" borderId="13" xfId="0" applyFont="1" applyFill="1" applyBorder="1" applyAlignment="1">
      <alignment/>
    </xf>
    <xf numFmtId="0" fontId="4" fillId="18" borderId="40" xfId="0" applyFont="1" applyFill="1" applyBorder="1" applyAlignment="1">
      <alignment/>
    </xf>
    <xf numFmtId="0" fontId="10" fillId="0" borderId="32" xfId="20" applyFont="1" applyFill="1" applyBorder="1" applyAlignment="1">
      <alignment/>
      <protection/>
    </xf>
    <xf numFmtId="49" fontId="0" fillId="0" borderId="32" xfId="0" applyNumberFormat="1" applyFont="1" applyBorder="1"/>
    <xf numFmtId="49" fontId="0" fillId="0" borderId="41" xfId="0" applyNumberFormat="1" applyFont="1" applyBorder="1"/>
    <xf numFmtId="0" fontId="10" fillId="0" borderId="23" xfId="20" applyFont="1" applyFill="1" applyBorder="1" applyAlignment="1">
      <alignment/>
      <protection/>
    </xf>
    <xf numFmtId="2" fontId="4" fillId="17" borderId="42" xfId="0" applyNumberFormat="1" applyFont="1" applyFill="1" applyBorder="1" applyAlignment="1">
      <alignment horizontal="center"/>
    </xf>
    <xf numFmtId="2" fontId="4" fillId="17" borderId="43" xfId="0" applyNumberFormat="1" applyFont="1" applyFill="1" applyBorder="1" applyAlignment="1">
      <alignment horizontal="center"/>
    </xf>
    <xf numFmtId="2" fontId="4" fillId="18" borderId="40" xfId="0" applyNumberFormat="1" applyFont="1" applyFill="1" applyBorder="1" applyAlignment="1">
      <alignment horizontal="center"/>
    </xf>
    <xf numFmtId="0" fontId="6" fillId="0" borderId="0" xfId="20" applyFont="1" applyFill="1" applyBorder="1" applyAlignment="1">
      <alignment horizontal="center" wrapText="1"/>
      <protection/>
    </xf>
    <xf numFmtId="0" fontId="3" fillId="0" borderId="4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6" fillId="0" borderId="0" xfId="20" applyFont="1" applyFill="1" applyBorder="1" applyAlignment="1">
      <alignment horizontal="center" wrapText="1"/>
      <protection/>
    </xf>
    <xf numFmtId="0" fontId="2" fillId="0" borderId="0" xfId="0" applyFont="1" applyFill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17" borderId="32" xfId="0" applyNumberFormat="1" applyFont="1" applyFill="1" applyBorder="1" applyAlignment="1">
      <alignment horizontal="center"/>
    </xf>
    <xf numFmtId="2" fontId="4" fillId="18" borderId="45" xfId="0" applyNumberFormat="1" applyFont="1" applyFill="1" applyBorder="1" applyAlignment="1">
      <alignment horizontal="center"/>
    </xf>
    <xf numFmtId="2" fontId="4" fillId="33" borderId="27" xfId="0" applyNumberFormat="1" applyFont="1" applyFill="1" applyBorder="1" applyAlignment="1">
      <alignment horizontal="center"/>
    </xf>
    <xf numFmtId="2" fontId="4" fillId="33" borderId="25" xfId="0" applyNumberFormat="1" applyFont="1" applyFill="1" applyBorder="1" applyAlignment="1">
      <alignment horizontal="center"/>
    </xf>
    <xf numFmtId="0" fontId="4" fillId="17" borderId="23" xfId="0" applyFont="1" applyFill="1" applyBorder="1" applyAlignment="1">
      <alignment horizontal="center"/>
    </xf>
    <xf numFmtId="2" fontId="4" fillId="18" borderId="46" xfId="0" applyNumberFormat="1" applyFont="1" applyFill="1" applyBorder="1" applyAlignment="1">
      <alignment horizontal="center"/>
    </xf>
    <xf numFmtId="2" fontId="4" fillId="17" borderId="20" xfId="0" applyNumberFormat="1" applyFont="1" applyFill="1" applyBorder="1" applyAlignment="1">
      <alignment horizontal="center"/>
    </xf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10" fillId="0" borderId="47" xfId="22" applyFont="1" applyFill="1" applyBorder="1" applyAlignment="1">
      <alignment wrapText="1"/>
      <protection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10" fillId="0" borderId="47" xfId="22" applyFont="1" applyFill="1" applyBorder="1" applyAlignment="1">
      <alignment wrapText="1"/>
      <protection/>
    </xf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10" fillId="0" borderId="47" xfId="22" applyFont="1" applyFill="1" applyBorder="1" applyAlignment="1">
      <alignment wrapText="1"/>
      <protection/>
    </xf>
    <xf numFmtId="0" fontId="0" fillId="0" borderId="0" xfId="0"/>
    <xf numFmtId="0" fontId="0" fillId="0" borderId="0" xfId="0"/>
    <xf numFmtId="0" fontId="0" fillId="0" borderId="0" xfId="0"/>
    <xf numFmtId="2" fontId="4" fillId="0" borderId="17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18" borderId="48" xfId="0" applyNumberFormat="1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0" fontId="0" fillId="0" borderId="0" xfId="0"/>
    <xf numFmtId="0" fontId="10" fillId="0" borderId="47" xfId="22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2" fontId="4" fillId="17" borderId="41" xfId="0" applyNumberFormat="1" applyFont="1" applyFill="1" applyBorder="1" applyAlignment="1">
      <alignment horizontal="center"/>
    </xf>
    <xf numFmtId="2" fontId="4" fillId="33" borderId="49" xfId="0" applyNumberFormat="1" applyFont="1" applyFill="1" applyBorder="1" applyAlignment="1">
      <alignment horizontal="center"/>
    </xf>
    <xf numFmtId="2" fontId="4" fillId="33" borderId="50" xfId="0" applyNumberFormat="1" applyFont="1" applyFill="1" applyBorder="1" applyAlignment="1">
      <alignment horizontal="center"/>
    </xf>
    <xf numFmtId="2" fontId="4" fillId="33" borderId="44" xfId="0" applyNumberFormat="1" applyFont="1" applyFill="1" applyBorder="1" applyAlignment="1">
      <alignment horizontal="center"/>
    </xf>
    <xf numFmtId="2" fontId="4" fillId="33" borderId="51" xfId="0" applyNumberFormat="1" applyFont="1" applyFill="1" applyBorder="1" applyAlignment="1">
      <alignment horizontal="center"/>
    </xf>
    <xf numFmtId="2" fontId="4" fillId="33" borderId="5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17" borderId="53" xfId="0" applyFont="1" applyFill="1" applyBorder="1" applyAlignment="1">
      <alignment horizontal="center"/>
    </xf>
    <xf numFmtId="0" fontId="4" fillId="17" borderId="42" xfId="0" applyFont="1" applyFill="1" applyBorder="1" applyAlignment="1">
      <alignment horizontal="center"/>
    </xf>
    <xf numFmtId="2" fontId="4" fillId="17" borderId="54" xfId="0" applyNumberFormat="1" applyFont="1" applyFill="1" applyBorder="1" applyAlignment="1">
      <alignment horizontal="center"/>
    </xf>
    <xf numFmtId="49" fontId="9" fillId="0" borderId="17" xfId="20" applyNumberFormat="1" applyFont="1" applyFill="1" applyBorder="1" applyAlignment="1">
      <alignment horizontal="left"/>
      <protection/>
    </xf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2" fontId="4" fillId="17" borderId="53" xfId="0" applyNumberFormat="1" applyFont="1" applyFill="1" applyBorder="1" applyAlignment="1">
      <alignment horizontal="center"/>
    </xf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2" fontId="4" fillId="17" borderId="39" xfId="0" applyNumberFormat="1" applyFont="1" applyFill="1" applyBorder="1" applyAlignment="1">
      <alignment horizontal="center"/>
    </xf>
    <xf numFmtId="2" fontId="4" fillId="17" borderId="55" xfId="0" applyNumberFormat="1" applyFont="1" applyFill="1" applyBorder="1" applyAlignment="1">
      <alignment horizontal="center"/>
    </xf>
    <xf numFmtId="2" fontId="4" fillId="17" borderId="56" xfId="0" applyNumberFormat="1" applyFont="1" applyFill="1" applyBorder="1" applyAlignment="1">
      <alignment horizontal="center"/>
    </xf>
    <xf numFmtId="2" fontId="4" fillId="17" borderId="23" xfId="0" applyNumberFormat="1" applyFont="1" applyFill="1" applyBorder="1" applyAlignment="1">
      <alignment horizontal="center"/>
    </xf>
    <xf numFmtId="2" fontId="4" fillId="17" borderId="37" xfId="0" applyNumberFormat="1" applyFont="1" applyFill="1" applyBorder="1" applyAlignment="1">
      <alignment horizontal="center"/>
    </xf>
    <xf numFmtId="2" fontId="4" fillId="17" borderId="57" xfId="0" applyNumberFormat="1" applyFont="1" applyFill="1" applyBorder="1" applyAlignment="1">
      <alignment horizontal="center"/>
    </xf>
    <xf numFmtId="0" fontId="0" fillId="0" borderId="0" xfId="0"/>
    <xf numFmtId="0" fontId="10" fillId="0" borderId="47" xfId="21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49" fontId="13" fillId="0" borderId="19" xfId="20" applyNumberFormat="1" applyFont="1" applyFill="1" applyBorder="1" applyAlignment="1">
      <alignment/>
      <protection/>
    </xf>
    <xf numFmtId="0" fontId="0" fillId="0" borderId="0" xfId="0"/>
    <xf numFmtId="0" fontId="10" fillId="0" borderId="47" xfId="20" applyFont="1" applyFill="1" applyBorder="1" applyAlignment="1">
      <alignment wrapText="1"/>
      <protection/>
    </xf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10" fillId="0" borderId="47" xfId="20" applyFont="1" applyFill="1" applyBorder="1" applyAlignment="1">
      <alignment wrapText="1"/>
      <protection/>
    </xf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10" fillId="0" borderId="47" xfId="22" applyFont="1" applyFill="1" applyBorder="1" applyAlignment="1">
      <alignment horizontal="center" wrapText="1"/>
      <protection/>
    </xf>
    <xf numFmtId="0" fontId="0" fillId="0" borderId="0" xfId="0"/>
    <xf numFmtId="0" fontId="0" fillId="0" borderId="0" xfId="0"/>
    <xf numFmtId="43" fontId="10" fillId="0" borderId="17" xfId="18" applyFont="1" applyFill="1" applyBorder="1" applyAlignment="1">
      <alignment/>
    </xf>
    <xf numFmtId="43" fontId="10" fillId="0" borderId="19" xfId="18" applyFont="1" applyFill="1" applyBorder="1" applyAlignment="1">
      <alignment/>
    </xf>
    <xf numFmtId="43" fontId="4" fillId="18" borderId="40" xfId="18" applyFont="1" applyFill="1" applyBorder="1" applyAlignment="1">
      <alignment/>
    </xf>
    <xf numFmtId="2" fontId="10" fillId="0" borderId="37" xfId="20" applyNumberFormat="1" applyFont="1" applyFill="1" applyBorder="1" applyAlignment="1">
      <alignment/>
      <protection/>
    </xf>
    <xf numFmtId="2" fontId="0" fillId="0" borderId="37" xfId="0" applyNumberFormat="1" applyFont="1" applyBorder="1"/>
    <xf numFmtId="49" fontId="13" fillId="0" borderId="23" xfId="20" applyNumberFormat="1" applyFont="1" applyFill="1" applyBorder="1" applyAlignment="1">
      <alignment/>
      <protection/>
    </xf>
    <xf numFmtId="0" fontId="2" fillId="0" borderId="0" xfId="0" applyFont="1" applyFill="1" applyAlignment="1">
      <alignment horizontal="center"/>
    </xf>
    <xf numFmtId="0" fontId="6" fillId="0" borderId="0" xfId="20" applyFont="1" applyFill="1" applyBorder="1" applyAlignment="1">
      <alignment horizontal="center" wrapText="1"/>
      <protection/>
    </xf>
    <xf numFmtId="43" fontId="4" fillId="18" borderId="29" xfId="18" applyFont="1" applyFill="1" applyBorder="1" applyAlignment="1">
      <alignment horizontal="center"/>
    </xf>
    <xf numFmtId="43" fontId="4" fillId="18" borderId="40" xfId="18" applyFont="1" applyFill="1" applyBorder="1" applyAlignment="1">
      <alignment horizontal="center"/>
    </xf>
    <xf numFmtId="43" fontId="4" fillId="18" borderId="58" xfId="18" applyFont="1" applyFill="1" applyBorder="1" applyAlignment="1">
      <alignment horizontal="center"/>
    </xf>
    <xf numFmtId="43" fontId="4" fillId="18" borderId="30" xfId="18" applyFont="1" applyFill="1" applyBorder="1" applyAlignment="1">
      <alignment horizontal="center"/>
    </xf>
    <xf numFmtId="43" fontId="4" fillId="18" borderId="35" xfId="18" applyFont="1" applyFill="1" applyBorder="1" applyAlignment="1">
      <alignment horizontal="center"/>
    </xf>
    <xf numFmtId="49" fontId="10" fillId="0" borderId="59" xfId="20" applyNumberFormat="1" applyFont="1" applyFill="1" applyBorder="1" applyAlignment="1">
      <alignment/>
      <protection/>
    </xf>
    <xf numFmtId="49" fontId="10" fillId="0" borderId="32" xfId="20" applyNumberFormat="1" applyFont="1" applyFill="1" applyBorder="1" applyAlignment="1">
      <alignment/>
      <protection/>
    </xf>
    <xf numFmtId="49" fontId="10" fillId="0" borderId="32" xfId="20" applyNumberFormat="1" applyFont="1" applyFill="1" applyBorder="1" applyAlignment="1">
      <alignment wrapText="1"/>
      <protection/>
    </xf>
    <xf numFmtId="0" fontId="4" fillId="33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right"/>
    </xf>
    <xf numFmtId="2" fontId="4" fillId="17" borderId="19" xfId="0" applyNumberFormat="1" applyFont="1" applyFill="1" applyBorder="1" applyAlignment="1">
      <alignment horizontal="right"/>
    </xf>
    <xf numFmtId="0" fontId="4" fillId="33" borderId="19" xfId="0" applyFont="1" applyFill="1" applyBorder="1" applyAlignment="1">
      <alignment horizontal="right"/>
    </xf>
    <xf numFmtId="164" fontId="4" fillId="18" borderId="29" xfId="18" applyNumberFormat="1" applyFont="1" applyFill="1" applyBorder="1" applyAlignment="1">
      <alignment/>
    </xf>
    <xf numFmtId="0" fontId="15" fillId="0" borderId="17" xfId="0" applyFont="1" applyBorder="1"/>
    <xf numFmtId="0" fontId="15" fillId="0" borderId="17" xfId="0" applyFont="1" applyFill="1" applyBorder="1"/>
    <xf numFmtId="0" fontId="15" fillId="0" borderId="17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7" xfId="0" applyFont="1" applyBorder="1" applyAlignment="1">
      <alignment wrapText="1"/>
    </xf>
    <xf numFmtId="0" fontId="15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0" fillId="0" borderId="17" xfId="0" applyFont="1" applyBorder="1"/>
    <xf numFmtId="0" fontId="16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35" borderId="17" xfId="0" applyFont="1" applyFill="1" applyBorder="1" applyAlignment="1">
      <alignment horizontal="left" vertical="top" wrapText="1"/>
    </xf>
    <xf numFmtId="0" fontId="0" fillId="0" borderId="60" xfId="0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60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49" fontId="19" fillId="0" borderId="66" xfId="0" applyNumberFormat="1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right"/>
    </xf>
    <xf numFmtId="0" fontId="0" fillId="0" borderId="17" xfId="0" applyBorder="1"/>
    <xf numFmtId="0" fontId="20" fillId="0" borderId="61" xfId="0" applyFont="1" applyBorder="1" applyAlignment="1">
      <alignment horizontal="left"/>
    </xf>
    <xf numFmtId="0" fontId="21" fillId="0" borderId="61" xfId="0" applyFont="1" applyBorder="1" applyAlignment="1">
      <alignment horizontal="left"/>
    </xf>
    <xf numFmtId="0" fontId="21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left"/>
    </xf>
    <xf numFmtId="0" fontId="10" fillId="0" borderId="41" xfId="20" applyFont="1" applyFill="1" applyBorder="1" applyAlignment="1">
      <alignment/>
      <protection/>
    </xf>
    <xf numFmtId="0" fontId="3" fillId="0" borderId="0" xfId="0" applyFont="1" applyFill="1" applyAlignment="1">
      <alignment horizontal="center"/>
    </xf>
    <xf numFmtId="0" fontId="6" fillId="0" borderId="0" xfId="20" applyFont="1" applyFill="1" applyBorder="1" applyAlignment="1">
      <alignment horizontal="center" wrapText="1"/>
      <protection/>
    </xf>
    <xf numFmtId="0" fontId="0" fillId="0" borderId="60" xfId="0" applyFont="1" applyBorder="1" applyAlignment="1">
      <alignment horizontal="left"/>
    </xf>
    <xf numFmtId="0" fontId="22" fillId="0" borderId="60" xfId="0" applyFont="1" applyBorder="1" applyAlignment="1">
      <alignment horizontal="left"/>
    </xf>
    <xf numFmtId="166" fontId="0" fillId="0" borderId="0" xfId="0" applyNumberFormat="1"/>
    <xf numFmtId="166" fontId="3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 horizontal="centerContinuous"/>
    </xf>
    <xf numFmtId="166" fontId="4" fillId="0" borderId="0" xfId="0" applyNumberFormat="1" applyFont="1" applyFill="1" applyAlignment="1">
      <alignment horizontal="center"/>
    </xf>
    <xf numFmtId="166" fontId="0" fillId="0" borderId="12" xfId="0" applyNumberFormat="1" applyFill="1" applyBorder="1"/>
    <xf numFmtId="0" fontId="0" fillId="0" borderId="0" xfId="0" applyAlignment="1">
      <alignment horizontal="center"/>
    </xf>
    <xf numFmtId="0" fontId="0" fillId="0" borderId="12" xfId="0" applyFill="1" applyBorder="1" applyAlignment="1">
      <alignment horizontal="center"/>
    </xf>
    <xf numFmtId="164" fontId="4" fillId="18" borderId="29" xfId="18" applyNumberFormat="1" applyFont="1" applyFill="1" applyBorder="1" applyAlignment="1">
      <alignment horizontal="center"/>
    </xf>
    <xf numFmtId="165" fontId="10" fillId="0" borderId="32" xfId="20" applyNumberFormat="1" applyFont="1" applyFill="1" applyBorder="1" applyAlignment="1">
      <alignment horizontal="center"/>
      <protection/>
    </xf>
    <xf numFmtId="165" fontId="10" fillId="0" borderId="17" xfId="20" applyNumberFormat="1" applyFont="1" applyFill="1" applyBorder="1" applyAlignment="1">
      <alignment horizontal="center"/>
      <protection/>
    </xf>
    <xf numFmtId="165" fontId="10" fillId="0" borderId="19" xfId="20" applyNumberFormat="1" applyFont="1" applyFill="1" applyBorder="1" applyAlignment="1">
      <alignment horizontal="center"/>
      <protection/>
    </xf>
    <xf numFmtId="1" fontId="10" fillId="0" borderId="32" xfId="20" applyNumberFormat="1" applyFont="1" applyFill="1" applyBorder="1" applyAlignment="1">
      <alignment horizontal="center"/>
      <protection/>
    </xf>
    <xf numFmtId="1" fontId="14" fillId="18" borderId="17" xfId="20" applyNumberFormat="1" applyFont="1" applyFill="1" applyBorder="1" applyAlignment="1">
      <alignment horizontal="center"/>
      <protection/>
    </xf>
    <xf numFmtId="1" fontId="14" fillId="18" borderId="32" xfId="20" applyNumberFormat="1" applyFont="1" applyFill="1" applyBorder="1" applyAlignment="1">
      <alignment horizontal="center"/>
      <protection/>
    </xf>
    <xf numFmtId="1" fontId="14" fillId="18" borderId="23" xfId="20" applyNumberFormat="1" applyFont="1" applyFill="1" applyBorder="1" applyAlignment="1">
      <alignment horizontal="center"/>
      <protection/>
    </xf>
    <xf numFmtId="1" fontId="14" fillId="18" borderId="37" xfId="20" applyNumberFormat="1" applyFont="1" applyFill="1" applyBorder="1" applyAlignment="1">
      <alignment horizontal="center"/>
      <protection/>
    </xf>
    <xf numFmtId="1" fontId="10" fillId="18" borderId="23" xfId="20" applyNumberFormat="1" applyFont="1" applyFill="1" applyBorder="1" applyAlignment="1">
      <alignment horizontal="center"/>
      <protection/>
    </xf>
    <xf numFmtId="1" fontId="10" fillId="18" borderId="37" xfId="20" applyNumberFormat="1" applyFont="1" applyFill="1" applyBorder="1" applyAlignment="1">
      <alignment horizontal="center"/>
      <protection/>
    </xf>
    <xf numFmtId="1" fontId="10" fillId="0" borderId="67" xfId="20" applyNumberFormat="1" applyFont="1" applyFill="1" applyBorder="1" applyAlignment="1">
      <alignment horizontal="center"/>
      <protection/>
    </xf>
    <xf numFmtId="1" fontId="10" fillId="0" borderId="17" xfId="20" applyNumberFormat="1" applyFont="1" applyFill="1" applyBorder="1" applyAlignment="1">
      <alignment horizontal="center"/>
      <protection/>
    </xf>
    <xf numFmtId="1" fontId="10" fillId="18" borderId="17" xfId="20" applyNumberFormat="1" applyFont="1" applyFill="1" applyBorder="1" applyAlignment="1">
      <alignment horizontal="center"/>
      <protection/>
    </xf>
    <xf numFmtId="1" fontId="10" fillId="18" borderId="32" xfId="20" applyNumberFormat="1" applyFont="1" applyFill="1" applyBorder="1" applyAlignment="1">
      <alignment horizontal="center"/>
      <protection/>
    </xf>
    <xf numFmtId="1" fontId="10" fillId="18" borderId="39" xfId="20" applyNumberFormat="1" applyFont="1" applyFill="1" applyBorder="1" applyAlignment="1">
      <alignment horizontal="center"/>
      <protection/>
    </xf>
    <xf numFmtId="1" fontId="10" fillId="18" borderId="34" xfId="20" applyNumberFormat="1" applyFont="1" applyFill="1" applyBorder="1" applyAlignment="1">
      <alignment horizontal="center"/>
      <protection/>
    </xf>
    <xf numFmtId="1" fontId="10" fillId="18" borderId="67" xfId="20" applyNumberFormat="1" applyFont="1" applyFill="1" applyBorder="1" applyAlignment="1">
      <alignment horizontal="center"/>
      <protection/>
    </xf>
    <xf numFmtId="1" fontId="10" fillId="18" borderId="19" xfId="20" applyNumberFormat="1" applyFont="1" applyFill="1" applyBorder="1" applyAlignment="1">
      <alignment horizontal="center"/>
      <protection/>
    </xf>
    <xf numFmtId="1" fontId="1" fillId="18" borderId="19" xfId="0" applyNumberFormat="1" applyFont="1" applyFill="1" applyBorder="1" applyAlignment="1">
      <alignment horizontal="center"/>
    </xf>
    <xf numFmtId="167" fontId="10" fillId="0" borderId="17" xfId="18" applyNumberFormat="1" applyFont="1" applyFill="1" applyBorder="1" applyAlignment="1">
      <alignment/>
    </xf>
    <xf numFmtId="167" fontId="10" fillId="0" borderId="19" xfId="18" applyNumberFormat="1" applyFont="1" applyFill="1" applyBorder="1" applyAlignment="1">
      <alignment/>
    </xf>
    <xf numFmtId="167" fontId="4" fillId="18" borderId="29" xfId="18" applyNumberFormat="1" applyFont="1" applyFill="1" applyBorder="1" applyAlignment="1">
      <alignment/>
    </xf>
    <xf numFmtId="0" fontId="22" fillId="0" borderId="55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39" fillId="0" borderId="0" xfId="64" applyNumberFormat="1" applyFont="1" quotePrefix="1">
      <alignment/>
      <protection/>
    </xf>
    <xf numFmtId="0" fontId="39" fillId="0" borderId="0" xfId="64" applyNumberFormat="1" applyFont="1" quotePrefix="1">
      <alignment/>
      <protection/>
    </xf>
    <xf numFmtId="0" fontId="39" fillId="0" borderId="0" xfId="64" applyNumberFormat="1" applyFont="1" quotePrefix="1">
      <alignment/>
      <protection/>
    </xf>
    <xf numFmtId="0" fontId="3" fillId="0" borderId="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68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6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68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18" borderId="71" xfId="0" applyFill="1" applyBorder="1" applyAlignment="1">
      <alignment horizontal="center" vertical="center" wrapText="1"/>
    </xf>
    <xf numFmtId="0" fontId="0" fillId="18" borderId="44" xfId="0" applyFill="1" applyBorder="1" applyAlignment="1">
      <alignment horizontal="center" vertical="center" wrapText="1"/>
    </xf>
    <xf numFmtId="0" fontId="0" fillId="18" borderId="68" xfId="0" applyFill="1" applyBorder="1" applyAlignment="1">
      <alignment horizontal="center" vertical="center" wrapText="1"/>
    </xf>
    <xf numFmtId="0" fontId="0" fillId="18" borderId="0" xfId="0" applyFill="1" applyBorder="1" applyAlignment="1">
      <alignment horizontal="center" vertical="center" wrapText="1"/>
    </xf>
    <xf numFmtId="0" fontId="0" fillId="18" borderId="45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18" borderId="52" xfId="0" applyFill="1" applyBorder="1" applyAlignment="1">
      <alignment horizontal="center" vertical="center" wrapText="1"/>
    </xf>
    <xf numFmtId="0" fontId="0" fillId="18" borderId="73" xfId="0" applyFill="1" applyBorder="1" applyAlignment="1">
      <alignment horizontal="center" vertical="center" wrapText="1"/>
    </xf>
    <xf numFmtId="0" fontId="0" fillId="18" borderId="7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18" borderId="75" xfId="0" applyFill="1" applyBorder="1" applyAlignment="1">
      <alignment horizontal="center" vertical="center" wrapText="1"/>
    </xf>
    <xf numFmtId="0" fontId="0" fillId="18" borderId="76" xfId="0" applyFill="1" applyBorder="1" applyAlignment="1">
      <alignment horizontal="center" vertical="center" wrapText="1"/>
    </xf>
    <xf numFmtId="0" fontId="0" fillId="18" borderId="48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18" borderId="36" xfId="0" applyFont="1" applyFill="1" applyBorder="1" applyAlignment="1">
      <alignment horizontal="center" vertical="center" wrapText="1"/>
    </xf>
    <xf numFmtId="0" fontId="4" fillId="18" borderId="52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4" fillId="18" borderId="73" xfId="0" applyFont="1" applyFill="1" applyBorder="1" applyAlignment="1">
      <alignment horizontal="center" vertical="center" wrapText="1"/>
    </xf>
    <xf numFmtId="0" fontId="4" fillId="18" borderId="72" xfId="0" applyFont="1" applyFill="1" applyBorder="1" applyAlignment="1">
      <alignment horizontal="center" vertical="center" wrapText="1"/>
    </xf>
    <xf numFmtId="0" fontId="4" fillId="18" borderId="7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1" fillId="18" borderId="36" xfId="0" applyFont="1" applyFill="1" applyBorder="1" applyAlignment="1">
      <alignment horizontal="center" vertical="center" wrapText="1"/>
    </xf>
    <xf numFmtId="0" fontId="1" fillId="18" borderId="52" xfId="0" applyFont="1" applyFill="1" applyBorder="1" applyAlignment="1">
      <alignment horizontal="center" vertical="center" wrapText="1"/>
    </xf>
    <xf numFmtId="0" fontId="1" fillId="18" borderId="38" xfId="0" applyFont="1" applyFill="1" applyBorder="1" applyAlignment="1">
      <alignment horizontal="center" vertical="center" wrapText="1"/>
    </xf>
    <xf numFmtId="0" fontId="1" fillId="18" borderId="73" xfId="0" applyFont="1" applyFill="1" applyBorder="1" applyAlignment="1">
      <alignment horizontal="center" vertical="center" wrapText="1"/>
    </xf>
    <xf numFmtId="0" fontId="1" fillId="18" borderId="72" xfId="0" applyFont="1" applyFill="1" applyBorder="1" applyAlignment="1">
      <alignment horizontal="center" vertical="center" wrapText="1"/>
    </xf>
    <xf numFmtId="0" fontId="1" fillId="18" borderId="74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18" borderId="38" xfId="0" applyFill="1" applyBorder="1" applyAlignment="1">
      <alignment horizontal="center" vertical="center" wrapText="1"/>
    </xf>
    <xf numFmtId="0" fontId="0" fillId="18" borderId="72" xfId="0" applyFill="1" applyBorder="1" applyAlignment="1">
      <alignment horizontal="center" vertical="center" wrapText="1"/>
    </xf>
    <xf numFmtId="0" fontId="6" fillId="0" borderId="31" xfId="20" applyFont="1" applyFill="1" applyBorder="1" applyAlignment="1">
      <alignment horizontal="center" wrapText="1"/>
      <protection/>
    </xf>
    <xf numFmtId="0" fontId="6" fillId="0" borderId="0" xfId="20" applyFont="1" applyFill="1" applyBorder="1" applyAlignment="1">
      <alignment horizontal="center" wrapText="1"/>
      <protection/>
    </xf>
    <xf numFmtId="0" fontId="4" fillId="0" borderId="7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6" fontId="2" fillId="0" borderId="79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18" borderId="51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81" xfId="0" applyFill="1" applyBorder="1" applyAlignment="1">
      <alignment horizontal="center" vertical="center" wrapText="1"/>
    </xf>
    <xf numFmtId="0" fontId="0" fillId="18" borderId="82" xfId="0" applyFill="1" applyBorder="1" applyAlignment="1">
      <alignment horizontal="center" vertical="center" wrapText="1"/>
    </xf>
    <xf numFmtId="0" fontId="0" fillId="18" borderId="83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20" applyFont="1" applyFill="1" applyBorder="1" applyAlignment="1">
      <alignment horizontal="center"/>
      <protection/>
    </xf>
    <xf numFmtId="0" fontId="0" fillId="0" borderId="81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0" fillId="18" borderId="36" xfId="0" applyFill="1" applyBorder="1" applyAlignment="1">
      <alignment horizontal="center" vertical="center" wrapText="1"/>
    </xf>
    <xf numFmtId="0" fontId="0" fillId="18" borderId="49" xfId="0" applyFill="1" applyBorder="1" applyAlignment="1">
      <alignment horizontal="center" vertical="center" wrapText="1"/>
    </xf>
    <xf numFmtId="0" fontId="0" fillId="18" borderId="28" xfId="0" applyFill="1" applyBorder="1" applyAlignment="1">
      <alignment horizontal="center" vertical="center" wrapText="1"/>
    </xf>
    <xf numFmtId="0" fontId="0" fillId="18" borderId="46" xfId="0" applyFill="1" applyBorder="1" applyAlignment="1">
      <alignment horizontal="center" vertical="center" wrapText="1"/>
    </xf>
    <xf numFmtId="0" fontId="0" fillId="18" borderId="50" xfId="0" applyFill="1" applyBorder="1" applyAlignment="1">
      <alignment horizontal="center" vertical="center" wrapText="1"/>
    </xf>
    <xf numFmtId="0" fontId="0" fillId="18" borderId="69" xfId="0" applyFill="1" applyBorder="1" applyAlignment="1">
      <alignment horizontal="center" vertical="center" wrapText="1"/>
    </xf>
    <xf numFmtId="0" fontId="0" fillId="18" borderId="7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49" fontId="9" fillId="0" borderId="59" xfId="20" applyNumberFormat="1" applyFont="1" applyFill="1" applyBorder="1" applyAlignment="1">
      <alignment horizontal="left"/>
      <protection/>
    </xf>
    <xf numFmtId="49" fontId="9" fillId="0" borderId="84" xfId="20" applyNumberFormat="1" applyFont="1" applyFill="1" applyBorder="1" applyAlignment="1">
      <alignment horizontal="left"/>
      <protection/>
    </xf>
    <xf numFmtId="49" fontId="9" fillId="0" borderId="85" xfId="20" applyNumberFormat="1" applyFont="1" applyFill="1" applyBorder="1" applyAlignment="1">
      <alignment horizontal="left"/>
      <protection/>
    </xf>
    <xf numFmtId="49" fontId="9" fillId="0" borderId="32" xfId="20" applyNumberFormat="1" applyFont="1" applyFill="1" applyBorder="1" applyAlignment="1">
      <alignment horizontal="left"/>
      <protection/>
    </xf>
    <xf numFmtId="49" fontId="9" fillId="0" borderId="33" xfId="20" applyNumberFormat="1" applyFont="1" applyFill="1" applyBorder="1" applyAlignment="1">
      <alignment horizontal="left"/>
      <protection/>
    </xf>
    <xf numFmtId="49" fontId="9" fillId="0" borderId="67" xfId="20" applyNumberFormat="1" applyFont="1" applyFill="1" applyBorder="1" applyAlignment="1">
      <alignment horizontal="left"/>
      <protection/>
    </xf>
    <xf numFmtId="0" fontId="4" fillId="18" borderId="13" xfId="0" applyFont="1" applyFill="1" applyBorder="1" applyAlignment="1">
      <alignment horizontal="center"/>
    </xf>
    <xf numFmtId="0" fontId="4" fillId="18" borderId="11" xfId="0" applyFont="1" applyFill="1" applyBorder="1" applyAlignment="1">
      <alignment horizontal="center"/>
    </xf>
    <xf numFmtId="0" fontId="4" fillId="18" borderId="35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 wrapText="1"/>
    </xf>
    <xf numFmtId="0" fontId="1" fillId="0" borderId="68" xfId="0" applyFont="1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1" fillId="18" borderId="36" xfId="0" applyFont="1" applyFill="1" applyBorder="1" applyAlignment="1">
      <alignment horizontal="center" wrapText="1"/>
    </xf>
    <xf numFmtId="0" fontId="0" fillId="18" borderId="52" xfId="0" applyFill="1" applyBorder="1" applyAlignment="1">
      <alignment horizontal="center" wrapText="1"/>
    </xf>
    <xf numFmtId="0" fontId="0" fillId="18" borderId="38" xfId="0" applyFill="1" applyBorder="1" applyAlignment="1">
      <alignment horizontal="center" wrapText="1"/>
    </xf>
    <xf numFmtId="0" fontId="0" fillId="18" borderId="73" xfId="0" applyFill="1" applyBorder="1" applyAlignment="1">
      <alignment horizontal="center" wrapText="1"/>
    </xf>
    <xf numFmtId="0" fontId="0" fillId="18" borderId="72" xfId="0" applyFill="1" applyBorder="1" applyAlignment="1">
      <alignment horizontal="center" wrapText="1"/>
    </xf>
    <xf numFmtId="0" fontId="0" fillId="18" borderId="74" xfId="0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3" borderId="7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74" xfId="0" applyFont="1" applyFill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4" fillId="33" borderId="77" xfId="0" applyFont="1" applyFill="1" applyBorder="1" applyAlignment="1">
      <alignment horizontal="center"/>
    </xf>
    <xf numFmtId="0" fontId="4" fillId="33" borderId="7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6" fillId="0" borderId="31" xfId="20" applyFont="1" applyFill="1" applyBorder="1" applyAlignment="1">
      <alignment horizontal="center"/>
      <protection/>
    </xf>
    <xf numFmtId="0" fontId="6" fillId="0" borderId="10" xfId="20" applyFont="1" applyFill="1" applyBorder="1" applyAlignment="1">
      <alignment horizont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_Sheet1 3" xfId="21"/>
    <cellStyle name="Normal_Sheet1 2" xfId="22"/>
    <cellStyle name="Title" xfId="23"/>
    <cellStyle name="Heading 1" xfId="24"/>
    <cellStyle name="Heading 2" xfId="25"/>
    <cellStyle name="Heading 3" xfId="26"/>
    <cellStyle name="Heading 4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ormal 3" xfId="63"/>
    <cellStyle name="Normal 4" xfId="64"/>
    <cellStyle name="Normal 2" xfId="65"/>
    <cellStyle name="Note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1"/>
  <sheetViews>
    <sheetView tabSelected="1" workbookViewId="0" topLeftCell="A1">
      <selection activeCell="P27" sqref="P27"/>
    </sheetView>
  </sheetViews>
  <sheetFormatPr defaultColWidth="9.140625" defaultRowHeight="15"/>
  <cols>
    <col min="1" max="1" width="26.8515625" style="0" customWidth="1"/>
    <col min="2" max="2" width="14.421875" style="336" customWidth="1"/>
    <col min="3" max="3" width="14.421875" style="341" customWidth="1"/>
    <col min="4" max="4" width="13.421875" style="0" customWidth="1"/>
    <col min="5" max="5" width="0.13671875" style="0" hidden="1" customWidth="1"/>
    <col min="6" max="6" width="8.00390625" style="0" hidden="1" customWidth="1"/>
    <col min="7" max="7" width="7.00390625" style="0" hidden="1" customWidth="1"/>
    <col min="8" max="8" width="7.28125" style="0" hidden="1" customWidth="1"/>
    <col min="9" max="9" width="5.8515625" style="0" hidden="1" customWidth="1"/>
    <col min="10" max="10" width="6.421875" style="0" hidden="1" customWidth="1"/>
    <col min="11" max="12" width="6.28125" style="0" hidden="1" customWidth="1"/>
    <col min="13" max="14" width="7.28125" style="0" hidden="1" customWidth="1"/>
    <col min="15" max="15" width="9.28125" style="1" bestFit="1" customWidth="1"/>
    <col min="16" max="16" width="7.7109375" style="1" bestFit="1" customWidth="1"/>
    <col min="17" max="17" width="7.7109375" style="0" bestFit="1" customWidth="1"/>
    <col min="18" max="19" width="6.7109375" style="0" bestFit="1" customWidth="1"/>
    <col min="20" max="20" width="5.7109375" style="0" bestFit="1" customWidth="1"/>
    <col min="21" max="21" width="7.7109375" style="1" bestFit="1" customWidth="1"/>
    <col min="22" max="22" width="6.7109375" style="1" bestFit="1" customWidth="1"/>
    <col min="23" max="23" width="5.28125" style="0" customWidth="1"/>
    <col min="24" max="24" width="8.28125" style="0" customWidth="1"/>
    <col min="25" max="25" width="7.140625" style="0" customWidth="1"/>
    <col min="26" max="26" width="5.7109375" style="0" customWidth="1"/>
    <col min="27" max="27" width="9.28125" style="0" bestFit="1" customWidth="1"/>
    <col min="28" max="28" width="7.7109375" style="0" bestFit="1" customWidth="1"/>
    <col min="29" max="29" width="6.7109375" style="0" bestFit="1" customWidth="1"/>
    <col min="30" max="30" width="7.28125" style="0" customWidth="1"/>
    <col min="31" max="31" width="9.28125" style="1" bestFit="1" customWidth="1"/>
    <col min="32" max="32" width="7.7109375" style="1" bestFit="1" customWidth="1"/>
    <col min="33" max="33" width="10.28125" style="1" customWidth="1"/>
    <col min="34" max="34" width="7.7109375" style="1" bestFit="1" customWidth="1"/>
  </cols>
  <sheetData>
    <row r="1" spans="33:34" ht="15">
      <c r="AG1" s="469" t="s">
        <v>56</v>
      </c>
      <c r="AH1" s="469"/>
    </row>
    <row r="2" spans="1:34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</row>
    <row r="3" spans="1:34" s="1" customFormat="1" ht="16.5" thickBot="1">
      <c r="A3" s="2" t="s">
        <v>1</v>
      </c>
      <c r="B3" s="337"/>
      <c r="C3" s="332"/>
      <c r="D3" s="2"/>
      <c r="E3" s="2"/>
      <c r="F3" s="2"/>
      <c r="G3" s="2"/>
      <c r="H3" s="2"/>
      <c r="I3" s="2"/>
      <c r="J3" s="2"/>
      <c r="K3" s="2"/>
      <c r="L3" s="65"/>
      <c r="M3" s="65"/>
      <c r="N3" s="65"/>
      <c r="O3" s="372" t="s">
        <v>132</v>
      </c>
      <c r="P3" s="372"/>
      <c r="Q3" s="372"/>
      <c r="R3" s="372"/>
      <c r="S3" s="372"/>
      <c r="T3" s="372"/>
      <c r="U3" s="372"/>
      <c r="V3" s="7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1" customFormat="1" ht="15.75">
      <c r="A4" s="2" t="s">
        <v>1</v>
      </c>
      <c r="B4" s="337"/>
      <c r="C4" s="332"/>
      <c r="D4" s="2"/>
      <c r="E4" s="2"/>
      <c r="F4" s="2"/>
      <c r="G4" s="2"/>
      <c r="H4" s="2"/>
      <c r="I4" s="2"/>
      <c r="J4" s="2"/>
      <c r="K4" s="2"/>
      <c r="L4" s="77"/>
      <c r="M4" s="77"/>
      <c r="N4" s="77"/>
      <c r="O4" s="371" t="s">
        <v>2</v>
      </c>
      <c r="P4" s="371"/>
      <c r="Q4" s="371"/>
      <c r="R4" s="371"/>
      <c r="S4" s="371"/>
      <c r="T4" s="371"/>
      <c r="U4" s="371"/>
      <c r="V4" s="78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1" customFormat="1" ht="15">
      <c r="A5" s="3"/>
      <c r="B5" s="338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</row>
    <row r="7" spans="1:34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</row>
    <row r="8" spans="1:34" s="1" customFormat="1" ht="15">
      <c r="A8" s="4"/>
      <c r="B8" s="33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4" s="7" customFormat="1" ht="15.75">
      <c r="A9" s="44"/>
      <c r="B9" s="471"/>
      <c r="C9" s="471"/>
      <c r="D9" s="471"/>
    </row>
    <row r="10" spans="1:4" s="7" customFormat="1" ht="15.75">
      <c r="A10" s="449"/>
      <c r="B10" s="450"/>
      <c r="C10" s="333"/>
      <c r="D10" s="42"/>
    </row>
    <row r="11" spans="1:34" s="1" customFormat="1" ht="15.75" thickBot="1">
      <c r="A11" s="9"/>
      <c r="B11" s="340"/>
      <c r="C11" s="342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 customHeight="1" thickBot="1" thickTop="1">
      <c r="A12" s="451" t="s">
        <v>46</v>
      </c>
      <c r="B12" s="457" t="s">
        <v>42</v>
      </c>
      <c r="C12" s="454" t="s">
        <v>43</v>
      </c>
      <c r="D12" s="460" t="s">
        <v>44</v>
      </c>
      <c r="E12" s="411" t="s">
        <v>9</v>
      </c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3" t="s">
        <v>45</v>
      </c>
      <c r="AH12" s="414"/>
    </row>
    <row r="13" spans="1:34" ht="15.75" customHeight="1" thickBot="1">
      <c r="A13" s="452"/>
      <c r="B13" s="458"/>
      <c r="C13" s="455"/>
      <c r="D13" s="461"/>
      <c r="E13" s="419" t="s">
        <v>49</v>
      </c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1"/>
      <c r="Q13" s="419" t="s">
        <v>50</v>
      </c>
      <c r="R13" s="420"/>
      <c r="S13" s="420"/>
      <c r="T13" s="420"/>
      <c r="U13" s="420"/>
      <c r="V13" s="421"/>
      <c r="W13" s="422" t="s">
        <v>54</v>
      </c>
      <c r="X13" s="423"/>
      <c r="Y13" s="428" t="s">
        <v>12</v>
      </c>
      <c r="Z13" s="429"/>
      <c r="AA13" s="429"/>
      <c r="AB13" s="429"/>
      <c r="AC13" s="430"/>
      <c r="AD13" s="430"/>
      <c r="AE13" s="430"/>
      <c r="AF13" s="431"/>
      <c r="AG13" s="415"/>
      <c r="AH13" s="416"/>
    </row>
    <row r="14" spans="1:34" ht="15" customHeight="1">
      <c r="A14" s="452"/>
      <c r="B14" s="458"/>
      <c r="C14" s="455"/>
      <c r="D14" s="461"/>
      <c r="E14" s="432" t="s">
        <v>15</v>
      </c>
      <c r="F14" s="433"/>
      <c r="G14" s="436" t="s">
        <v>16</v>
      </c>
      <c r="H14" s="389"/>
      <c r="I14" s="436" t="s">
        <v>17</v>
      </c>
      <c r="J14" s="389"/>
      <c r="K14" s="377" t="s">
        <v>18</v>
      </c>
      <c r="L14" s="378"/>
      <c r="M14" s="377" t="s">
        <v>19</v>
      </c>
      <c r="N14" s="378"/>
      <c r="O14" s="382" t="s">
        <v>47</v>
      </c>
      <c r="P14" s="383"/>
      <c r="Q14" s="388" t="s">
        <v>21</v>
      </c>
      <c r="R14" s="389"/>
      <c r="S14" s="392" t="s">
        <v>22</v>
      </c>
      <c r="T14" s="389"/>
      <c r="U14" s="382" t="s">
        <v>48</v>
      </c>
      <c r="V14" s="394"/>
      <c r="W14" s="424"/>
      <c r="X14" s="425"/>
      <c r="Y14" s="397" t="s">
        <v>24</v>
      </c>
      <c r="Z14" s="389"/>
      <c r="AA14" s="437" t="s">
        <v>25</v>
      </c>
      <c r="AB14" s="438"/>
      <c r="AC14" s="441" t="s">
        <v>26</v>
      </c>
      <c r="AD14" s="442"/>
      <c r="AE14" s="422" t="s">
        <v>52</v>
      </c>
      <c r="AF14" s="383"/>
      <c r="AG14" s="415"/>
      <c r="AH14" s="416"/>
    </row>
    <row r="15" spans="1:34" ht="15">
      <c r="A15" s="452"/>
      <c r="B15" s="458"/>
      <c r="C15" s="455"/>
      <c r="D15" s="461"/>
      <c r="E15" s="432"/>
      <c r="F15" s="433"/>
      <c r="G15" s="392"/>
      <c r="H15" s="389"/>
      <c r="I15" s="392"/>
      <c r="J15" s="389"/>
      <c r="K15" s="379"/>
      <c r="L15" s="378"/>
      <c r="M15" s="379"/>
      <c r="N15" s="378"/>
      <c r="O15" s="384"/>
      <c r="P15" s="385"/>
      <c r="Q15" s="388"/>
      <c r="R15" s="389"/>
      <c r="S15" s="392"/>
      <c r="T15" s="389"/>
      <c r="U15" s="384"/>
      <c r="V15" s="395"/>
      <c r="W15" s="424"/>
      <c r="X15" s="425"/>
      <c r="Y15" s="397"/>
      <c r="Z15" s="389"/>
      <c r="AA15" s="437"/>
      <c r="AB15" s="438"/>
      <c r="AC15" s="443"/>
      <c r="AD15" s="444"/>
      <c r="AE15" s="447"/>
      <c r="AF15" s="385"/>
      <c r="AG15" s="415"/>
      <c r="AH15" s="416"/>
    </row>
    <row r="16" spans="1:34" ht="23.25" customHeight="1" thickBot="1">
      <c r="A16" s="452"/>
      <c r="B16" s="458"/>
      <c r="C16" s="455"/>
      <c r="D16" s="461"/>
      <c r="E16" s="434"/>
      <c r="F16" s="435"/>
      <c r="G16" s="393"/>
      <c r="H16" s="391"/>
      <c r="I16" s="393"/>
      <c r="J16" s="391"/>
      <c r="K16" s="380"/>
      <c r="L16" s="381"/>
      <c r="M16" s="380"/>
      <c r="N16" s="381"/>
      <c r="O16" s="386"/>
      <c r="P16" s="387"/>
      <c r="Q16" s="390"/>
      <c r="R16" s="391"/>
      <c r="S16" s="393"/>
      <c r="T16" s="391"/>
      <c r="U16" s="386"/>
      <c r="V16" s="396"/>
      <c r="W16" s="426"/>
      <c r="X16" s="427"/>
      <c r="Y16" s="398"/>
      <c r="Z16" s="391"/>
      <c r="AA16" s="439"/>
      <c r="AB16" s="440"/>
      <c r="AC16" s="445"/>
      <c r="AD16" s="446"/>
      <c r="AE16" s="448"/>
      <c r="AF16" s="387"/>
      <c r="AG16" s="417"/>
      <c r="AH16" s="418"/>
    </row>
    <row r="17" spans="1:34" ht="15" customHeight="1">
      <c r="A17" s="452"/>
      <c r="B17" s="458"/>
      <c r="C17" s="455"/>
      <c r="D17" s="461"/>
      <c r="E17" s="404" t="s">
        <v>30</v>
      </c>
      <c r="F17" s="399" t="s">
        <v>31</v>
      </c>
      <c r="G17" s="399" t="s">
        <v>30</v>
      </c>
      <c r="H17" s="399" t="s">
        <v>31</v>
      </c>
      <c r="I17" s="399" t="s">
        <v>30</v>
      </c>
      <c r="J17" s="399" t="s">
        <v>31</v>
      </c>
      <c r="K17" s="399" t="s">
        <v>30</v>
      </c>
      <c r="L17" s="399" t="s">
        <v>31</v>
      </c>
      <c r="M17" s="399" t="s">
        <v>30</v>
      </c>
      <c r="N17" s="399" t="s">
        <v>31</v>
      </c>
      <c r="O17" s="463" t="s">
        <v>30</v>
      </c>
      <c r="P17" s="382" t="s">
        <v>31</v>
      </c>
      <c r="Q17" s="404" t="s">
        <v>30</v>
      </c>
      <c r="R17" s="399" t="s">
        <v>31</v>
      </c>
      <c r="S17" s="399" t="s">
        <v>30</v>
      </c>
      <c r="T17" s="399" t="s">
        <v>31</v>
      </c>
      <c r="U17" s="382" t="s">
        <v>30</v>
      </c>
      <c r="V17" s="466" t="s">
        <v>31</v>
      </c>
      <c r="W17" s="476" t="s">
        <v>30</v>
      </c>
      <c r="X17" s="407" t="s">
        <v>31</v>
      </c>
      <c r="Y17" s="410" t="s">
        <v>30</v>
      </c>
      <c r="Z17" s="399" t="s">
        <v>31</v>
      </c>
      <c r="AA17" s="399" t="s">
        <v>30</v>
      </c>
      <c r="AB17" s="402" t="s">
        <v>31</v>
      </c>
      <c r="AC17" s="472" t="s">
        <v>30</v>
      </c>
      <c r="AD17" s="472" t="s">
        <v>31</v>
      </c>
      <c r="AE17" s="466" t="s">
        <v>30</v>
      </c>
      <c r="AF17" s="475" t="s">
        <v>31</v>
      </c>
      <c r="AG17" s="476" t="s">
        <v>30</v>
      </c>
      <c r="AH17" s="407" t="s">
        <v>31</v>
      </c>
    </row>
    <row r="18" spans="1:34" ht="15">
      <c r="A18" s="452"/>
      <c r="B18" s="458"/>
      <c r="C18" s="455"/>
      <c r="D18" s="461"/>
      <c r="E18" s="405"/>
      <c r="F18" s="400"/>
      <c r="G18" s="400"/>
      <c r="H18" s="400"/>
      <c r="I18" s="400"/>
      <c r="J18" s="400"/>
      <c r="K18" s="400"/>
      <c r="L18" s="400"/>
      <c r="M18" s="400"/>
      <c r="N18" s="400"/>
      <c r="O18" s="464"/>
      <c r="P18" s="384"/>
      <c r="Q18" s="405"/>
      <c r="R18" s="400"/>
      <c r="S18" s="400"/>
      <c r="T18" s="400"/>
      <c r="U18" s="384"/>
      <c r="V18" s="467"/>
      <c r="W18" s="477"/>
      <c r="X18" s="408"/>
      <c r="Y18" s="389"/>
      <c r="Z18" s="400"/>
      <c r="AA18" s="400"/>
      <c r="AB18" s="403"/>
      <c r="AC18" s="473"/>
      <c r="AD18" s="473"/>
      <c r="AE18" s="467"/>
      <c r="AF18" s="447"/>
      <c r="AG18" s="477"/>
      <c r="AH18" s="408"/>
    </row>
    <row r="19" spans="1:34" ht="15.75" thickBot="1">
      <c r="A19" s="453"/>
      <c r="B19" s="459"/>
      <c r="C19" s="456"/>
      <c r="D19" s="462"/>
      <c r="E19" s="406"/>
      <c r="F19" s="401"/>
      <c r="G19" s="401"/>
      <c r="H19" s="401"/>
      <c r="I19" s="401"/>
      <c r="J19" s="401"/>
      <c r="K19" s="401"/>
      <c r="L19" s="401"/>
      <c r="M19" s="401"/>
      <c r="N19" s="401"/>
      <c r="O19" s="465"/>
      <c r="P19" s="386"/>
      <c r="Q19" s="406"/>
      <c r="R19" s="401"/>
      <c r="S19" s="401"/>
      <c r="T19" s="401"/>
      <c r="U19" s="386"/>
      <c r="V19" s="468"/>
      <c r="W19" s="478"/>
      <c r="X19" s="409"/>
      <c r="Y19" s="391"/>
      <c r="Z19" s="401"/>
      <c r="AA19" s="401"/>
      <c r="AB19" s="393"/>
      <c r="AC19" s="474"/>
      <c r="AD19" s="474"/>
      <c r="AE19" s="468"/>
      <c r="AF19" s="448"/>
      <c r="AG19" s="478"/>
      <c r="AH19" s="409"/>
    </row>
    <row r="20" spans="1:34" ht="15">
      <c r="A20" s="66" t="s">
        <v>127</v>
      </c>
      <c r="B20" s="363">
        <f>'Resumen INGE'!B31</f>
        <v>24803556.19</v>
      </c>
      <c r="C20" s="347">
        <f>'Resumen INGE'!C31</f>
        <v>777</v>
      </c>
      <c r="D20" s="344">
        <f>'Resumen INGE'!D31</f>
        <v>14.26429484677385</v>
      </c>
      <c r="E20" s="72">
        <f>'Resumen INGE'!E31</f>
        <v>1103.98</v>
      </c>
      <c r="F20" s="16">
        <f>'Resumen INGE'!F31</f>
        <v>91.99833333333335</v>
      </c>
      <c r="G20" s="16">
        <f>'Resumen INGE'!G31</f>
        <v>64.52</v>
      </c>
      <c r="H20" s="16">
        <f>'Resumen INGE'!H31</f>
        <v>5.376666666666666</v>
      </c>
      <c r="I20" s="16">
        <f>'Resumen INGE'!I31</f>
        <v>0</v>
      </c>
      <c r="J20" s="16">
        <f>'Resumen INGE'!J31</f>
        <v>0</v>
      </c>
      <c r="K20" s="16">
        <f>'Resumen INGE'!K31</f>
        <v>0</v>
      </c>
      <c r="L20" s="16">
        <f>'Resumen INGE'!L31</f>
        <v>0</v>
      </c>
      <c r="M20" s="16">
        <f>'Resumen INGE'!M31</f>
        <v>0</v>
      </c>
      <c r="N20" s="16">
        <f>'Resumen INGE'!N31</f>
        <v>0</v>
      </c>
      <c r="O20" s="348">
        <f>'Resumen INGE'!O31</f>
        <v>1977.5</v>
      </c>
      <c r="P20" s="349">
        <f>'Resumen INGE'!P31</f>
        <v>164.79166666666666</v>
      </c>
      <c r="Q20" s="350">
        <f>'Resumen INGE'!Q31</f>
        <v>351.41999999999996</v>
      </c>
      <c r="R20" s="348">
        <f>'Resumen INGE'!R31</f>
        <v>29.285000000000004</v>
      </c>
      <c r="S20" s="348">
        <f>'Resumen INGE'!S31</f>
        <v>12.5</v>
      </c>
      <c r="T20" s="348">
        <f>'Resumen INGE'!T31</f>
        <v>1.0833333333333335</v>
      </c>
      <c r="U20" s="348">
        <f>'Resumen INGE'!U31</f>
        <v>364.41999999999996</v>
      </c>
      <c r="V20" s="351">
        <f>'Resumen INGE'!V31</f>
        <v>30.368333333333332</v>
      </c>
      <c r="W20" s="352">
        <f>'Resumen INGE'!W31</f>
        <v>0</v>
      </c>
      <c r="X20" s="353">
        <f>'Resumen INGE'!X31</f>
        <v>0</v>
      </c>
      <c r="Y20" s="354">
        <f>'Resumen INGE'!Y31</f>
        <v>24</v>
      </c>
      <c r="Z20" s="355">
        <f>'Resumen INGE'!Z31</f>
        <v>2</v>
      </c>
      <c r="AA20" s="355">
        <f>'Resumen INGE'!AA31</f>
        <v>388.87</v>
      </c>
      <c r="AB20" s="355">
        <f>'Resumen INGE'!AB31</f>
        <v>32.40583333333333</v>
      </c>
      <c r="AC20" s="355">
        <f>'Resumen INGE'!AC31</f>
        <v>35.35</v>
      </c>
      <c r="AD20" s="355">
        <f>'Resumen INGE'!AD31</f>
        <v>2.9458333333333337</v>
      </c>
      <c r="AE20" s="356">
        <f>'Resumen INGE'!AE31</f>
        <v>448.21999999999997</v>
      </c>
      <c r="AF20" s="357">
        <f>'Resumen INGE'!AF31</f>
        <v>37.35166666666667</v>
      </c>
      <c r="AG20" s="358">
        <f>'Resumen INGE'!AG31</f>
        <v>2790.14</v>
      </c>
      <c r="AH20" s="359">
        <f>'Resumen INGE'!AH31</f>
        <v>232.51166666666666</v>
      </c>
    </row>
    <row r="21" spans="1:34" ht="15">
      <c r="A21" s="66" t="s">
        <v>399</v>
      </c>
      <c r="B21" s="363">
        <f>'Resumen Artes y Ciencias'!B34</f>
        <v>46638004.82</v>
      </c>
      <c r="C21" s="347">
        <f>'Resumen Artes y Ciencias'!C34</f>
        <v>2002</v>
      </c>
      <c r="D21" s="344">
        <f>'Resumen Artes y Ciencias'!D34</f>
        <v>18.528637330922287</v>
      </c>
      <c r="E21" s="72">
        <f>'Resumen Artes y Ciencias'!E34</f>
        <v>1363.55</v>
      </c>
      <c r="F21" s="16">
        <f>'Resumen Artes y Ciencias'!F34</f>
        <v>113.62916666666668</v>
      </c>
      <c r="G21" s="16">
        <f>'Resumen Artes y Ciencias'!G34</f>
        <v>53</v>
      </c>
      <c r="H21" s="16">
        <f>'Resumen Artes y Ciencias'!H34</f>
        <v>4.416666666666666</v>
      </c>
      <c r="I21" s="16">
        <f>'Resumen Artes y Ciencias'!I34</f>
        <v>0</v>
      </c>
      <c r="J21" s="16">
        <f>'Resumen Artes y Ciencias'!J34</f>
        <v>0</v>
      </c>
      <c r="K21" s="16">
        <f>'Resumen Artes y Ciencias'!K34</f>
        <v>0</v>
      </c>
      <c r="L21" s="16">
        <f>'Resumen Artes y Ciencias'!L34</f>
        <v>0</v>
      </c>
      <c r="M21" s="16">
        <f>'Resumen Artes y Ciencias'!M34</f>
        <v>0</v>
      </c>
      <c r="N21" s="16">
        <f>'Resumen Artes y Ciencias'!N34</f>
        <v>0</v>
      </c>
      <c r="O21" s="356">
        <f>'Resumen Artes y Ciencias'!O34</f>
        <v>5655.01</v>
      </c>
      <c r="P21" s="357">
        <f>'Resumen Artes y Ciencias'!P34</f>
        <v>471.2508333333334</v>
      </c>
      <c r="Q21" s="352">
        <f>'Resumen Artes y Ciencias'!Q34</f>
        <v>264</v>
      </c>
      <c r="R21" s="356">
        <f>'Resumen Artes y Ciencias'!R34</f>
        <v>22</v>
      </c>
      <c r="S21" s="356">
        <f>'Resumen Artes y Ciencias'!S34</f>
        <v>8</v>
      </c>
      <c r="T21" s="356">
        <f>'Resumen Artes y Ciencias'!T34</f>
        <v>0.9166666666666666</v>
      </c>
      <c r="U21" s="356">
        <f>'Resumen Artes y Ciencias'!U34</f>
        <v>275</v>
      </c>
      <c r="V21" s="353">
        <f>'Resumen Artes y Ciencias'!V34</f>
        <v>22.916666666666668</v>
      </c>
      <c r="W21" s="352">
        <f>'Resumen Artes y Ciencias'!W34</f>
        <v>0</v>
      </c>
      <c r="X21" s="353">
        <f>'Resumen Artes y Ciencias'!X34</f>
        <v>0</v>
      </c>
      <c r="Y21" s="360">
        <f>'Resumen Artes y Ciencias'!Y34</f>
        <v>0</v>
      </c>
      <c r="Z21" s="356">
        <f>'Resumen Artes y Ciencias'!Z34</f>
        <v>0</v>
      </c>
      <c r="AA21" s="356">
        <f>'Resumen Artes y Ciencias'!AA34</f>
        <v>639.8</v>
      </c>
      <c r="AB21" s="356">
        <f>'Resumen Artes y Ciencias'!AB34</f>
        <v>53.31666666666667</v>
      </c>
      <c r="AC21" s="356">
        <f>'Resumen Artes y Ciencias'!AC34</f>
        <v>16</v>
      </c>
      <c r="AD21" s="356">
        <f>'Resumen Artes y Ciencias'!AD34</f>
        <v>1.3333333333333333</v>
      </c>
      <c r="AE21" s="356">
        <f>'Resumen Artes y Ciencias'!AE34</f>
        <v>655.8</v>
      </c>
      <c r="AF21" s="357">
        <f>'Resumen Artes y Ciencias'!AF34</f>
        <v>54.65</v>
      </c>
      <c r="AG21" s="352">
        <f>'Resumen Artes y Ciencias'!AG34</f>
        <v>6585.81</v>
      </c>
      <c r="AH21" s="359">
        <f>'Resumen Artes y Ciencias'!AH34</f>
        <v>548.8175000000002</v>
      </c>
    </row>
    <row r="22" spans="1:34" ht="15">
      <c r="A22" s="66" t="s">
        <v>1044</v>
      </c>
      <c r="B22" s="363">
        <f>'Resumen ADEM'!B31</f>
        <v>5165591.92</v>
      </c>
      <c r="C22" s="347">
        <f>'Resumen ADEM'!C31</f>
        <v>167</v>
      </c>
      <c r="D22" s="345">
        <f>'Resumen ADEM'!D31</f>
        <v>21.095808383233532</v>
      </c>
      <c r="E22" s="16">
        <f>'Resumen ADEM'!E31</f>
        <v>317</v>
      </c>
      <c r="F22" s="16">
        <f>'Resumen ADEM'!F31</f>
        <v>26.416666666666664</v>
      </c>
      <c r="G22" s="16">
        <f>'Resumen ADEM'!G31</f>
        <v>40</v>
      </c>
      <c r="H22" s="16">
        <f>'Resumen ADEM'!H31</f>
        <v>3.333333333333333</v>
      </c>
      <c r="I22" s="16">
        <f>'Resumen ADEM'!I31</f>
        <v>0</v>
      </c>
      <c r="J22" s="16">
        <f>'Resumen ADEM'!J31</f>
        <v>0</v>
      </c>
      <c r="K22" s="16">
        <f>'Resumen ADEM'!K31</f>
        <v>0</v>
      </c>
      <c r="L22" s="16">
        <f>'Resumen ADEM'!L31</f>
        <v>0</v>
      </c>
      <c r="M22" s="16">
        <f>'Resumen ADEM'!M31</f>
        <v>0</v>
      </c>
      <c r="N22" s="16">
        <f>'Resumen ADEM'!N31</f>
        <v>0</v>
      </c>
      <c r="O22" s="356">
        <f>'Resumen ADEM'!O31</f>
        <v>418</v>
      </c>
      <c r="P22" s="356">
        <f>'Resumen ADEM'!P31</f>
        <v>34.833333333333336</v>
      </c>
      <c r="Q22" s="356">
        <f>'Resumen ADEM'!Q31</f>
        <v>15.5</v>
      </c>
      <c r="R22" s="356">
        <f>'Resumen ADEM'!R31</f>
        <v>1.2916666666666665</v>
      </c>
      <c r="S22" s="356">
        <f>'Resumen ADEM'!S31</f>
        <v>0</v>
      </c>
      <c r="T22" s="356">
        <f>'Resumen ADEM'!T31</f>
        <v>0</v>
      </c>
      <c r="U22" s="356">
        <f>'Resumen ADEM'!U31</f>
        <v>15.5</v>
      </c>
      <c r="V22" s="356">
        <f>'Resumen ADEM'!V31</f>
        <v>1.2916666666666665</v>
      </c>
      <c r="W22" s="356">
        <f>'Resumen ADEM'!W31</f>
        <v>0</v>
      </c>
      <c r="X22" s="356">
        <f>'Resumen ADEM'!X31</f>
        <v>0</v>
      </c>
      <c r="Y22" s="356">
        <f>'Resumen ADEM'!Y31</f>
        <v>0</v>
      </c>
      <c r="Z22" s="356">
        <f>'Resumen ADEM'!Z31</f>
        <v>0</v>
      </c>
      <c r="AA22" s="356">
        <f>'Resumen ADEM'!AA31</f>
        <v>70.15</v>
      </c>
      <c r="AB22" s="356">
        <f>'Resumen ADEM'!AB31</f>
        <v>5.845833333333332</v>
      </c>
      <c r="AC22" s="356">
        <f>'Resumen ADEM'!AC31</f>
        <v>0</v>
      </c>
      <c r="AD22" s="356">
        <f>'Resumen ADEM'!AD31</f>
        <v>0</v>
      </c>
      <c r="AE22" s="356">
        <f>'Resumen ADEM'!AE31</f>
        <v>70.15</v>
      </c>
      <c r="AF22" s="356">
        <f>'Resumen ADEM'!AF31</f>
        <v>5.845833333333332</v>
      </c>
      <c r="AG22" s="356">
        <f>'Resumen ADEM'!AG31</f>
        <v>503.65000000000003</v>
      </c>
      <c r="AH22" s="356">
        <f>'Resumen ADEM'!AH31</f>
        <v>41.97083333333333</v>
      </c>
    </row>
    <row r="23" spans="1:34" ht="15">
      <c r="A23" s="66" t="s">
        <v>1118</v>
      </c>
      <c r="B23" s="363">
        <f>'Resumen Ciencias Agricolas'!B31</f>
        <v>6417676.8</v>
      </c>
      <c r="C23" s="347">
        <f>'Resumen Ciencias Agricolas'!C31</f>
        <v>309</v>
      </c>
      <c r="D23" s="345">
        <f>'Resumen Ciencias Agricolas'!D31</f>
        <v>10.302445156718052</v>
      </c>
      <c r="E23" s="16">
        <f>'Resumen Ciencias Agricolas'!E31</f>
        <v>317</v>
      </c>
      <c r="F23" s="16">
        <f>'Resumen Ciencias Agricolas'!F31</f>
        <v>26.416666666666664</v>
      </c>
      <c r="G23" s="16">
        <f>'Resumen Ciencias Agricolas'!G31</f>
        <v>40</v>
      </c>
      <c r="H23" s="16">
        <f>'Resumen Ciencias Agricolas'!H31</f>
        <v>3.333333333333333</v>
      </c>
      <c r="I23" s="16">
        <f>'Resumen Ciencias Agricolas'!I31</f>
        <v>0</v>
      </c>
      <c r="J23" s="16">
        <f>'Resumen Ciencias Agricolas'!J31</f>
        <v>0</v>
      </c>
      <c r="K23" s="16">
        <f>'Resumen Ciencias Agricolas'!K31</f>
        <v>0</v>
      </c>
      <c r="L23" s="16">
        <f>'Resumen Ciencias Agricolas'!L31</f>
        <v>0</v>
      </c>
      <c r="M23" s="16">
        <f>'Resumen Ciencias Agricolas'!M31</f>
        <v>0</v>
      </c>
      <c r="N23" s="16">
        <f>'Resumen Ciencias Agricolas'!N31</f>
        <v>0</v>
      </c>
      <c r="O23" s="356">
        <f>'Resumen Ciencias Agricolas'!O31</f>
        <v>603</v>
      </c>
      <c r="P23" s="356">
        <f>'Resumen Ciencias Agricolas'!P31</f>
        <v>50.25</v>
      </c>
      <c r="Q23" s="356">
        <f>'Resumen Ciencias Agricolas'!Q31</f>
        <v>172.5</v>
      </c>
      <c r="R23" s="356">
        <f>'Resumen Ciencias Agricolas'!R31</f>
        <v>14.375</v>
      </c>
      <c r="S23" s="356">
        <f>'Resumen Ciencias Agricolas'!S31</f>
        <v>48</v>
      </c>
      <c r="T23" s="356">
        <f>'Resumen Ciencias Agricolas'!T31</f>
        <v>4.141666666666667</v>
      </c>
      <c r="U23" s="356">
        <f>'Resumen Ciencias Agricolas'!U31</f>
        <v>222.2</v>
      </c>
      <c r="V23" s="356">
        <f>'Resumen Ciencias Agricolas'!V31</f>
        <v>18.516666666666666</v>
      </c>
      <c r="W23" s="356">
        <f>'Resumen Ciencias Agricolas'!W31</f>
        <v>0</v>
      </c>
      <c r="X23" s="356">
        <f>'Resumen Ciencias Agricolas'!X31</f>
        <v>0</v>
      </c>
      <c r="Y23" s="356">
        <f>'Resumen Ciencias Agricolas'!Y31</f>
        <v>0</v>
      </c>
      <c r="Z23" s="356">
        <f>'Resumen Ciencias Agricolas'!Z31</f>
        <v>0</v>
      </c>
      <c r="AA23" s="356">
        <f>'Resumen Ciencias Agricolas'!AA31</f>
        <v>131.07</v>
      </c>
      <c r="AB23" s="356">
        <f>'Resumen Ciencias Agricolas'!AB31</f>
        <v>10.9225</v>
      </c>
      <c r="AC23" s="356">
        <f>'Resumen Ciencias Agricolas'!AC31</f>
        <v>12</v>
      </c>
      <c r="AD23" s="356">
        <f>'Resumen Ciencias Agricolas'!AD31</f>
        <v>1</v>
      </c>
      <c r="AE23" s="356">
        <f>'Resumen Ciencias Agricolas'!AE31</f>
        <v>143.07</v>
      </c>
      <c r="AF23" s="356">
        <f>'Resumen Ciencias Agricolas'!AF31</f>
        <v>11.9225</v>
      </c>
      <c r="AG23" s="356">
        <f>'Resumen Ciencias Agricolas'!AG31</f>
        <v>968.27</v>
      </c>
      <c r="AH23" s="356">
        <f>'Resumen Ciencias Agricolas'!AH31</f>
        <v>80.68916666666667</v>
      </c>
    </row>
    <row r="24" spans="1:34" ht="15">
      <c r="A24" s="262" t="s">
        <v>1187</v>
      </c>
      <c r="B24" s="364">
        <f>'Resumen Asuntos Academicos'!B31</f>
        <v>6681372.74</v>
      </c>
      <c r="C24" s="347">
        <f>'Resumen Asuntos Academicos'!C31</f>
        <v>56</v>
      </c>
      <c r="D24" s="346">
        <f>'Resumen Asuntos Academicos'!D31</f>
        <v>19.571739130434786</v>
      </c>
      <c r="E24" s="31">
        <f>'Resumen Asuntos Academicos'!E31</f>
        <v>317</v>
      </c>
      <c r="F24" s="31">
        <f>'Resumen Asuntos Academicos'!F31</f>
        <v>26.416666666666664</v>
      </c>
      <c r="G24" s="31">
        <f>'Resumen Asuntos Academicos'!G31</f>
        <v>40</v>
      </c>
      <c r="H24" s="31">
        <f>'Resumen Asuntos Academicos'!H31</f>
        <v>3.333333333333333</v>
      </c>
      <c r="I24" s="31">
        <f>'Resumen Asuntos Academicos'!I31</f>
        <v>0</v>
      </c>
      <c r="J24" s="31">
        <f>'Resumen Asuntos Academicos'!J31</f>
        <v>0</v>
      </c>
      <c r="K24" s="31">
        <f>'Resumen Asuntos Academicos'!K31</f>
        <v>0</v>
      </c>
      <c r="L24" s="31">
        <f>'Resumen Asuntos Academicos'!L31</f>
        <v>0</v>
      </c>
      <c r="M24" s="31">
        <f>'Resumen Asuntos Academicos'!M31</f>
        <v>0</v>
      </c>
      <c r="N24" s="31">
        <f>'Resumen Asuntos Academicos'!N31</f>
        <v>0</v>
      </c>
      <c r="O24" s="361">
        <f>'Resumen Asuntos Academicos'!O31</f>
        <v>131</v>
      </c>
      <c r="P24" s="361">
        <f>'Resumen Asuntos Academicos'!P31</f>
        <v>10.916666666666668</v>
      </c>
      <c r="Q24" s="361">
        <f>'Resumen Asuntos Academicos'!Q31</f>
        <v>0</v>
      </c>
      <c r="R24" s="361">
        <f>'Resumen Asuntos Academicos'!R31</f>
        <v>0</v>
      </c>
      <c r="S24" s="361">
        <f>'Resumen Asuntos Academicos'!S31</f>
        <v>0</v>
      </c>
      <c r="T24" s="361">
        <f>'Resumen Asuntos Academicos'!T31</f>
        <v>0</v>
      </c>
      <c r="U24" s="361">
        <f>'Resumen Asuntos Academicos'!U31</f>
        <v>0</v>
      </c>
      <c r="V24" s="361">
        <f>'Resumen Asuntos Academicos'!V31</f>
        <v>0</v>
      </c>
      <c r="W24" s="361">
        <f>'Resumen Asuntos Academicos'!W31</f>
        <v>0</v>
      </c>
      <c r="X24" s="361">
        <f>'Resumen Asuntos Academicos'!X31</f>
        <v>0</v>
      </c>
      <c r="Y24" s="361">
        <f>'Resumen Asuntos Academicos'!Y31</f>
        <v>0</v>
      </c>
      <c r="Z24" s="361">
        <f>'Resumen Asuntos Academicos'!Z31</f>
        <v>0</v>
      </c>
      <c r="AA24" s="361">
        <f>'Resumen Asuntos Academicos'!AA31</f>
        <v>172.3</v>
      </c>
      <c r="AB24" s="361">
        <f>'Resumen Asuntos Academicos'!AB31</f>
        <v>14.358333333333334</v>
      </c>
      <c r="AC24" s="361">
        <f>'Resumen Asuntos Academicos'!AC31</f>
        <v>0</v>
      </c>
      <c r="AD24" s="361">
        <f>'Resumen Asuntos Academicos'!AD31</f>
        <v>0</v>
      </c>
      <c r="AE24" s="361">
        <f>'Resumen Asuntos Academicos'!AE31</f>
        <v>172.3</v>
      </c>
      <c r="AF24" s="361">
        <f>'Resumen Asuntos Academicos'!AF31</f>
        <v>14.358333333333334</v>
      </c>
      <c r="AG24" s="361">
        <f>'Resumen Asuntos Academicos'!AG31</f>
        <v>303.3</v>
      </c>
      <c r="AH24" s="361">
        <f>'Resumen Asuntos Academicos'!AH31</f>
        <v>10.691666666666666</v>
      </c>
    </row>
    <row r="25" spans="1:34" ht="15.75" thickBot="1">
      <c r="A25" s="262" t="s">
        <v>1255</v>
      </c>
      <c r="B25" s="364">
        <f>'Resumen Dec Estudiantes'!B20</f>
        <v>1408849.25</v>
      </c>
      <c r="C25" s="347">
        <f>'Resumen Dec Estudiantes'!C20</f>
        <v>58</v>
      </c>
      <c r="D25" s="346">
        <f>'Resumen Dec Estudiantes'!D20</f>
        <v>34.83</v>
      </c>
      <c r="E25" s="293"/>
      <c r="F25" s="294">
        <f aca="true" t="shared" si="0" ref="F25">+E25/12</f>
        <v>0</v>
      </c>
      <c r="G25" s="295"/>
      <c r="H25" s="294">
        <f aca="true" t="shared" si="1" ref="H25">G25/12</f>
        <v>0</v>
      </c>
      <c r="I25" s="295"/>
      <c r="J25" s="294">
        <f aca="true" t="shared" si="2" ref="J25">+I25/12</f>
        <v>0</v>
      </c>
      <c r="K25" s="295"/>
      <c r="L25" s="294">
        <f aca="true" t="shared" si="3" ref="L25">+K25/12</f>
        <v>0</v>
      </c>
      <c r="M25" s="295"/>
      <c r="N25" s="294">
        <f aca="true" t="shared" si="4" ref="N25">+M25/12</f>
        <v>0</v>
      </c>
      <c r="O25" s="362">
        <f>'Resumen Dec Estudiantes'!O30</f>
        <v>0</v>
      </c>
      <c r="P25" s="362">
        <f>'Resumen Dec Estudiantes'!P30</f>
        <v>0</v>
      </c>
      <c r="Q25" s="362">
        <f>'Resumen Dec Estudiantes'!Q30</f>
        <v>72</v>
      </c>
      <c r="R25" s="362">
        <f>'Resumen Dec Estudiantes'!R30</f>
        <v>6</v>
      </c>
      <c r="S25" s="362">
        <f>'Resumen Dec Estudiantes'!S30</f>
        <v>7.5</v>
      </c>
      <c r="T25" s="362">
        <f>'Resumen Dec Estudiantes'!T30</f>
        <v>0.625</v>
      </c>
      <c r="U25" s="362">
        <f>'Resumen Dec Estudiantes'!U30</f>
        <v>0</v>
      </c>
      <c r="V25" s="362">
        <f>'Resumen Dec Estudiantes'!V30</f>
        <v>0</v>
      </c>
      <c r="W25" s="362">
        <f>'Resumen Dec Estudiantes'!W30</f>
        <v>0</v>
      </c>
      <c r="X25" s="362">
        <f>'Resumen Dec Estudiantes'!X30</f>
        <v>0</v>
      </c>
      <c r="Y25" s="362">
        <f>'Resumen Dec Estudiantes'!Y30</f>
        <v>0</v>
      </c>
      <c r="Z25" s="362">
        <f>'Resumen Dec Estudiantes'!Z30</f>
        <v>0</v>
      </c>
      <c r="AA25" s="362">
        <f>'Resumen Dec Estudiantes'!AA30</f>
        <v>99</v>
      </c>
      <c r="AB25" s="362">
        <f>'Resumen Dec Estudiantes'!AB30</f>
        <v>8.25</v>
      </c>
      <c r="AC25" s="362">
        <f>'Resumen Dec Estudiantes'!AC30</f>
        <v>16.5</v>
      </c>
      <c r="AD25" s="362">
        <f>'Resumen Dec Estudiantes'!AD30</f>
        <v>1.375</v>
      </c>
      <c r="AE25" s="362">
        <f>'Resumen Dec Estudiantes'!AE30</f>
        <v>180</v>
      </c>
      <c r="AF25" s="362">
        <f>'Resumen Dec Estudiantes'!AF30</f>
        <v>15</v>
      </c>
      <c r="AG25" s="362">
        <f>'Resumen Dec Estudiantes'!AG30</f>
        <v>180</v>
      </c>
      <c r="AH25" s="362">
        <f>'Resumen Dec Estudiantes'!AH30</f>
        <v>15</v>
      </c>
    </row>
    <row r="26" spans="1:66" s="41" customFormat="1" ht="15.75" thickBot="1">
      <c r="A26" s="67" t="s">
        <v>38</v>
      </c>
      <c r="B26" s="365">
        <f>SUM(B20:B25)</f>
        <v>91115051.72</v>
      </c>
      <c r="C26" s="343">
        <f>SUM(C20:C25)</f>
        <v>3369</v>
      </c>
      <c r="D26" s="296">
        <f>('Resumen INGE'!D31+'Resumen Artes y Ciencias'!D34+'Resumen ADEM'!D31+'Resumen Ciencias Agricolas'!D31+'Resumen Asuntos Academicos'!D31+'Resumen Dec Estudiantes'!D30)/6</f>
        <v>19.76548747468042</v>
      </c>
      <c r="E26" s="39">
        <f aca="true" t="shared" si="5" ref="E26:R26">SUM(E20:E25)</f>
        <v>3418.5299999999997</v>
      </c>
      <c r="F26" s="39">
        <f t="shared" si="5"/>
        <v>284.87750000000005</v>
      </c>
      <c r="G26" s="39">
        <f t="shared" si="5"/>
        <v>237.51999999999998</v>
      </c>
      <c r="H26" s="39">
        <f t="shared" si="5"/>
        <v>19.79333333333333</v>
      </c>
      <c r="I26" s="39">
        <f t="shared" si="5"/>
        <v>0</v>
      </c>
      <c r="J26" s="39">
        <f t="shared" si="5"/>
        <v>0</v>
      </c>
      <c r="K26" s="39">
        <f t="shared" si="5"/>
        <v>0</v>
      </c>
      <c r="L26" s="39">
        <f t="shared" si="5"/>
        <v>0</v>
      </c>
      <c r="M26" s="39">
        <f t="shared" si="5"/>
        <v>0</v>
      </c>
      <c r="N26" s="39">
        <f t="shared" si="5"/>
        <v>0</v>
      </c>
      <c r="O26" s="283">
        <f t="shared" si="5"/>
        <v>8784.51</v>
      </c>
      <c r="P26" s="284">
        <f t="shared" si="5"/>
        <v>732.0425</v>
      </c>
      <c r="Q26" s="285">
        <f t="shared" si="5"/>
        <v>875.42</v>
      </c>
      <c r="R26" s="283">
        <f t="shared" si="5"/>
        <v>72.95166666666667</v>
      </c>
      <c r="S26" s="283">
        <f>SUM(S20:S23)</f>
        <v>68.5</v>
      </c>
      <c r="T26" s="283">
        <f>SUM(T20:T25)</f>
        <v>6.766666666666667</v>
      </c>
      <c r="U26" s="283">
        <f>SUM(U20:U25)</f>
        <v>877.1199999999999</v>
      </c>
      <c r="V26" s="286">
        <f>SUM(V20:V25)</f>
        <v>73.09333333333333</v>
      </c>
      <c r="W26" s="285">
        <f>SUM(W20:W25)</f>
        <v>0</v>
      </c>
      <c r="X26" s="286">
        <f>SUM(X20:X23)</f>
        <v>0</v>
      </c>
      <c r="Y26" s="287">
        <f aca="true" t="shared" si="6" ref="Y26:AH26">SUM(Y20:Y25)</f>
        <v>24</v>
      </c>
      <c r="Z26" s="283">
        <f t="shared" si="6"/>
        <v>2</v>
      </c>
      <c r="AA26" s="283">
        <f t="shared" si="6"/>
        <v>1501.19</v>
      </c>
      <c r="AB26" s="283">
        <f t="shared" si="6"/>
        <v>125.09916666666666</v>
      </c>
      <c r="AC26" s="283">
        <f t="shared" si="6"/>
        <v>79.85</v>
      </c>
      <c r="AD26" s="283">
        <f t="shared" si="6"/>
        <v>6.654166666666667</v>
      </c>
      <c r="AE26" s="283">
        <f t="shared" si="6"/>
        <v>1669.54</v>
      </c>
      <c r="AF26" s="284">
        <f t="shared" si="6"/>
        <v>139.12833333333333</v>
      </c>
      <c r="AG26" s="285">
        <f t="shared" si="6"/>
        <v>11331.17</v>
      </c>
      <c r="AH26" s="286">
        <f t="shared" si="6"/>
        <v>929.6808333333336</v>
      </c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7:66" ht="15">
      <c r="Q27" s="1"/>
      <c r="R27" s="1"/>
      <c r="S27" s="1"/>
      <c r="T27" s="1"/>
      <c r="W27" s="1"/>
      <c r="X27" s="1"/>
      <c r="Y27" s="1"/>
      <c r="Z27" s="1"/>
      <c r="AA27" s="1"/>
      <c r="AB27" s="1"/>
      <c r="AC27" s="1"/>
      <c r="AD27" s="1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20" ht="15">
      <c r="A28" s="373" t="s">
        <v>39</v>
      </c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</row>
    <row r="29" spans="1:35" ht="15" customHeight="1">
      <c r="A29" s="375" t="s">
        <v>1820</v>
      </c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1"/>
    </row>
    <row r="31" ht="15">
      <c r="A31" t="s">
        <v>40</v>
      </c>
    </row>
  </sheetData>
  <mergeCells count="63">
    <mergeCell ref="V17:V19"/>
    <mergeCell ref="K17:K19"/>
    <mergeCell ref="L17:L19"/>
    <mergeCell ref="M17:M19"/>
    <mergeCell ref="AG1:AH1"/>
    <mergeCell ref="A2:AH2"/>
    <mergeCell ref="A6:AH6"/>
    <mergeCell ref="A7:AH7"/>
    <mergeCell ref="B9:D9"/>
    <mergeCell ref="AC17:AC19"/>
    <mergeCell ref="AD17:AD19"/>
    <mergeCell ref="AE17:AE19"/>
    <mergeCell ref="AF17:AF19"/>
    <mergeCell ref="AG17:AG19"/>
    <mergeCell ref="AH17:AH19"/>
    <mergeCell ref="W17:W19"/>
    <mergeCell ref="G17:G19"/>
    <mergeCell ref="H17:H19"/>
    <mergeCell ref="I17:I19"/>
    <mergeCell ref="T17:T19"/>
    <mergeCell ref="U17:U19"/>
    <mergeCell ref="O17:O19"/>
    <mergeCell ref="P17:P19"/>
    <mergeCell ref="J17:J19"/>
    <mergeCell ref="A10:B10"/>
    <mergeCell ref="A12:A19"/>
    <mergeCell ref="C12:C19"/>
    <mergeCell ref="E17:E19"/>
    <mergeCell ref="F17:F19"/>
    <mergeCell ref="B12:B19"/>
    <mergeCell ref="D12:D19"/>
    <mergeCell ref="Y17:Y19"/>
    <mergeCell ref="Z17:Z19"/>
    <mergeCell ref="E12:AF12"/>
    <mergeCell ref="AG12:AH16"/>
    <mergeCell ref="E13:P13"/>
    <mergeCell ref="Q13:V13"/>
    <mergeCell ref="W13:X16"/>
    <mergeCell ref="Y13:AF13"/>
    <mergeCell ref="E14:F16"/>
    <mergeCell ref="G14:H16"/>
    <mergeCell ref="I14:J16"/>
    <mergeCell ref="K14:L16"/>
    <mergeCell ref="AA14:AB16"/>
    <mergeCell ref="AC14:AD16"/>
    <mergeCell ref="AE14:AF16"/>
    <mergeCell ref="N17:N19"/>
    <mergeCell ref="O4:U4"/>
    <mergeCell ref="O3:U3"/>
    <mergeCell ref="A28:T28"/>
    <mergeCell ref="A29:AH29"/>
    <mergeCell ref="M14:N16"/>
    <mergeCell ref="O14:P16"/>
    <mergeCell ref="Q14:R16"/>
    <mergeCell ref="S14:T16"/>
    <mergeCell ref="U14:V16"/>
    <mergeCell ref="Y14:Z16"/>
    <mergeCell ref="AA17:AA19"/>
    <mergeCell ref="AB17:AB19"/>
    <mergeCell ref="Q17:Q19"/>
    <mergeCell ref="R17:R19"/>
    <mergeCell ref="S17:S19"/>
    <mergeCell ref="X17:X19"/>
  </mergeCells>
  <printOptions/>
  <pageMargins left="0.7" right="0.7" top="0.75" bottom="0.75" header="0.3" footer="0.3"/>
  <pageSetup fitToHeight="0" fitToWidth="1" horizontalDpi="600" verticalDpi="600" orientation="landscape" paperSize="5" scale="73" r:id="rId1"/>
  <ignoredErrors>
    <ignoredError sqref="D2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2"/>
  <sheetViews>
    <sheetView workbookViewId="0" topLeftCell="A41">
      <selection activeCell="E62" sqref="E62:E63"/>
    </sheetView>
  </sheetViews>
  <sheetFormatPr defaultColWidth="9.140625" defaultRowHeight="15"/>
  <cols>
    <col min="1" max="1" width="18.57421875" style="0" customWidth="1"/>
    <col min="2" max="2" width="25.140625" style="0" customWidth="1"/>
    <col min="3" max="3" width="45.28125" style="0" customWidth="1"/>
    <col min="4" max="5" width="8.00390625" style="0" customWidth="1"/>
    <col min="6" max="6" width="7.00390625" style="0" bestFit="1" customWidth="1"/>
    <col min="7" max="7" width="7.28125" style="0" customWidth="1"/>
    <col min="8" max="8" width="5.8515625" style="0" customWidth="1"/>
    <col min="9" max="9" width="6.421875" style="0" customWidth="1"/>
    <col min="10" max="11" width="6.28125" style="0" customWidth="1"/>
    <col min="12" max="13" width="7.28125" style="0" customWidth="1"/>
    <col min="14" max="14" width="11.28125" style="1" customWidth="1"/>
    <col min="15" max="15" width="11.00390625" style="1" customWidth="1"/>
    <col min="16" max="16" width="8.57421875" style="0" customWidth="1"/>
    <col min="17" max="17" width="7.421875" style="0" customWidth="1"/>
    <col min="18" max="19" width="7.7109375" style="0" customWidth="1"/>
    <col min="20" max="20" width="9.28125" style="1" customWidth="1"/>
    <col min="21" max="21" width="9.8515625" style="1" customWidth="1"/>
    <col min="22" max="22" width="7.7109375" style="0" customWidth="1"/>
    <col min="23" max="23" width="6.140625" style="0" customWidth="1"/>
    <col min="24" max="26" width="7.7109375" style="0" customWidth="1"/>
    <col min="27" max="27" width="9.7109375" style="0" customWidth="1"/>
    <col min="28" max="29" width="7.7109375" style="0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399</v>
      </c>
    </row>
    <row r="10" spans="1:3" s="7" customFormat="1" ht="16.5" thickBot="1">
      <c r="A10" s="449" t="s">
        <v>5</v>
      </c>
      <c r="B10" s="450"/>
      <c r="C10" s="8" t="s">
        <v>401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50" t="s">
        <v>402</v>
      </c>
      <c r="B21" s="149" t="s">
        <v>68</v>
      </c>
      <c r="C21" s="149" t="s">
        <v>403</v>
      </c>
      <c r="D21" s="149">
        <v>12.5</v>
      </c>
      <c r="E21" s="18">
        <f aca="true" t="shared" si="0" ref="E21:E136">+D21/12</f>
        <v>1.0416666666666667</v>
      </c>
      <c r="F21" s="152"/>
      <c r="G21" s="18">
        <f aca="true" t="shared" si="1" ref="G21:G65">F21/12</f>
        <v>0</v>
      </c>
      <c r="H21" s="19"/>
      <c r="I21" s="18">
        <f aca="true" t="shared" si="2" ref="I21:I65">+H21/12</f>
        <v>0</v>
      </c>
      <c r="J21" s="19"/>
      <c r="K21" s="18">
        <f aca="true" t="shared" si="3" ref="K21:M65">+J21/12</f>
        <v>0</v>
      </c>
      <c r="L21" s="19"/>
      <c r="M21" s="18">
        <f t="shared" si="3"/>
        <v>0</v>
      </c>
      <c r="N21" s="20">
        <f aca="true" t="shared" si="4" ref="N21:O65">D21+F21+H21+J21+L21</f>
        <v>12.5</v>
      </c>
      <c r="O21" s="21">
        <f t="shared" si="4"/>
        <v>1.0416666666666667</v>
      </c>
      <c r="P21" s="153">
        <v>0</v>
      </c>
      <c r="Q21" s="18">
        <f aca="true" t="shared" si="5" ref="Q21:Q65">+P21/12</f>
        <v>0</v>
      </c>
      <c r="R21" s="19"/>
      <c r="S21" s="18">
        <f aca="true" t="shared" si="6" ref="S21:S65">+R21/12</f>
        <v>0</v>
      </c>
      <c r="T21" s="20">
        <f aca="true" t="shared" si="7" ref="T21:U65">P21+R21</f>
        <v>0</v>
      </c>
      <c r="U21" s="22">
        <f t="shared" si="7"/>
        <v>0</v>
      </c>
      <c r="V21" s="23"/>
      <c r="W21" s="18">
        <f aca="true" t="shared" si="8" ref="W21:W65">+V21/12</f>
        <v>0</v>
      </c>
      <c r="X21" s="24"/>
      <c r="Y21" s="18">
        <f aca="true" t="shared" si="9" ref="Y21:Y65">+X21/12</f>
        <v>0</v>
      </c>
      <c r="Z21" s="154">
        <v>2</v>
      </c>
      <c r="AA21" s="18">
        <f aca="true" t="shared" si="10" ref="AA21:AA65">+Z21/12</f>
        <v>0.16666666666666666</v>
      </c>
      <c r="AB21" s="25"/>
      <c r="AC21" s="18">
        <f aca="true" t="shared" si="11" ref="AC21:AC136">AB21/12</f>
        <v>0</v>
      </c>
      <c r="AD21" s="26">
        <f aca="true" t="shared" si="12" ref="AD21:AE64">X21+Z21+AB21</f>
        <v>2</v>
      </c>
      <c r="AE21" s="27">
        <f t="shared" si="12"/>
        <v>0.16666666666666666</v>
      </c>
      <c r="AF21" s="28">
        <f aca="true" t="shared" si="13" ref="AF21:AG65">N21+T21+V21+AD21</f>
        <v>14.5</v>
      </c>
      <c r="AG21" s="29">
        <f t="shared" si="13"/>
        <v>1.2083333333333335</v>
      </c>
      <c r="AH21" s="28">
        <f aca="true" t="shared" si="14" ref="AH21:AH66">IF(AF21-F21-J21-AB21-12&lt;0,0,AF21-F21-J21-AB21-12)</f>
        <v>2.5</v>
      </c>
      <c r="AI21" s="22">
        <f aca="true" t="shared" si="15" ref="AI21:AI66">AH21/12</f>
        <v>0.20833333333333334</v>
      </c>
    </row>
    <row r="22" spans="1:35" s="136" customFormat="1" ht="15">
      <c r="A22" s="150" t="s">
        <v>404</v>
      </c>
      <c r="B22" s="149" t="s">
        <v>61</v>
      </c>
      <c r="C22" s="149" t="s">
        <v>405</v>
      </c>
      <c r="D22" s="149">
        <v>10.5</v>
      </c>
      <c r="E22" s="18">
        <f aca="true" t="shared" si="16" ref="E22:E34">+D22/12</f>
        <v>0.875</v>
      </c>
      <c r="F22" s="152"/>
      <c r="G22" s="18">
        <f aca="true" t="shared" si="17" ref="G22:G34">F22/12</f>
        <v>0</v>
      </c>
      <c r="H22" s="19"/>
      <c r="I22" s="18">
        <f aca="true" t="shared" si="18" ref="I22:I34">+H22/12</f>
        <v>0</v>
      </c>
      <c r="J22" s="19"/>
      <c r="K22" s="18">
        <f aca="true" t="shared" si="19" ref="K22:K34">+J22/12</f>
        <v>0</v>
      </c>
      <c r="L22" s="19"/>
      <c r="M22" s="18">
        <f aca="true" t="shared" si="20" ref="M22:M34">+L22/12</f>
        <v>0</v>
      </c>
      <c r="N22" s="20">
        <f aca="true" t="shared" si="21" ref="N22:N34">D22+F22+H22+J22+L22</f>
        <v>10.5</v>
      </c>
      <c r="O22" s="21">
        <f aca="true" t="shared" si="22" ref="O22:O34">E22+G22+I22+K22+M22</f>
        <v>0.875</v>
      </c>
      <c r="P22" s="153">
        <v>0</v>
      </c>
      <c r="Q22" s="18">
        <f aca="true" t="shared" si="23" ref="Q22:Q34">+P22/12</f>
        <v>0</v>
      </c>
      <c r="R22" s="19"/>
      <c r="S22" s="18">
        <f aca="true" t="shared" si="24" ref="S22:S34">+R22/12</f>
        <v>0</v>
      </c>
      <c r="T22" s="20">
        <f aca="true" t="shared" si="25" ref="T22:T34">P22+R22</f>
        <v>0</v>
      </c>
      <c r="U22" s="22">
        <f aca="true" t="shared" si="26" ref="U22:U34">Q22+S22</f>
        <v>0</v>
      </c>
      <c r="V22" s="23"/>
      <c r="W22" s="18">
        <f aca="true" t="shared" si="27" ref="W22:W34">+V22/12</f>
        <v>0</v>
      </c>
      <c r="X22" s="24"/>
      <c r="Y22" s="18">
        <f aca="true" t="shared" si="28" ref="Y22:Y34">+X22/12</f>
        <v>0</v>
      </c>
      <c r="Z22" s="154">
        <v>6</v>
      </c>
      <c r="AA22" s="18">
        <f aca="true" t="shared" si="29" ref="AA22:AA34">+Z22/12</f>
        <v>0.5</v>
      </c>
      <c r="AB22" s="25"/>
      <c r="AC22" s="18">
        <f aca="true" t="shared" si="30" ref="AC22:AC34">AB22/12</f>
        <v>0</v>
      </c>
      <c r="AD22" s="26">
        <f aca="true" t="shared" si="31" ref="AD22:AD34">X22+Z22+AB22</f>
        <v>6</v>
      </c>
      <c r="AE22" s="27">
        <f aca="true" t="shared" si="32" ref="AE22:AE34">Y22+AA22+AC22</f>
        <v>0.5</v>
      </c>
      <c r="AF22" s="28">
        <f aca="true" t="shared" si="33" ref="AF22:AF34">N22+T22+V22+AD22</f>
        <v>16.5</v>
      </c>
      <c r="AG22" s="29">
        <f aca="true" t="shared" si="34" ref="AG22:AG34">O22+U22+W22+AE22</f>
        <v>1.375</v>
      </c>
      <c r="AH22" s="28">
        <f aca="true" t="shared" si="35" ref="AH22:AH34">IF(AF22-F22-J22-AB22-12&lt;0,0,AF22-F22-J22-AB22-12)</f>
        <v>4.5</v>
      </c>
      <c r="AI22" s="22">
        <f aca="true" t="shared" si="36" ref="AI22:AI34">AH22/12</f>
        <v>0.375</v>
      </c>
    </row>
    <row r="23" spans="1:35" s="136" customFormat="1" ht="15">
      <c r="A23" s="150" t="s">
        <v>406</v>
      </c>
      <c r="B23" s="149" t="s">
        <v>326</v>
      </c>
      <c r="C23" s="149" t="s">
        <v>407</v>
      </c>
      <c r="D23" s="149">
        <v>17</v>
      </c>
      <c r="E23" s="18">
        <f t="shared" si="16"/>
        <v>1.4166666666666667</v>
      </c>
      <c r="F23" s="152"/>
      <c r="G23" s="18">
        <f t="shared" si="17"/>
        <v>0</v>
      </c>
      <c r="H23" s="19"/>
      <c r="I23" s="18">
        <f t="shared" si="18"/>
        <v>0</v>
      </c>
      <c r="J23" s="19"/>
      <c r="K23" s="18">
        <f t="shared" si="19"/>
        <v>0</v>
      </c>
      <c r="L23" s="19"/>
      <c r="M23" s="18">
        <f t="shared" si="20"/>
        <v>0</v>
      </c>
      <c r="N23" s="20">
        <f t="shared" si="21"/>
        <v>17</v>
      </c>
      <c r="O23" s="21">
        <f t="shared" si="22"/>
        <v>1.4166666666666667</v>
      </c>
      <c r="P23" s="153">
        <v>0</v>
      </c>
      <c r="Q23" s="18">
        <f t="shared" si="23"/>
        <v>0</v>
      </c>
      <c r="R23" s="19"/>
      <c r="S23" s="18">
        <f t="shared" si="24"/>
        <v>0</v>
      </c>
      <c r="T23" s="20">
        <f t="shared" si="25"/>
        <v>0</v>
      </c>
      <c r="U23" s="22">
        <f t="shared" si="26"/>
        <v>0</v>
      </c>
      <c r="V23" s="23"/>
      <c r="W23" s="18">
        <f t="shared" si="27"/>
        <v>0</v>
      </c>
      <c r="X23" s="24"/>
      <c r="Y23" s="18">
        <f t="shared" si="28"/>
        <v>0</v>
      </c>
      <c r="Z23" s="154">
        <v>0</v>
      </c>
      <c r="AA23" s="18">
        <f t="shared" si="29"/>
        <v>0</v>
      </c>
      <c r="AB23" s="25"/>
      <c r="AC23" s="18">
        <f t="shared" si="30"/>
        <v>0</v>
      </c>
      <c r="AD23" s="26">
        <f t="shared" si="31"/>
        <v>0</v>
      </c>
      <c r="AE23" s="27">
        <f t="shared" si="32"/>
        <v>0</v>
      </c>
      <c r="AF23" s="28">
        <f t="shared" si="33"/>
        <v>17</v>
      </c>
      <c r="AG23" s="29">
        <f t="shared" si="34"/>
        <v>1.4166666666666667</v>
      </c>
      <c r="AH23" s="28">
        <f t="shared" si="35"/>
        <v>5</v>
      </c>
      <c r="AI23" s="22">
        <f t="shared" si="36"/>
        <v>0.4166666666666667</v>
      </c>
    </row>
    <row r="24" spans="1:35" s="136" customFormat="1" ht="15">
      <c r="A24" s="150" t="s">
        <v>408</v>
      </c>
      <c r="B24" s="149" t="s">
        <v>78</v>
      </c>
      <c r="C24" s="149" t="s">
        <v>409</v>
      </c>
      <c r="D24" s="149">
        <v>22</v>
      </c>
      <c r="E24" s="18">
        <f t="shared" si="16"/>
        <v>1.8333333333333333</v>
      </c>
      <c r="F24" s="152"/>
      <c r="G24" s="18">
        <f t="shared" si="17"/>
        <v>0</v>
      </c>
      <c r="H24" s="19"/>
      <c r="I24" s="18">
        <f t="shared" si="18"/>
        <v>0</v>
      </c>
      <c r="J24" s="19"/>
      <c r="K24" s="18">
        <f t="shared" si="19"/>
        <v>0</v>
      </c>
      <c r="L24" s="19"/>
      <c r="M24" s="18">
        <f t="shared" si="20"/>
        <v>0</v>
      </c>
      <c r="N24" s="20">
        <f t="shared" si="21"/>
        <v>22</v>
      </c>
      <c r="O24" s="21">
        <f t="shared" si="22"/>
        <v>1.8333333333333333</v>
      </c>
      <c r="P24" s="153">
        <v>0</v>
      </c>
      <c r="Q24" s="18">
        <f t="shared" si="23"/>
        <v>0</v>
      </c>
      <c r="R24" s="19"/>
      <c r="S24" s="18">
        <f t="shared" si="24"/>
        <v>0</v>
      </c>
      <c r="T24" s="20">
        <f t="shared" si="25"/>
        <v>0</v>
      </c>
      <c r="U24" s="22">
        <f t="shared" si="26"/>
        <v>0</v>
      </c>
      <c r="V24" s="23"/>
      <c r="W24" s="18">
        <f t="shared" si="27"/>
        <v>0</v>
      </c>
      <c r="X24" s="24"/>
      <c r="Y24" s="18">
        <f t="shared" si="28"/>
        <v>0</v>
      </c>
      <c r="Z24" s="154">
        <v>2</v>
      </c>
      <c r="AA24" s="18">
        <f t="shared" si="29"/>
        <v>0.16666666666666666</v>
      </c>
      <c r="AB24" s="25"/>
      <c r="AC24" s="18">
        <f t="shared" si="30"/>
        <v>0</v>
      </c>
      <c r="AD24" s="26">
        <f t="shared" si="31"/>
        <v>2</v>
      </c>
      <c r="AE24" s="27">
        <f t="shared" si="32"/>
        <v>0.16666666666666666</v>
      </c>
      <c r="AF24" s="28">
        <f t="shared" si="33"/>
        <v>24</v>
      </c>
      <c r="AG24" s="29">
        <f t="shared" si="34"/>
        <v>2</v>
      </c>
      <c r="AH24" s="28">
        <f t="shared" si="35"/>
        <v>12</v>
      </c>
      <c r="AI24" s="22">
        <f t="shared" si="36"/>
        <v>1</v>
      </c>
    </row>
    <row r="25" spans="1:35" s="136" customFormat="1" ht="15">
      <c r="A25" s="150">
        <v>329095</v>
      </c>
      <c r="B25" s="149" t="s">
        <v>78</v>
      </c>
      <c r="C25" s="149" t="s">
        <v>410</v>
      </c>
      <c r="D25" s="149">
        <v>21</v>
      </c>
      <c r="E25" s="18">
        <f t="shared" si="16"/>
        <v>1.75</v>
      </c>
      <c r="F25" s="152"/>
      <c r="G25" s="18">
        <f t="shared" si="17"/>
        <v>0</v>
      </c>
      <c r="H25" s="19"/>
      <c r="I25" s="18">
        <f t="shared" si="18"/>
        <v>0</v>
      </c>
      <c r="J25" s="19"/>
      <c r="K25" s="18">
        <f t="shared" si="19"/>
        <v>0</v>
      </c>
      <c r="L25" s="19"/>
      <c r="M25" s="18">
        <f t="shared" si="20"/>
        <v>0</v>
      </c>
      <c r="N25" s="20">
        <f t="shared" si="21"/>
        <v>21</v>
      </c>
      <c r="O25" s="21">
        <f t="shared" si="22"/>
        <v>1.75</v>
      </c>
      <c r="P25" s="153">
        <v>0</v>
      </c>
      <c r="Q25" s="18">
        <f t="shared" si="23"/>
        <v>0</v>
      </c>
      <c r="R25" s="19"/>
      <c r="S25" s="18">
        <f t="shared" si="24"/>
        <v>0</v>
      </c>
      <c r="T25" s="20">
        <f t="shared" si="25"/>
        <v>0</v>
      </c>
      <c r="U25" s="22">
        <f t="shared" si="26"/>
        <v>0</v>
      </c>
      <c r="V25" s="23"/>
      <c r="W25" s="18">
        <f t="shared" si="27"/>
        <v>0</v>
      </c>
      <c r="X25" s="24"/>
      <c r="Y25" s="18">
        <f t="shared" si="28"/>
        <v>0</v>
      </c>
      <c r="Z25" s="154">
        <v>0</v>
      </c>
      <c r="AA25" s="18">
        <f t="shared" si="29"/>
        <v>0</v>
      </c>
      <c r="AB25" s="25"/>
      <c r="AC25" s="18">
        <f t="shared" si="30"/>
        <v>0</v>
      </c>
      <c r="AD25" s="26">
        <f t="shared" si="31"/>
        <v>0</v>
      </c>
      <c r="AE25" s="27">
        <f t="shared" si="32"/>
        <v>0</v>
      </c>
      <c r="AF25" s="28">
        <f t="shared" si="33"/>
        <v>21</v>
      </c>
      <c r="AG25" s="29">
        <f t="shared" si="34"/>
        <v>1.75</v>
      </c>
      <c r="AH25" s="28">
        <f t="shared" si="35"/>
        <v>9</v>
      </c>
      <c r="AI25" s="22">
        <f t="shared" si="36"/>
        <v>0.75</v>
      </c>
    </row>
    <row r="26" spans="1:35" s="136" customFormat="1" ht="15">
      <c r="A26" s="150" t="s">
        <v>411</v>
      </c>
      <c r="B26" s="149" t="s">
        <v>61</v>
      </c>
      <c r="C26" s="149" t="s">
        <v>412</v>
      </c>
      <c r="D26" s="149">
        <v>9</v>
      </c>
      <c r="E26" s="18">
        <f t="shared" si="16"/>
        <v>0.75</v>
      </c>
      <c r="F26" s="152"/>
      <c r="G26" s="18">
        <f t="shared" si="17"/>
        <v>0</v>
      </c>
      <c r="H26" s="19"/>
      <c r="I26" s="18">
        <f t="shared" si="18"/>
        <v>0</v>
      </c>
      <c r="J26" s="19"/>
      <c r="K26" s="18">
        <f t="shared" si="19"/>
        <v>0</v>
      </c>
      <c r="L26" s="19"/>
      <c r="M26" s="18">
        <f t="shared" si="20"/>
        <v>0</v>
      </c>
      <c r="N26" s="20">
        <f t="shared" si="21"/>
        <v>9</v>
      </c>
      <c r="O26" s="21">
        <f t="shared" si="22"/>
        <v>0.75</v>
      </c>
      <c r="P26" s="153">
        <v>0</v>
      </c>
      <c r="Q26" s="18">
        <f t="shared" si="23"/>
        <v>0</v>
      </c>
      <c r="R26" s="19"/>
      <c r="S26" s="18">
        <f t="shared" si="24"/>
        <v>0</v>
      </c>
      <c r="T26" s="20">
        <f t="shared" si="25"/>
        <v>0</v>
      </c>
      <c r="U26" s="22">
        <f t="shared" si="26"/>
        <v>0</v>
      </c>
      <c r="V26" s="23"/>
      <c r="W26" s="18">
        <f t="shared" si="27"/>
        <v>0</v>
      </c>
      <c r="X26" s="24"/>
      <c r="Y26" s="18">
        <f t="shared" si="28"/>
        <v>0</v>
      </c>
      <c r="Z26" s="154">
        <v>5</v>
      </c>
      <c r="AA26" s="18">
        <f t="shared" si="29"/>
        <v>0.4166666666666667</v>
      </c>
      <c r="AB26" s="25"/>
      <c r="AC26" s="18">
        <f t="shared" si="30"/>
        <v>0</v>
      </c>
      <c r="AD26" s="26">
        <f t="shared" si="31"/>
        <v>5</v>
      </c>
      <c r="AE26" s="27">
        <f t="shared" si="32"/>
        <v>0.4166666666666667</v>
      </c>
      <c r="AF26" s="28">
        <f t="shared" si="33"/>
        <v>14</v>
      </c>
      <c r="AG26" s="29">
        <f t="shared" si="34"/>
        <v>1.1666666666666667</v>
      </c>
      <c r="AH26" s="28">
        <f t="shared" si="35"/>
        <v>2</v>
      </c>
      <c r="AI26" s="22">
        <f t="shared" si="36"/>
        <v>0.16666666666666666</v>
      </c>
    </row>
    <row r="27" spans="1:35" s="136" customFormat="1" ht="15">
      <c r="A27" s="150" t="s">
        <v>413</v>
      </c>
      <c r="B27" s="149" t="s">
        <v>61</v>
      </c>
      <c r="C27" s="149" t="s">
        <v>414</v>
      </c>
      <c r="D27" s="149">
        <v>10</v>
      </c>
      <c r="E27" s="18">
        <f t="shared" si="16"/>
        <v>0.8333333333333334</v>
      </c>
      <c r="F27" s="152"/>
      <c r="G27" s="18">
        <f t="shared" si="17"/>
        <v>0</v>
      </c>
      <c r="H27" s="19"/>
      <c r="I27" s="18">
        <f t="shared" si="18"/>
        <v>0</v>
      </c>
      <c r="J27" s="19"/>
      <c r="K27" s="18">
        <f t="shared" si="19"/>
        <v>0</v>
      </c>
      <c r="L27" s="19"/>
      <c r="M27" s="18">
        <f t="shared" si="20"/>
        <v>0</v>
      </c>
      <c r="N27" s="20">
        <f t="shared" si="21"/>
        <v>10</v>
      </c>
      <c r="O27" s="21">
        <f t="shared" si="22"/>
        <v>0.8333333333333334</v>
      </c>
      <c r="P27" s="153">
        <v>0</v>
      </c>
      <c r="Q27" s="18">
        <f t="shared" si="23"/>
        <v>0</v>
      </c>
      <c r="R27" s="19"/>
      <c r="S27" s="18">
        <f t="shared" si="24"/>
        <v>0</v>
      </c>
      <c r="T27" s="20">
        <f t="shared" si="25"/>
        <v>0</v>
      </c>
      <c r="U27" s="22">
        <f t="shared" si="26"/>
        <v>0</v>
      </c>
      <c r="V27" s="23"/>
      <c r="W27" s="18">
        <f t="shared" si="27"/>
        <v>0</v>
      </c>
      <c r="X27" s="24"/>
      <c r="Y27" s="18">
        <f t="shared" si="28"/>
        <v>0</v>
      </c>
      <c r="Z27" s="154">
        <v>5</v>
      </c>
      <c r="AA27" s="18">
        <f t="shared" si="29"/>
        <v>0.4166666666666667</v>
      </c>
      <c r="AB27" s="25"/>
      <c r="AC27" s="18">
        <f t="shared" si="30"/>
        <v>0</v>
      </c>
      <c r="AD27" s="26">
        <f t="shared" si="31"/>
        <v>5</v>
      </c>
      <c r="AE27" s="27">
        <f t="shared" si="32"/>
        <v>0.4166666666666667</v>
      </c>
      <c r="AF27" s="28">
        <f t="shared" si="33"/>
        <v>15</v>
      </c>
      <c r="AG27" s="29">
        <f t="shared" si="34"/>
        <v>1.25</v>
      </c>
      <c r="AH27" s="28">
        <f t="shared" si="35"/>
        <v>3</v>
      </c>
      <c r="AI27" s="22">
        <f t="shared" si="36"/>
        <v>0.25</v>
      </c>
    </row>
    <row r="28" spans="1:35" s="136" customFormat="1" ht="15">
      <c r="A28" s="150" t="s">
        <v>415</v>
      </c>
      <c r="B28" s="149" t="s">
        <v>392</v>
      </c>
      <c r="C28" s="149" t="s">
        <v>416</v>
      </c>
      <c r="D28" s="149">
        <v>15</v>
      </c>
      <c r="E28" s="18">
        <f t="shared" si="16"/>
        <v>1.25</v>
      </c>
      <c r="F28" s="152">
        <v>2</v>
      </c>
      <c r="G28" s="18">
        <f t="shared" si="17"/>
        <v>0.16666666666666666</v>
      </c>
      <c r="H28" s="19"/>
      <c r="I28" s="18">
        <f t="shared" si="18"/>
        <v>0</v>
      </c>
      <c r="J28" s="19"/>
      <c r="K28" s="18">
        <f t="shared" si="19"/>
        <v>0</v>
      </c>
      <c r="L28" s="19"/>
      <c r="M28" s="18">
        <f t="shared" si="20"/>
        <v>0</v>
      </c>
      <c r="N28" s="20">
        <f t="shared" si="21"/>
        <v>17</v>
      </c>
      <c r="O28" s="21">
        <f t="shared" si="22"/>
        <v>1.4166666666666667</v>
      </c>
      <c r="P28" s="153">
        <v>0</v>
      </c>
      <c r="Q28" s="18">
        <f t="shared" si="23"/>
        <v>0</v>
      </c>
      <c r="R28" s="19"/>
      <c r="S28" s="18">
        <f t="shared" si="24"/>
        <v>0</v>
      </c>
      <c r="T28" s="20">
        <f t="shared" si="25"/>
        <v>0</v>
      </c>
      <c r="U28" s="22">
        <f t="shared" si="26"/>
        <v>0</v>
      </c>
      <c r="V28" s="23"/>
      <c r="W28" s="18">
        <f t="shared" si="27"/>
        <v>0</v>
      </c>
      <c r="X28" s="24"/>
      <c r="Y28" s="18">
        <f t="shared" si="28"/>
        <v>0</v>
      </c>
      <c r="Z28" s="154">
        <v>0</v>
      </c>
      <c r="AA28" s="18">
        <f t="shared" si="29"/>
        <v>0</v>
      </c>
      <c r="AB28" s="25"/>
      <c r="AC28" s="18">
        <f t="shared" si="30"/>
        <v>0</v>
      </c>
      <c r="AD28" s="26">
        <f t="shared" si="31"/>
        <v>0</v>
      </c>
      <c r="AE28" s="27">
        <f t="shared" si="32"/>
        <v>0</v>
      </c>
      <c r="AF28" s="28">
        <f t="shared" si="33"/>
        <v>17</v>
      </c>
      <c r="AG28" s="29">
        <f t="shared" si="34"/>
        <v>1.4166666666666667</v>
      </c>
      <c r="AH28" s="28">
        <f t="shared" si="35"/>
        <v>3</v>
      </c>
      <c r="AI28" s="22">
        <f t="shared" si="36"/>
        <v>0.25</v>
      </c>
    </row>
    <row r="29" spans="1:35" s="136" customFormat="1" ht="15">
      <c r="A29" s="150" t="s">
        <v>417</v>
      </c>
      <c r="B29" s="149" t="s">
        <v>326</v>
      </c>
      <c r="C29" s="149" t="s">
        <v>418</v>
      </c>
      <c r="D29" s="149">
        <v>12</v>
      </c>
      <c r="E29" s="18">
        <f t="shared" si="16"/>
        <v>1</v>
      </c>
      <c r="F29" s="152"/>
      <c r="G29" s="18">
        <f t="shared" si="17"/>
        <v>0</v>
      </c>
      <c r="H29" s="19"/>
      <c r="I29" s="18">
        <f t="shared" si="18"/>
        <v>0</v>
      </c>
      <c r="J29" s="19"/>
      <c r="K29" s="18">
        <f t="shared" si="19"/>
        <v>0</v>
      </c>
      <c r="L29" s="19"/>
      <c r="M29" s="18">
        <f t="shared" si="20"/>
        <v>0</v>
      </c>
      <c r="N29" s="20">
        <f t="shared" si="21"/>
        <v>12</v>
      </c>
      <c r="O29" s="21">
        <f t="shared" si="22"/>
        <v>1</v>
      </c>
      <c r="P29" s="153">
        <v>0</v>
      </c>
      <c r="Q29" s="18">
        <f t="shared" si="23"/>
        <v>0</v>
      </c>
      <c r="R29" s="19"/>
      <c r="S29" s="18">
        <f t="shared" si="24"/>
        <v>0</v>
      </c>
      <c r="T29" s="20">
        <f t="shared" si="25"/>
        <v>0</v>
      </c>
      <c r="U29" s="22">
        <f t="shared" si="26"/>
        <v>0</v>
      </c>
      <c r="V29" s="23"/>
      <c r="W29" s="18">
        <f t="shared" si="27"/>
        <v>0</v>
      </c>
      <c r="X29" s="24"/>
      <c r="Y29" s="18">
        <f t="shared" si="28"/>
        <v>0</v>
      </c>
      <c r="Z29" s="154">
        <v>1</v>
      </c>
      <c r="AA29" s="18">
        <f t="shared" si="29"/>
        <v>0.08333333333333333</v>
      </c>
      <c r="AB29" s="25">
        <v>4</v>
      </c>
      <c r="AC29" s="18">
        <f t="shared" si="30"/>
        <v>0.3333333333333333</v>
      </c>
      <c r="AD29" s="26">
        <f t="shared" si="31"/>
        <v>5</v>
      </c>
      <c r="AE29" s="27">
        <f t="shared" si="32"/>
        <v>0.41666666666666663</v>
      </c>
      <c r="AF29" s="28">
        <f t="shared" si="33"/>
        <v>17</v>
      </c>
      <c r="AG29" s="29">
        <f t="shared" si="34"/>
        <v>1.4166666666666665</v>
      </c>
      <c r="AH29" s="28">
        <f t="shared" si="35"/>
        <v>1</v>
      </c>
      <c r="AI29" s="22">
        <f t="shared" si="36"/>
        <v>0.08333333333333333</v>
      </c>
    </row>
    <row r="30" spans="1:35" s="136" customFormat="1" ht="15">
      <c r="A30" s="150" t="s">
        <v>419</v>
      </c>
      <c r="B30" s="149" t="s">
        <v>61</v>
      </c>
      <c r="C30" s="149" t="s">
        <v>420</v>
      </c>
      <c r="D30" s="149">
        <v>14</v>
      </c>
      <c r="E30" s="18">
        <f t="shared" si="16"/>
        <v>1.1666666666666667</v>
      </c>
      <c r="F30" s="152"/>
      <c r="G30" s="18">
        <f t="shared" si="17"/>
        <v>0</v>
      </c>
      <c r="H30" s="19"/>
      <c r="I30" s="18">
        <f t="shared" si="18"/>
        <v>0</v>
      </c>
      <c r="J30" s="19"/>
      <c r="K30" s="18">
        <f t="shared" si="19"/>
        <v>0</v>
      </c>
      <c r="L30" s="19"/>
      <c r="M30" s="18">
        <f t="shared" si="20"/>
        <v>0</v>
      </c>
      <c r="N30" s="20">
        <f t="shared" si="21"/>
        <v>14</v>
      </c>
      <c r="O30" s="21">
        <f t="shared" si="22"/>
        <v>1.1666666666666667</v>
      </c>
      <c r="P30" s="153">
        <v>0</v>
      </c>
      <c r="Q30" s="18">
        <f t="shared" si="23"/>
        <v>0</v>
      </c>
      <c r="R30" s="19"/>
      <c r="S30" s="18">
        <f t="shared" si="24"/>
        <v>0</v>
      </c>
      <c r="T30" s="20">
        <f t="shared" si="25"/>
        <v>0</v>
      </c>
      <c r="U30" s="22">
        <f t="shared" si="26"/>
        <v>0</v>
      </c>
      <c r="V30" s="23"/>
      <c r="W30" s="18">
        <f t="shared" si="27"/>
        <v>0</v>
      </c>
      <c r="X30" s="24"/>
      <c r="Y30" s="18">
        <f t="shared" si="28"/>
        <v>0</v>
      </c>
      <c r="Z30" s="154">
        <v>0</v>
      </c>
      <c r="AA30" s="18">
        <f t="shared" si="29"/>
        <v>0</v>
      </c>
      <c r="AB30" s="25"/>
      <c r="AC30" s="18">
        <f t="shared" si="30"/>
        <v>0</v>
      </c>
      <c r="AD30" s="26">
        <f t="shared" si="31"/>
        <v>0</v>
      </c>
      <c r="AE30" s="27">
        <f t="shared" si="32"/>
        <v>0</v>
      </c>
      <c r="AF30" s="28">
        <f t="shared" si="33"/>
        <v>14</v>
      </c>
      <c r="AG30" s="29">
        <f t="shared" si="34"/>
        <v>1.1666666666666667</v>
      </c>
      <c r="AH30" s="28">
        <f t="shared" si="35"/>
        <v>2</v>
      </c>
      <c r="AI30" s="22">
        <f t="shared" si="36"/>
        <v>0.16666666666666666</v>
      </c>
    </row>
    <row r="31" spans="1:35" s="136" customFormat="1" ht="15">
      <c r="A31" s="150" t="s">
        <v>421</v>
      </c>
      <c r="B31" s="149" t="s">
        <v>61</v>
      </c>
      <c r="C31" s="149" t="s">
        <v>422</v>
      </c>
      <c r="D31" s="149">
        <v>4</v>
      </c>
      <c r="E31" s="18">
        <f t="shared" si="16"/>
        <v>0.3333333333333333</v>
      </c>
      <c r="F31" s="152">
        <v>2</v>
      </c>
      <c r="G31" s="18">
        <f t="shared" si="17"/>
        <v>0.16666666666666666</v>
      </c>
      <c r="H31" s="19"/>
      <c r="I31" s="18">
        <f t="shared" si="18"/>
        <v>0</v>
      </c>
      <c r="J31" s="19"/>
      <c r="K31" s="18">
        <f t="shared" si="19"/>
        <v>0</v>
      </c>
      <c r="L31" s="19"/>
      <c r="M31" s="18">
        <f t="shared" si="20"/>
        <v>0</v>
      </c>
      <c r="N31" s="20">
        <f t="shared" si="21"/>
        <v>6</v>
      </c>
      <c r="O31" s="21">
        <f t="shared" si="22"/>
        <v>0.5</v>
      </c>
      <c r="P31" s="153">
        <v>6</v>
      </c>
      <c r="Q31" s="18">
        <f t="shared" si="23"/>
        <v>0.5</v>
      </c>
      <c r="R31" s="19"/>
      <c r="S31" s="18">
        <f t="shared" si="24"/>
        <v>0</v>
      </c>
      <c r="T31" s="20">
        <f t="shared" si="25"/>
        <v>6</v>
      </c>
      <c r="U31" s="22">
        <f t="shared" si="26"/>
        <v>0.5</v>
      </c>
      <c r="V31" s="23"/>
      <c r="W31" s="18">
        <f t="shared" si="27"/>
        <v>0</v>
      </c>
      <c r="X31" s="24"/>
      <c r="Y31" s="18">
        <f t="shared" si="28"/>
        <v>0</v>
      </c>
      <c r="Z31" s="154">
        <v>9</v>
      </c>
      <c r="AA31" s="18">
        <f t="shared" si="29"/>
        <v>0.75</v>
      </c>
      <c r="AB31" s="25"/>
      <c r="AC31" s="18">
        <f t="shared" si="30"/>
        <v>0</v>
      </c>
      <c r="AD31" s="26">
        <f t="shared" si="31"/>
        <v>9</v>
      </c>
      <c r="AE31" s="27">
        <f t="shared" si="32"/>
        <v>0.75</v>
      </c>
      <c r="AF31" s="28">
        <f t="shared" si="33"/>
        <v>21</v>
      </c>
      <c r="AG31" s="29">
        <f t="shared" si="34"/>
        <v>1.75</v>
      </c>
      <c r="AH31" s="28">
        <f t="shared" si="35"/>
        <v>7</v>
      </c>
      <c r="AI31" s="22">
        <f t="shared" si="36"/>
        <v>0.5833333333333334</v>
      </c>
    </row>
    <row r="32" spans="1:35" s="136" customFormat="1" ht="15">
      <c r="A32" s="150" t="s">
        <v>423</v>
      </c>
      <c r="B32" s="149" t="s">
        <v>61</v>
      </c>
      <c r="C32" s="149" t="s">
        <v>424</v>
      </c>
      <c r="D32" s="149">
        <v>13.5</v>
      </c>
      <c r="E32" s="18">
        <f t="shared" si="16"/>
        <v>1.125</v>
      </c>
      <c r="F32" s="152">
        <v>1</v>
      </c>
      <c r="G32" s="18">
        <f t="shared" si="17"/>
        <v>0.08333333333333333</v>
      </c>
      <c r="H32" s="19"/>
      <c r="I32" s="18">
        <f t="shared" si="18"/>
        <v>0</v>
      </c>
      <c r="J32" s="19"/>
      <c r="K32" s="18">
        <f t="shared" si="19"/>
        <v>0</v>
      </c>
      <c r="L32" s="19"/>
      <c r="M32" s="18">
        <f t="shared" si="20"/>
        <v>0</v>
      </c>
      <c r="N32" s="20">
        <f t="shared" si="21"/>
        <v>14.5</v>
      </c>
      <c r="O32" s="21">
        <f t="shared" si="22"/>
        <v>1.2083333333333333</v>
      </c>
      <c r="P32" s="153">
        <v>0</v>
      </c>
      <c r="Q32" s="18">
        <f t="shared" si="23"/>
        <v>0</v>
      </c>
      <c r="R32" s="19"/>
      <c r="S32" s="18">
        <f t="shared" si="24"/>
        <v>0</v>
      </c>
      <c r="T32" s="20">
        <f t="shared" si="25"/>
        <v>0</v>
      </c>
      <c r="U32" s="22">
        <f t="shared" si="26"/>
        <v>0</v>
      </c>
      <c r="V32" s="23"/>
      <c r="W32" s="18">
        <f t="shared" si="27"/>
        <v>0</v>
      </c>
      <c r="X32" s="24"/>
      <c r="Y32" s="18">
        <f t="shared" si="28"/>
        <v>0</v>
      </c>
      <c r="Z32" s="154">
        <v>2</v>
      </c>
      <c r="AA32" s="18">
        <f t="shared" si="29"/>
        <v>0.16666666666666666</v>
      </c>
      <c r="AB32" s="25"/>
      <c r="AC32" s="18">
        <f t="shared" si="30"/>
        <v>0</v>
      </c>
      <c r="AD32" s="26">
        <f t="shared" si="31"/>
        <v>2</v>
      </c>
      <c r="AE32" s="27">
        <f t="shared" si="32"/>
        <v>0.16666666666666666</v>
      </c>
      <c r="AF32" s="28">
        <f t="shared" si="33"/>
        <v>16.5</v>
      </c>
      <c r="AG32" s="29">
        <f t="shared" si="34"/>
        <v>1.375</v>
      </c>
      <c r="AH32" s="28">
        <f t="shared" si="35"/>
        <v>3.5</v>
      </c>
      <c r="AI32" s="22">
        <f t="shared" si="36"/>
        <v>0.2916666666666667</v>
      </c>
    </row>
    <row r="33" spans="1:35" s="136" customFormat="1" ht="15">
      <c r="A33" s="150" t="s">
        <v>425</v>
      </c>
      <c r="B33" s="149" t="s">
        <v>426</v>
      </c>
      <c r="C33" s="149" t="s">
        <v>427</v>
      </c>
      <c r="D33" s="149">
        <v>14.5</v>
      </c>
      <c r="E33" s="18">
        <f t="shared" si="16"/>
        <v>1.2083333333333333</v>
      </c>
      <c r="F33" s="152"/>
      <c r="G33" s="18">
        <f t="shared" si="17"/>
        <v>0</v>
      </c>
      <c r="H33" s="19"/>
      <c r="I33" s="18">
        <f t="shared" si="18"/>
        <v>0</v>
      </c>
      <c r="J33" s="19"/>
      <c r="K33" s="18">
        <f t="shared" si="19"/>
        <v>0</v>
      </c>
      <c r="L33" s="19"/>
      <c r="M33" s="18">
        <f t="shared" si="20"/>
        <v>0</v>
      </c>
      <c r="N33" s="20">
        <f t="shared" si="21"/>
        <v>14.5</v>
      </c>
      <c r="O33" s="21">
        <f t="shared" si="22"/>
        <v>1.2083333333333333</v>
      </c>
      <c r="P33" s="153">
        <v>0</v>
      </c>
      <c r="Q33" s="18">
        <f t="shared" si="23"/>
        <v>0</v>
      </c>
      <c r="R33" s="19"/>
      <c r="S33" s="18">
        <f t="shared" si="24"/>
        <v>0</v>
      </c>
      <c r="T33" s="20">
        <f t="shared" si="25"/>
        <v>0</v>
      </c>
      <c r="U33" s="22">
        <f t="shared" si="26"/>
        <v>0</v>
      </c>
      <c r="V33" s="23"/>
      <c r="W33" s="18">
        <f t="shared" si="27"/>
        <v>0</v>
      </c>
      <c r="X33" s="24"/>
      <c r="Y33" s="18">
        <f t="shared" si="28"/>
        <v>0</v>
      </c>
      <c r="Z33" s="154">
        <v>0</v>
      </c>
      <c r="AA33" s="18">
        <f t="shared" si="29"/>
        <v>0</v>
      </c>
      <c r="AB33" s="25"/>
      <c r="AC33" s="18">
        <f t="shared" si="30"/>
        <v>0</v>
      </c>
      <c r="AD33" s="26">
        <f t="shared" si="31"/>
        <v>0</v>
      </c>
      <c r="AE33" s="27">
        <f t="shared" si="32"/>
        <v>0</v>
      </c>
      <c r="AF33" s="28">
        <f t="shared" si="33"/>
        <v>14.5</v>
      </c>
      <c r="AG33" s="29">
        <f t="shared" si="34"/>
        <v>1.2083333333333333</v>
      </c>
      <c r="AH33" s="28">
        <f t="shared" si="35"/>
        <v>2.5</v>
      </c>
      <c r="AI33" s="22">
        <f t="shared" si="36"/>
        <v>0.20833333333333334</v>
      </c>
    </row>
    <row r="34" spans="1:35" s="136" customFormat="1" ht="15">
      <c r="A34" s="150" t="s">
        <v>428</v>
      </c>
      <c r="B34" s="149" t="s">
        <v>78</v>
      </c>
      <c r="C34" s="149" t="s">
        <v>429</v>
      </c>
      <c r="D34" s="149">
        <v>13</v>
      </c>
      <c r="E34" s="18">
        <f t="shared" si="16"/>
        <v>1.0833333333333333</v>
      </c>
      <c r="F34" s="152">
        <v>1</v>
      </c>
      <c r="G34" s="18">
        <f t="shared" si="17"/>
        <v>0.08333333333333333</v>
      </c>
      <c r="H34" s="19"/>
      <c r="I34" s="18">
        <f t="shared" si="18"/>
        <v>0</v>
      </c>
      <c r="J34" s="19"/>
      <c r="K34" s="18">
        <f t="shared" si="19"/>
        <v>0</v>
      </c>
      <c r="L34" s="19"/>
      <c r="M34" s="18">
        <f t="shared" si="20"/>
        <v>0</v>
      </c>
      <c r="N34" s="20">
        <f t="shared" si="21"/>
        <v>14</v>
      </c>
      <c r="O34" s="21">
        <f t="shared" si="22"/>
        <v>1.1666666666666665</v>
      </c>
      <c r="P34" s="153">
        <v>0</v>
      </c>
      <c r="Q34" s="18">
        <f t="shared" si="23"/>
        <v>0</v>
      </c>
      <c r="R34" s="19"/>
      <c r="S34" s="18">
        <f t="shared" si="24"/>
        <v>0</v>
      </c>
      <c r="T34" s="20">
        <f t="shared" si="25"/>
        <v>0</v>
      </c>
      <c r="U34" s="22">
        <f t="shared" si="26"/>
        <v>0</v>
      </c>
      <c r="V34" s="23"/>
      <c r="W34" s="18">
        <f t="shared" si="27"/>
        <v>0</v>
      </c>
      <c r="X34" s="24"/>
      <c r="Y34" s="18">
        <f t="shared" si="28"/>
        <v>0</v>
      </c>
      <c r="Z34" s="154">
        <v>3</v>
      </c>
      <c r="AA34" s="18">
        <f t="shared" si="29"/>
        <v>0.25</v>
      </c>
      <c r="AB34" s="25">
        <v>1</v>
      </c>
      <c r="AC34" s="18">
        <f t="shared" si="30"/>
        <v>0.08333333333333333</v>
      </c>
      <c r="AD34" s="26">
        <f t="shared" si="31"/>
        <v>4</v>
      </c>
      <c r="AE34" s="27">
        <f t="shared" si="32"/>
        <v>0.3333333333333333</v>
      </c>
      <c r="AF34" s="28">
        <f t="shared" si="33"/>
        <v>18</v>
      </c>
      <c r="AG34" s="29">
        <f t="shared" si="34"/>
        <v>1.4999999999999998</v>
      </c>
      <c r="AH34" s="28">
        <f t="shared" si="35"/>
        <v>4</v>
      </c>
      <c r="AI34" s="22">
        <f t="shared" si="36"/>
        <v>0.3333333333333333</v>
      </c>
    </row>
    <row r="35" spans="1:35" ht="15">
      <c r="A35" s="150" t="s">
        <v>430</v>
      </c>
      <c r="B35" s="149" t="s">
        <v>61</v>
      </c>
      <c r="C35" s="149" t="s">
        <v>431</v>
      </c>
      <c r="D35" s="149">
        <v>11.5</v>
      </c>
      <c r="E35" s="18">
        <f t="shared" si="0"/>
        <v>0.9583333333333334</v>
      </c>
      <c r="F35" s="152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3"/>
        <v>0</v>
      </c>
      <c r="N35" s="20">
        <f t="shared" si="4"/>
        <v>11.5</v>
      </c>
      <c r="O35" s="21">
        <f t="shared" si="4"/>
        <v>0.9583333333333334</v>
      </c>
      <c r="P35" s="153">
        <v>5</v>
      </c>
      <c r="Q35" s="18">
        <f t="shared" si="5"/>
        <v>0.4166666666666667</v>
      </c>
      <c r="R35" s="19"/>
      <c r="S35" s="18">
        <f t="shared" si="6"/>
        <v>0</v>
      </c>
      <c r="T35" s="20">
        <f t="shared" si="7"/>
        <v>5</v>
      </c>
      <c r="U35" s="22">
        <f t="shared" si="7"/>
        <v>0.4166666666666667</v>
      </c>
      <c r="V35" s="23"/>
      <c r="W35" s="18">
        <f t="shared" si="8"/>
        <v>0</v>
      </c>
      <c r="X35" s="24"/>
      <c r="Y35" s="18">
        <f t="shared" si="9"/>
        <v>0</v>
      </c>
      <c r="Z35" s="154">
        <v>3</v>
      </c>
      <c r="AA35" s="18">
        <f t="shared" si="10"/>
        <v>0.25</v>
      </c>
      <c r="AB35" s="25"/>
      <c r="AC35" s="18">
        <f t="shared" si="11"/>
        <v>0</v>
      </c>
      <c r="AD35" s="26">
        <f t="shared" si="12"/>
        <v>3</v>
      </c>
      <c r="AE35" s="27">
        <f t="shared" si="12"/>
        <v>0.25</v>
      </c>
      <c r="AF35" s="28">
        <f t="shared" si="13"/>
        <v>19.5</v>
      </c>
      <c r="AG35" s="29">
        <f t="shared" si="13"/>
        <v>1.625</v>
      </c>
      <c r="AH35" s="28">
        <f t="shared" si="14"/>
        <v>7.5</v>
      </c>
      <c r="AI35" s="22">
        <f t="shared" si="15"/>
        <v>0.625</v>
      </c>
    </row>
    <row r="36" spans="1:35" ht="15">
      <c r="A36" s="150" t="s">
        <v>432</v>
      </c>
      <c r="B36" s="149" t="s">
        <v>61</v>
      </c>
      <c r="C36" s="149" t="s">
        <v>433</v>
      </c>
      <c r="D36" s="149">
        <v>12</v>
      </c>
      <c r="E36" s="18">
        <f t="shared" si="0"/>
        <v>1</v>
      </c>
      <c r="F36" s="152">
        <v>1</v>
      </c>
      <c r="G36" s="18">
        <f t="shared" si="1"/>
        <v>0.08333333333333333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3"/>
        <v>0</v>
      </c>
      <c r="N36" s="20">
        <f t="shared" si="4"/>
        <v>13</v>
      </c>
      <c r="O36" s="21">
        <f t="shared" si="4"/>
        <v>1.0833333333333333</v>
      </c>
      <c r="P36" s="153">
        <v>0</v>
      </c>
      <c r="Q36" s="18">
        <f t="shared" si="5"/>
        <v>0</v>
      </c>
      <c r="R36" s="19"/>
      <c r="S36" s="18">
        <f t="shared" si="6"/>
        <v>0</v>
      </c>
      <c r="T36" s="20">
        <f t="shared" si="7"/>
        <v>0</v>
      </c>
      <c r="U36" s="22">
        <f t="shared" si="7"/>
        <v>0</v>
      </c>
      <c r="V36" s="23"/>
      <c r="W36" s="18">
        <f t="shared" si="8"/>
        <v>0</v>
      </c>
      <c r="X36" s="24"/>
      <c r="Y36" s="18">
        <f t="shared" si="9"/>
        <v>0</v>
      </c>
      <c r="Z36" s="154">
        <v>0</v>
      </c>
      <c r="AA36" s="18">
        <f t="shared" si="10"/>
        <v>0</v>
      </c>
      <c r="AB36" s="25"/>
      <c r="AC36" s="18">
        <f t="shared" si="11"/>
        <v>0</v>
      </c>
      <c r="AD36" s="26">
        <f t="shared" si="12"/>
        <v>0</v>
      </c>
      <c r="AE36" s="27">
        <f t="shared" si="12"/>
        <v>0</v>
      </c>
      <c r="AF36" s="28">
        <f t="shared" si="13"/>
        <v>13</v>
      </c>
      <c r="AG36" s="29">
        <f t="shared" si="13"/>
        <v>1.0833333333333333</v>
      </c>
      <c r="AH36" s="28">
        <f t="shared" si="14"/>
        <v>0</v>
      </c>
      <c r="AI36" s="22">
        <f t="shared" si="15"/>
        <v>0</v>
      </c>
    </row>
    <row r="37" spans="1:35" ht="15">
      <c r="A37" s="150" t="s">
        <v>434</v>
      </c>
      <c r="B37" s="149" t="s">
        <v>61</v>
      </c>
      <c r="C37" s="149" t="s">
        <v>435</v>
      </c>
      <c r="D37" s="149">
        <v>21.5</v>
      </c>
      <c r="E37" s="18">
        <f t="shared" si="0"/>
        <v>1.7916666666666667</v>
      </c>
      <c r="F37" s="152">
        <v>2</v>
      </c>
      <c r="G37" s="18">
        <f t="shared" si="1"/>
        <v>0.16666666666666666</v>
      </c>
      <c r="H37" s="19"/>
      <c r="I37" s="18">
        <f t="shared" si="2"/>
        <v>0</v>
      </c>
      <c r="J37" s="19"/>
      <c r="K37" s="18">
        <f t="shared" si="3"/>
        <v>0</v>
      </c>
      <c r="L37" s="19"/>
      <c r="M37" s="18">
        <f t="shared" si="3"/>
        <v>0</v>
      </c>
      <c r="N37" s="20">
        <f t="shared" si="4"/>
        <v>23.5</v>
      </c>
      <c r="O37" s="21">
        <f t="shared" si="4"/>
        <v>1.9583333333333335</v>
      </c>
      <c r="P37" s="153">
        <v>2</v>
      </c>
      <c r="Q37" s="18">
        <f t="shared" si="5"/>
        <v>0.16666666666666666</v>
      </c>
      <c r="R37" s="19"/>
      <c r="S37" s="18">
        <f t="shared" si="6"/>
        <v>0</v>
      </c>
      <c r="T37" s="20">
        <f t="shared" si="7"/>
        <v>2</v>
      </c>
      <c r="U37" s="22">
        <f t="shared" si="7"/>
        <v>0.16666666666666666</v>
      </c>
      <c r="V37" s="23"/>
      <c r="W37" s="18">
        <f t="shared" si="8"/>
        <v>0</v>
      </c>
      <c r="X37" s="24"/>
      <c r="Y37" s="18">
        <f t="shared" si="9"/>
        <v>0</v>
      </c>
      <c r="Z37" s="154">
        <v>0</v>
      </c>
      <c r="AA37" s="18">
        <f t="shared" si="10"/>
        <v>0</v>
      </c>
      <c r="AB37" s="25"/>
      <c r="AC37" s="18">
        <f t="shared" si="11"/>
        <v>0</v>
      </c>
      <c r="AD37" s="26">
        <f t="shared" si="12"/>
        <v>0</v>
      </c>
      <c r="AE37" s="27">
        <f t="shared" si="12"/>
        <v>0</v>
      </c>
      <c r="AF37" s="28">
        <f t="shared" si="13"/>
        <v>25.5</v>
      </c>
      <c r="AG37" s="29">
        <f t="shared" si="13"/>
        <v>2.125</v>
      </c>
      <c r="AH37" s="28">
        <f t="shared" si="14"/>
        <v>11.5</v>
      </c>
      <c r="AI37" s="22">
        <f t="shared" si="15"/>
        <v>0.9583333333333334</v>
      </c>
    </row>
    <row r="38" spans="1:35" ht="15">
      <c r="A38" s="150" t="s">
        <v>436</v>
      </c>
      <c r="B38" s="149" t="s">
        <v>61</v>
      </c>
      <c r="C38" s="149" t="s">
        <v>437</v>
      </c>
      <c r="D38" s="149">
        <v>13</v>
      </c>
      <c r="E38" s="18">
        <f t="shared" si="0"/>
        <v>1.0833333333333333</v>
      </c>
      <c r="F38" s="152"/>
      <c r="G38" s="18">
        <f t="shared" si="1"/>
        <v>0</v>
      </c>
      <c r="H38" s="19"/>
      <c r="I38" s="18">
        <f t="shared" si="2"/>
        <v>0</v>
      </c>
      <c r="J38" s="19"/>
      <c r="K38" s="18">
        <f t="shared" si="3"/>
        <v>0</v>
      </c>
      <c r="L38" s="19"/>
      <c r="M38" s="18">
        <f t="shared" si="3"/>
        <v>0</v>
      </c>
      <c r="N38" s="20">
        <f t="shared" si="4"/>
        <v>13</v>
      </c>
      <c r="O38" s="21">
        <f t="shared" si="4"/>
        <v>1.0833333333333333</v>
      </c>
      <c r="P38" s="153">
        <v>3</v>
      </c>
      <c r="Q38" s="18">
        <f t="shared" si="5"/>
        <v>0.25</v>
      </c>
      <c r="R38" s="19"/>
      <c r="S38" s="18">
        <f t="shared" si="6"/>
        <v>0</v>
      </c>
      <c r="T38" s="20">
        <f t="shared" si="7"/>
        <v>3</v>
      </c>
      <c r="U38" s="22">
        <f t="shared" si="7"/>
        <v>0.25</v>
      </c>
      <c r="V38" s="23"/>
      <c r="W38" s="18">
        <f t="shared" si="8"/>
        <v>0</v>
      </c>
      <c r="X38" s="24"/>
      <c r="Y38" s="18">
        <f t="shared" si="9"/>
        <v>0</v>
      </c>
      <c r="Z38" s="154">
        <v>0</v>
      </c>
      <c r="AA38" s="18">
        <f t="shared" si="10"/>
        <v>0</v>
      </c>
      <c r="AB38" s="25"/>
      <c r="AC38" s="18">
        <f t="shared" si="11"/>
        <v>0</v>
      </c>
      <c r="AD38" s="26">
        <f t="shared" si="12"/>
        <v>0</v>
      </c>
      <c r="AE38" s="27">
        <f t="shared" si="12"/>
        <v>0</v>
      </c>
      <c r="AF38" s="28">
        <f t="shared" si="13"/>
        <v>16</v>
      </c>
      <c r="AG38" s="29">
        <f t="shared" si="13"/>
        <v>1.3333333333333333</v>
      </c>
      <c r="AH38" s="28">
        <f t="shared" si="14"/>
        <v>4</v>
      </c>
      <c r="AI38" s="22">
        <f t="shared" si="15"/>
        <v>0.3333333333333333</v>
      </c>
    </row>
    <row r="39" spans="1:35" ht="15">
      <c r="A39" s="150" t="s">
        <v>438</v>
      </c>
      <c r="B39" s="149" t="s">
        <v>426</v>
      </c>
      <c r="C39" s="149" t="s">
        <v>439</v>
      </c>
      <c r="D39" s="149">
        <v>13</v>
      </c>
      <c r="E39" s="18">
        <f t="shared" si="0"/>
        <v>1.0833333333333333</v>
      </c>
      <c r="F39" s="152">
        <v>1</v>
      </c>
      <c r="G39" s="18">
        <f t="shared" si="1"/>
        <v>0.08333333333333333</v>
      </c>
      <c r="H39" s="19"/>
      <c r="I39" s="18">
        <f t="shared" si="2"/>
        <v>0</v>
      </c>
      <c r="J39" s="19"/>
      <c r="K39" s="18">
        <f t="shared" si="3"/>
        <v>0</v>
      </c>
      <c r="L39" s="19"/>
      <c r="M39" s="18">
        <f t="shared" si="3"/>
        <v>0</v>
      </c>
      <c r="N39" s="20">
        <f t="shared" si="4"/>
        <v>14</v>
      </c>
      <c r="O39" s="21">
        <f t="shared" si="4"/>
        <v>1.1666666666666665</v>
      </c>
      <c r="P39" s="153">
        <v>6</v>
      </c>
      <c r="Q39" s="18">
        <f t="shared" si="5"/>
        <v>0.5</v>
      </c>
      <c r="R39" s="19"/>
      <c r="S39" s="18">
        <f t="shared" si="6"/>
        <v>0</v>
      </c>
      <c r="T39" s="20">
        <f t="shared" si="7"/>
        <v>6</v>
      </c>
      <c r="U39" s="22">
        <f t="shared" si="7"/>
        <v>0.5</v>
      </c>
      <c r="V39" s="23"/>
      <c r="W39" s="18">
        <f t="shared" si="8"/>
        <v>0</v>
      </c>
      <c r="X39" s="24"/>
      <c r="Y39" s="18">
        <f t="shared" si="9"/>
        <v>0</v>
      </c>
      <c r="Z39" s="154">
        <v>1</v>
      </c>
      <c r="AA39" s="18">
        <f t="shared" si="10"/>
        <v>0.08333333333333333</v>
      </c>
      <c r="AB39" s="25"/>
      <c r="AC39" s="18">
        <f t="shared" si="11"/>
        <v>0</v>
      </c>
      <c r="AD39" s="26">
        <f t="shared" si="12"/>
        <v>1</v>
      </c>
      <c r="AE39" s="27">
        <f t="shared" si="12"/>
        <v>0.08333333333333333</v>
      </c>
      <c r="AF39" s="28">
        <f t="shared" si="13"/>
        <v>21</v>
      </c>
      <c r="AG39" s="29">
        <f t="shared" si="13"/>
        <v>1.7499999999999998</v>
      </c>
      <c r="AH39" s="28">
        <f t="shared" si="14"/>
        <v>8</v>
      </c>
      <c r="AI39" s="22">
        <f t="shared" si="15"/>
        <v>0.6666666666666666</v>
      </c>
    </row>
    <row r="40" spans="1:35" ht="15">
      <c r="A40" s="149"/>
      <c r="B40" s="149" t="s">
        <v>440</v>
      </c>
      <c r="C40" s="149" t="s">
        <v>441</v>
      </c>
      <c r="D40" s="149">
        <v>10</v>
      </c>
      <c r="E40" s="18">
        <f t="shared" si="0"/>
        <v>0.8333333333333334</v>
      </c>
      <c r="F40" s="152"/>
      <c r="G40" s="18">
        <f t="shared" si="1"/>
        <v>0</v>
      </c>
      <c r="H40" s="19"/>
      <c r="I40" s="18">
        <f t="shared" si="2"/>
        <v>0</v>
      </c>
      <c r="J40" s="19"/>
      <c r="K40" s="18">
        <f t="shared" si="3"/>
        <v>0</v>
      </c>
      <c r="L40" s="19"/>
      <c r="M40" s="18">
        <f t="shared" si="3"/>
        <v>0</v>
      </c>
      <c r="N40" s="20">
        <f t="shared" si="4"/>
        <v>10</v>
      </c>
      <c r="O40" s="21">
        <f t="shared" si="4"/>
        <v>0.8333333333333334</v>
      </c>
      <c r="P40" s="153">
        <v>0</v>
      </c>
      <c r="Q40" s="18">
        <f t="shared" si="5"/>
        <v>0</v>
      </c>
      <c r="R40" s="19"/>
      <c r="S40" s="18">
        <f t="shared" si="6"/>
        <v>0</v>
      </c>
      <c r="T40" s="20">
        <f t="shared" si="7"/>
        <v>0</v>
      </c>
      <c r="U40" s="22">
        <f t="shared" si="7"/>
        <v>0</v>
      </c>
      <c r="V40" s="23"/>
      <c r="W40" s="18">
        <f t="shared" si="8"/>
        <v>0</v>
      </c>
      <c r="X40" s="24"/>
      <c r="Y40" s="18">
        <f t="shared" si="9"/>
        <v>0</v>
      </c>
      <c r="Z40" s="154">
        <v>3</v>
      </c>
      <c r="AA40" s="18">
        <f t="shared" si="10"/>
        <v>0.25</v>
      </c>
      <c r="AB40" s="25"/>
      <c r="AC40" s="18">
        <f t="shared" si="11"/>
        <v>0</v>
      </c>
      <c r="AD40" s="26">
        <f t="shared" si="12"/>
        <v>3</v>
      </c>
      <c r="AE40" s="27">
        <f t="shared" si="12"/>
        <v>0.25</v>
      </c>
      <c r="AF40" s="28">
        <f t="shared" si="13"/>
        <v>13</v>
      </c>
      <c r="AG40" s="29">
        <f t="shared" si="13"/>
        <v>1.0833333333333335</v>
      </c>
      <c r="AH40" s="28">
        <f t="shared" si="14"/>
        <v>1</v>
      </c>
      <c r="AI40" s="22">
        <f t="shared" si="15"/>
        <v>0.08333333333333333</v>
      </c>
    </row>
    <row r="41" spans="1:35" ht="15">
      <c r="A41" s="150" t="s">
        <v>442</v>
      </c>
      <c r="B41" s="149" t="s">
        <v>61</v>
      </c>
      <c r="C41" s="149" t="s">
        <v>443</v>
      </c>
      <c r="D41" s="149">
        <v>17.5</v>
      </c>
      <c r="E41" s="18">
        <f t="shared" si="0"/>
        <v>1.4583333333333333</v>
      </c>
      <c r="F41" s="152"/>
      <c r="G41" s="18">
        <f t="shared" si="1"/>
        <v>0</v>
      </c>
      <c r="H41" s="19"/>
      <c r="I41" s="18">
        <f t="shared" si="2"/>
        <v>0</v>
      </c>
      <c r="J41" s="19"/>
      <c r="K41" s="18">
        <f t="shared" si="3"/>
        <v>0</v>
      </c>
      <c r="L41" s="19"/>
      <c r="M41" s="18">
        <f t="shared" si="3"/>
        <v>0</v>
      </c>
      <c r="N41" s="20">
        <f t="shared" si="4"/>
        <v>17.5</v>
      </c>
      <c r="O41" s="21">
        <f t="shared" si="4"/>
        <v>1.4583333333333333</v>
      </c>
      <c r="P41" s="153">
        <v>0</v>
      </c>
      <c r="Q41" s="18">
        <f t="shared" si="5"/>
        <v>0</v>
      </c>
      <c r="R41" s="19"/>
      <c r="S41" s="18">
        <f t="shared" si="6"/>
        <v>0</v>
      </c>
      <c r="T41" s="20">
        <f t="shared" si="7"/>
        <v>0</v>
      </c>
      <c r="U41" s="22">
        <f t="shared" si="7"/>
        <v>0</v>
      </c>
      <c r="V41" s="23"/>
      <c r="W41" s="18">
        <f t="shared" si="8"/>
        <v>0</v>
      </c>
      <c r="X41" s="24"/>
      <c r="Y41" s="18">
        <f t="shared" si="9"/>
        <v>0</v>
      </c>
      <c r="Z41" s="154">
        <v>0</v>
      </c>
      <c r="AA41" s="18">
        <f t="shared" si="10"/>
        <v>0</v>
      </c>
      <c r="AB41" s="25"/>
      <c r="AC41" s="18">
        <f t="shared" si="11"/>
        <v>0</v>
      </c>
      <c r="AD41" s="26">
        <f t="shared" si="12"/>
        <v>0</v>
      </c>
      <c r="AE41" s="27">
        <f t="shared" si="12"/>
        <v>0</v>
      </c>
      <c r="AF41" s="28">
        <f t="shared" si="13"/>
        <v>17.5</v>
      </c>
      <c r="AG41" s="29">
        <f t="shared" si="13"/>
        <v>1.4583333333333333</v>
      </c>
      <c r="AH41" s="28">
        <f t="shared" si="14"/>
        <v>5.5</v>
      </c>
      <c r="AI41" s="22">
        <f t="shared" si="15"/>
        <v>0.4583333333333333</v>
      </c>
    </row>
    <row r="42" spans="1:35" ht="15">
      <c r="A42" s="150" t="s">
        <v>444</v>
      </c>
      <c r="B42" s="149" t="s">
        <v>445</v>
      </c>
      <c r="C42" s="149" t="s">
        <v>446</v>
      </c>
      <c r="D42" s="149">
        <v>12</v>
      </c>
      <c r="E42" s="18">
        <f t="shared" si="0"/>
        <v>1</v>
      </c>
      <c r="F42" s="152">
        <v>1</v>
      </c>
      <c r="G42" s="18">
        <f t="shared" si="1"/>
        <v>0.08333333333333333</v>
      </c>
      <c r="H42" s="19"/>
      <c r="I42" s="18">
        <f t="shared" si="2"/>
        <v>0</v>
      </c>
      <c r="J42" s="19"/>
      <c r="K42" s="18">
        <f t="shared" si="3"/>
        <v>0</v>
      </c>
      <c r="L42" s="19"/>
      <c r="M42" s="18">
        <f t="shared" si="3"/>
        <v>0</v>
      </c>
      <c r="N42" s="20">
        <f t="shared" si="4"/>
        <v>13</v>
      </c>
      <c r="O42" s="21">
        <f t="shared" si="4"/>
        <v>1.0833333333333333</v>
      </c>
      <c r="P42" s="153">
        <v>3</v>
      </c>
      <c r="Q42" s="18">
        <f t="shared" si="5"/>
        <v>0.25</v>
      </c>
      <c r="R42" s="19"/>
      <c r="S42" s="18">
        <f t="shared" si="6"/>
        <v>0</v>
      </c>
      <c r="T42" s="20">
        <f t="shared" si="7"/>
        <v>3</v>
      </c>
      <c r="U42" s="22">
        <f t="shared" si="7"/>
        <v>0.25</v>
      </c>
      <c r="V42" s="23"/>
      <c r="W42" s="18">
        <f t="shared" si="8"/>
        <v>0</v>
      </c>
      <c r="X42" s="24"/>
      <c r="Y42" s="18">
        <f t="shared" si="9"/>
        <v>0</v>
      </c>
      <c r="Z42" s="154">
        <v>3</v>
      </c>
      <c r="AA42" s="18">
        <f t="shared" si="10"/>
        <v>0.25</v>
      </c>
      <c r="AB42" s="25"/>
      <c r="AC42" s="18">
        <f t="shared" si="11"/>
        <v>0</v>
      </c>
      <c r="AD42" s="26">
        <f t="shared" si="12"/>
        <v>3</v>
      </c>
      <c r="AE42" s="27">
        <f t="shared" si="12"/>
        <v>0.25</v>
      </c>
      <c r="AF42" s="28">
        <f t="shared" si="13"/>
        <v>19</v>
      </c>
      <c r="AG42" s="29">
        <f t="shared" si="13"/>
        <v>1.5833333333333333</v>
      </c>
      <c r="AH42" s="28">
        <f t="shared" si="14"/>
        <v>6</v>
      </c>
      <c r="AI42" s="22">
        <f t="shared" si="15"/>
        <v>0.5</v>
      </c>
    </row>
    <row r="43" spans="1:35" ht="15">
      <c r="A43" s="150" t="s">
        <v>447</v>
      </c>
      <c r="B43" s="149" t="s">
        <v>61</v>
      </c>
      <c r="C43" s="149" t="s">
        <v>448</v>
      </c>
      <c r="D43" s="149">
        <v>18</v>
      </c>
      <c r="E43" s="18">
        <f t="shared" si="0"/>
        <v>1.5</v>
      </c>
      <c r="F43" s="152">
        <v>2</v>
      </c>
      <c r="G43" s="18">
        <f t="shared" si="1"/>
        <v>0.16666666666666666</v>
      </c>
      <c r="H43" s="19"/>
      <c r="I43" s="18">
        <f t="shared" si="2"/>
        <v>0</v>
      </c>
      <c r="J43" s="19"/>
      <c r="K43" s="18">
        <f t="shared" si="3"/>
        <v>0</v>
      </c>
      <c r="L43" s="19"/>
      <c r="M43" s="18">
        <f t="shared" si="3"/>
        <v>0</v>
      </c>
      <c r="N43" s="20">
        <f t="shared" si="4"/>
        <v>20</v>
      </c>
      <c r="O43" s="21">
        <f t="shared" si="4"/>
        <v>1.6666666666666667</v>
      </c>
      <c r="P43" s="153">
        <v>3</v>
      </c>
      <c r="Q43" s="18">
        <f t="shared" si="5"/>
        <v>0.25</v>
      </c>
      <c r="R43" s="19"/>
      <c r="S43" s="18">
        <f t="shared" si="6"/>
        <v>0</v>
      </c>
      <c r="T43" s="20">
        <f t="shared" si="7"/>
        <v>3</v>
      </c>
      <c r="U43" s="22">
        <f t="shared" si="7"/>
        <v>0.25</v>
      </c>
      <c r="V43" s="23"/>
      <c r="W43" s="18">
        <f t="shared" si="8"/>
        <v>0</v>
      </c>
      <c r="X43" s="24"/>
      <c r="Y43" s="18">
        <f t="shared" si="9"/>
        <v>0</v>
      </c>
      <c r="Z43" s="154">
        <v>6</v>
      </c>
      <c r="AA43" s="18">
        <f t="shared" si="10"/>
        <v>0.5</v>
      </c>
      <c r="AB43" s="25"/>
      <c r="AC43" s="18">
        <f t="shared" si="11"/>
        <v>0</v>
      </c>
      <c r="AD43" s="26">
        <f t="shared" si="12"/>
        <v>6</v>
      </c>
      <c r="AE43" s="27">
        <f t="shared" si="12"/>
        <v>0.5</v>
      </c>
      <c r="AF43" s="28">
        <f t="shared" si="13"/>
        <v>29</v>
      </c>
      <c r="AG43" s="29">
        <f t="shared" si="13"/>
        <v>2.416666666666667</v>
      </c>
      <c r="AH43" s="28">
        <f t="shared" si="14"/>
        <v>15</v>
      </c>
      <c r="AI43" s="22">
        <f t="shared" si="15"/>
        <v>1.25</v>
      </c>
    </row>
    <row r="44" spans="1:35" ht="15">
      <c r="A44" s="150" t="s">
        <v>449</v>
      </c>
      <c r="B44" s="149" t="s">
        <v>78</v>
      </c>
      <c r="C44" s="149" t="s">
        <v>450</v>
      </c>
      <c r="D44" s="149">
        <v>14.5</v>
      </c>
      <c r="E44" s="18">
        <f t="shared" si="0"/>
        <v>1.2083333333333333</v>
      </c>
      <c r="F44" s="152"/>
      <c r="G44" s="18">
        <f t="shared" si="1"/>
        <v>0</v>
      </c>
      <c r="H44" s="19"/>
      <c r="I44" s="18">
        <f t="shared" si="2"/>
        <v>0</v>
      </c>
      <c r="J44" s="19"/>
      <c r="K44" s="18">
        <f t="shared" si="3"/>
        <v>0</v>
      </c>
      <c r="L44" s="19"/>
      <c r="M44" s="18">
        <f t="shared" si="3"/>
        <v>0</v>
      </c>
      <c r="N44" s="20">
        <f t="shared" si="4"/>
        <v>14.5</v>
      </c>
      <c r="O44" s="21">
        <f t="shared" si="4"/>
        <v>1.2083333333333333</v>
      </c>
      <c r="P44" s="153">
        <v>0</v>
      </c>
      <c r="Q44" s="18">
        <f t="shared" si="5"/>
        <v>0</v>
      </c>
      <c r="R44" s="19"/>
      <c r="S44" s="18">
        <f t="shared" si="6"/>
        <v>0</v>
      </c>
      <c r="T44" s="20">
        <f t="shared" si="7"/>
        <v>0</v>
      </c>
      <c r="U44" s="22">
        <f t="shared" si="7"/>
        <v>0</v>
      </c>
      <c r="V44" s="23"/>
      <c r="W44" s="18">
        <f t="shared" si="8"/>
        <v>0</v>
      </c>
      <c r="X44" s="24"/>
      <c r="Y44" s="18">
        <f t="shared" si="9"/>
        <v>0</v>
      </c>
      <c r="Z44" s="154">
        <v>0</v>
      </c>
      <c r="AA44" s="18">
        <f t="shared" si="10"/>
        <v>0</v>
      </c>
      <c r="AB44" s="25"/>
      <c r="AC44" s="18">
        <f t="shared" si="11"/>
        <v>0</v>
      </c>
      <c r="AD44" s="26">
        <f t="shared" si="12"/>
        <v>0</v>
      </c>
      <c r="AE44" s="27">
        <f t="shared" si="12"/>
        <v>0</v>
      </c>
      <c r="AF44" s="28">
        <f t="shared" si="13"/>
        <v>14.5</v>
      </c>
      <c r="AG44" s="29">
        <f t="shared" si="13"/>
        <v>1.2083333333333333</v>
      </c>
      <c r="AH44" s="28">
        <f t="shared" si="14"/>
        <v>2.5</v>
      </c>
      <c r="AI44" s="22">
        <f t="shared" si="15"/>
        <v>0.20833333333333334</v>
      </c>
    </row>
    <row r="45" spans="1:35" ht="15">
      <c r="A45" s="149"/>
      <c r="B45" s="149" t="s">
        <v>68</v>
      </c>
      <c r="C45" s="149" t="s">
        <v>451</v>
      </c>
      <c r="D45" s="149">
        <v>11</v>
      </c>
      <c r="E45" s="18">
        <f t="shared" si="0"/>
        <v>0.9166666666666666</v>
      </c>
      <c r="F45" s="152"/>
      <c r="G45" s="18">
        <f t="shared" si="1"/>
        <v>0</v>
      </c>
      <c r="H45" s="19"/>
      <c r="I45" s="18">
        <f t="shared" si="2"/>
        <v>0</v>
      </c>
      <c r="J45" s="19"/>
      <c r="K45" s="18">
        <f t="shared" si="3"/>
        <v>0</v>
      </c>
      <c r="L45" s="19"/>
      <c r="M45" s="18">
        <f t="shared" si="3"/>
        <v>0</v>
      </c>
      <c r="N45" s="20">
        <f t="shared" si="4"/>
        <v>11</v>
      </c>
      <c r="O45" s="21">
        <f t="shared" si="4"/>
        <v>0.9166666666666666</v>
      </c>
      <c r="P45" s="153">
        <v>0</v>
      </c>
      <c r="Q45" s="18">
        <f t="shared" si="5"/>
        <v>0</v>
      </c>
      <c r="R45" s="19"/>
      <c r="S45" s="18">
        <f t="shared" si="6"/>
        <v>0</v>
      </c>
      <c r="T45" s="20">
        <f t="shared" si="7"/>
        <v>0</v>
      </c>
      <c r="U45" s="22">
        <f t="shared" si="7"/>
        <v>0</v>
      </c>
      <c r="V45" s="23"/>
      <c r="W45" s="18">
        <f t="shared" si="8"/>
        <v>0</v>
      </c>
      <c r="X45" s="24"/>
      <c r="Y45" s="18">
        <f t="shared" si="9"/>
        <v>0</v>
      </c>
      <c r="Z45" s="154">
        <v>2</v>
      </c>
      <c r="AA45" s="18">
        <f t="shared" si="10"/>
        <v>0.16666666666666666</v>
      </c>
      <c r="AB45" s="25"/>
      <c r="AC45" s="18">
        <f t="shared" si="11"/>
        <v>0</v>
      </c>
      <c r="AD45" s="26">
        <f t="shared" si="12"/>
        <v>2</v>
      </c>
      <c r="AE45" s="27">
        <f t="shared" si="12"/>
        <v>0.16666666666666666</v>
      </c>
      <c r="AF45" s="28">
        <f t="shared" si="13"/>
        <v>13</v>
      </c>
      <c r="AG45" s="29">
        <f t="shared" si="13"/>
        <v>1.0833333333333333</v>
      </c>
      <c r="AH45" s="28">
        <f t="shared" si="14"/>
        <v>1</v>
      </c>
      <c r="AI45" s="22">
        <f t="shared" si="15"/>
        <v>0.08333333333333333</v>
      </c>
    </row>
    <row r="46" spans="1:35" ht="15">
      <c r="A46" s="150" t="s">
        <v>452</v>
      </c>
      <c r="B46" s="149" t="s">
        <v>61</v>
      </c>
      <c r="C46" s="149" t="s">
        <v>453</v>
      </c>
      <c r="D46" s="149">
        <v>12</v>
      </c>
      <c r="E46" s="18">
        <f t="shared" si="0"/>
        <v>1</v>
      </c>
      <c r="F46" s="152"/>
      <c r="G46" s="18">
        <f t="shared" si="1"/>
        <v>0</v>
      </c>
      <c r="H46" s="19"/>
      <c r="I46" s="18">
        <f t="shared" si="2"/>
        <v>0</v>
      </c>
      <c r="J46" s="19"/>
      <c r="K46" s="18">
        <f t="shared" si="3"/>
        <v>0</v>
      </c>
      <c r="L46" s="19"/>
      <c r="M46" s="18">
        <f t="shared" si="3"/>
        <v>0</v>
      </c>
      <c r="N46" s="20">
        <f t="shared" si="4"/>
        <v>12</v>
      </c>
      <c r="O46" s="21">
        <f t="shared" si="4"/>
        <v>1</v>
      </c>
      <c r="P46" s="153">
        <v>0</v>
      </c>
      <c r="Q46" s="18">
        <f t="shared" si="5"/>
        <v>0</v>
      </c>
      <c r="R46" s="19"/>
      <c r="S46" s="18">
        <f t="shared" si="6"/>
        <v>0</v>
      </c>
      <c r="T46" s="20">
        <f t="shared" si="7"/>
        <v>0</v>
      </c>
      <c r="U46" s="22">
        <f t="shared" si="7"/>
        <v>0</v>
      </c>
      <c r="V46" s="23"/>
      <c r="W46" s="18">
        <f t="shared" si="8"/>
        <v>0</v>
      </c>
      <c r="X46" s="24"/>
      <c r="Y46" s="18">
        <f t="shared" si="9"/>
        <v>0</v>
      </c>
      <c r="Z46" s="154">
        <v>1</v>
      </c>
      <c r="AA46" s="18">
        <f t="shared" si="10"/>
        <v>0.08333333333333333</v>
      </c>
      <c r="AB46" s="25"/>
      <c r="AC46" s="18">
        <f t="shared" si="11"/>
        <v>0</v>
      </c>
      <c r="AD46" s="26">
        <f t="shared" si="12"/>
        <v>1</v>
      </c>
      <c r="AE46" s="27">
        <f t="shared" si="12"/>
        <v>0.08333333333333333</v>
      </c>
      <c r="AF46" s="28">
        <f t="shared" si="13"/>
        <v>13</v>
      </c>
      <c r="AG46" s="29">
        <f t="shared" si="13"/>
        <v>1.0833333333333333</v>
      </c>
      <c r="AH46" s="28">
        <f t="shared" si="14"/>
        <v>1</v>
      </c>
      <c r="AI46" s="22">
        <f t="shared" si="15"/>
        <v>0.08333333333333333</v>
      </c>
    </row>
    <row r="47" spans="1:35" ht="15">
      <c r="A47" s="150" t="s">
        <v>454</v>
      </c>
      <c r="B47" s="149" t="s">
        <v>61</v>
      </c>
      <c r="C47" s="149" t="s">
        <v>455</v>
      </c>
      <c r="D47" s="149">
        <v>12</v>
      </c>
      <c r="E47" s="18">
        <f t="shared" si="0"/>
        <v>1</v>
      </c>
      <c r="F47" s="152"/>
      <c r="G47" s="18">
        <f t="shared" si="1"/>
        <v>0</v>
      </c>
      <c r="H47" s="19"/>
      <c r="I47" s="18">
        <f t="shared" si="2"/>
        <v>0</v>
      </c>
      <c r="J47" s="19"/>
      <c r="K47" s="18">
        <f t="shared" si="3"/>
        <v>0</v>
      </c>
      <c r="L47" s="19"/>
      <c r="M47" s="18">
        <f t="shared" si="3"/>
        <v>0</v>
      </c>
      <c r="N47" s="20">
        <f t="shared" si="4"/>
        <v>12</v>
      </c>
      <c r="O47" s="21">
        <f t="shared" si="4"/>
        <v>1</v>
      </c>
      <c r="P47" s="153">
        <v>0</v>
      </c>
      <c r="Q47" s="18">
        <f t="shared" si="5"/>
        <v>0</v>
      </c>
      <c r="R47" s="19"/>
      <c r="S47" s="18">
        <f t="shared" si="6"/>
        <v>0</v>
      </c>
      <c r="T47" s="20">
        <f t="shared" si="7"/>
        <v>0</v>
      </c>
      <c r="U47" s="22">
        <f t="shared" si="7"/>
        <v>0</v>
      </c>
      <c r="V47" s="23"/>
      <c r="W47" s="18">
        <f t="shared" si="8"/>
        <v>0</v>
      </c>
      <c r="X47" s="24"/>
      <c r="Y47" s="18">
        <f t="shared" si="9"/>
        <v>0</v>
      </c>
      <c r="Z47" s="154">
        <v>0</v>
      </c>
      <c r="AA47" s="18">
        <f t="shared" si="10"/>
        <v>0</v>
      </c>
      <c r="AB47" s="25"/>
      <c r="AC47" s="18">
        <f t="shared" si="11"/>
        <v>0</v>
      </c>
      <c r="AD47" s="26">
        <f t="shared" si="12"/>
        <v>0</v>
      </c>
      <c r="AE47" s="27">
        <f t="shared" si="12"/>
        <v>0</v>
      </c>
      <c r="AF47" s="28">
        <f t="shared" si="13"/>
        <v>12</v>
      </c>
      <c r="AG47" s="29">
        <f t="shared" si="13"/>
        <v>1</v>
      </c>
      <c r="AH47" s="28">
        <f t="shared" si="14"/>
        <v>0</v>
      </c>
      <c r="AI47" s="22">
        <f t="shared" si="15"/>
        <v>0</v>
      </c>
    </row>
    <row r="48" spans="1:35" ht="15">
      <c r="A48" s="150" t="s">
        <v>456</v>
      </c>
      <c r="B48" s="149" t="s">
        <v>61</v>
      </c>
      <c r="C48" s="149" t="s">
        <v>457</v>
      </c>
      <c r="D48" s="149">
        <v>15.5</v>
      </c>
      <c r="E48" s="18">
        <f t="shared" si="0"/>
        <v>1.2916666666666667</v>
      </c>
      <c r="F48" s="152">
        <v>1</v>
      </c>
      <c r="G48" s="18">
        <f t="shared" si="1"/>
        <v>0.08333333333333333</v>
      </c>
      <c r="H48" s="19"/>
      <c r="I48" s="18">
        <f t="shared" si="2"/>
        <v>0</v>
      </c>
      <c r="J48" s="19"/>
      <c r="K48" s="18">
        <f t="shared" si="3"/>
        <v>0</v>
      </c>
      <c r="L48" s="19"/>
      <c r="M48" s="18">
        <f t="shared" si="3"/>
        <v>0</v>
      </c>
      <c r="N48" s="20">
        <f t="shared" si="4"/>
        <v>16.5</v>
      </c>
      <c r="O48" s="21">
        <f t="shared" si="4"/>
        <v>1.375</v>
      </c>
      <c r="P48" s="153">
        <v>2</v>
      </c>
      <c r="Q48" s="18">
        <f t="shared" si="5"/>
        <v>0.16666666666666666</v>
      </c>
      <c r="R48" s="19"/>
      <c r="S48" s="18">
        <f t="shared" si="6"/>
        <v>0</v>
      </c>
      <c r="T48" s="20">
        <f t="shared" si="7"/>
        <v>2</v>
      </c>
      <c r="U48" s="22">
        <f t="shared" si="7"/>
        <v>0.16666666666666666</v>
      </c>
      <c r="V48" s="23"/>
      <c r="W48" s="18">
        <f t="shared" si="8"/>
        <v>0</v>
      </c>
      <c r="X48" s="24"/>
      <c r="Y48" s="18">
        <f t="shared" si="9"/>
        <v>0</v>
      </c>
      <c r="Z48" s="154">
        <v>1</v>
      </c>
      <c r="AA48" s="18">
        <f t="shared" si="10"/>
        <v>0.08333333333333333</v>
      </c>
      <c r="AB48" s="25"/>
      <c r="AC48" s="18">
        <f t="shared" si="11"/>
        <v>0</v>
      </c>
      <c r="AD48" s="26">
        <f t="shared" si="12"/>
        <v>1</v>
      </c>
      <c r="AE48" s="27">
        <f t="shared" si="12"/>
        <v>0.08333333333333333</v>
      </c>
      <c r="AF48" s="28">
        <f t="shared" si="13"/>
        <v>19.5</v>
      </c>
      <c r="AG48" s="29">
        <f t="shared" si="13"/>
        <v>1.625</v>
      </c>
      <c r="AH48" s="28">
        <f t="shared" si="14"/>
        <v>6.5</v>
      </c>
      <c r="AI48" s="22">
        <f t="shared" si="15"/>
        <v>0.5416666666666666</v>
      </c>
    </row>
    <row r="49" spans="1:35" ht="15">
      <c r="A49" s="150" t="s">
        <v>458</v>
      </c>
      <c r="B49" s="149" t="s">
        <v>392</v>
      </c>
      <c r="C49" s="149" t="s">
        <v>459</v>
      </c>
      <c r="D49" s="149">
        <v>9</v>
      </c>
      <c r="E49" s="18">
        <f t="shared" si="0"/>
        <v>0.75</v>
      </c>
      <c r="F49" s="152"/>
      <c r="G49" s="18">
        <f t="shared" si="1"/>
        <v>0</v>
      </c>
      <c r="H49" s="19"/>
      <c r="I49" s="18">
        <f t="shared" si="2"/>
        <v>0</v>
      </c>
      <c r="J49" s="19"/>
      <c r="K49" s="18">
        <f t="shared" si="3"/>
        <v>0</v>
      </c>
      <c r="L49" s="19"/>
      <c r="M49" s="18">
        <f t="shared" si="3"/>
        <v>0</v>
      </c>
      <c r="N49" s="20">
        <f t="shared" si="4"/>
        <v>9</v>
      </c>
      <c r="O49" s="21">
        <f t="shared" si="4"/>
        <v>0.75</v>
      </c>
      <c r="P49" s="153">
        <v>8</v>
      </c>
      <c r="Q49" s="18">
        <f t="shared" si="5"/>
        <v>0.6666666666666666</v>
      </c>
      <c r="R49" s="19"/>
      <c r="S49" s="18">
        <f t="shared" si="6"/>
        <v>0</v>
      </c>
      <c r="T49" s="20">
        <f t="shared" si="7"/>
        <v>8</v>
      </c>
      <c r="U49" s="22">
        <f t="shared" si="7"/>
        <v>0.6666666666666666</v>
      </c>
      <c r="V49" s="23"/>
      <c r="W49" s="18">
        <f t="shared" si="8"/>
        <v>0</v>
      </c>
      <c r="X49" s="24"/>
      <c r="Y49" s="18">
        <f t="shared" si="9"/>
        <v>0</v>
      </c>
      <c r="Z49" s="154">
        <v>0</v>
      </c>
      <c r="AA49" s="18">
        <f t="shared" si="10"/>
        <v>0</v>
      </c>
      <c r="AB49" s="25"/>
      <c r="AC49" s="18">
        <f t="shared" si="11"/>
        <v>0</v>
      </c>
      <c r="AD49" s="26">
        <f t="shared" si="12"/>
        <v>0</v>
      </c>
      <c r="AE49" s="27">
        <f t="shared" si="12"/>
        <v>0</v>
      </c>
      <c r="AF49" s="28">
        <f t="shared" si="13"/>
        <v>17</v>
      </c>
      <c r="AG49" s="29">
        <f t="shared" si="13"/>
        <v>1.4166666666666665</v>
      </c>
      <c r="AH49" s="28">
        <f t="shared" si="14"/>
        <v>5</v>
      </c>
      <c r="AI49" s="22">
        <f t="shared" si="15"/>
        <v>0.4166666666666667</v>
      </c>
    </row>
    <row r="50" spans="1:35" ht="15">
      <c r="A50" s="150" t="s">
        <v>460</v>
      </c>
      <c r="B50" s="149" t="s">
        <v>461</v>
      </c>
      <c r="C50" s="149" t="s">
        <v>462</v>
      </c>
      <c r="D50" s="149">
        <v>17</v>
      </c>
      <c r="E50" s="18">
        <f t="shared" si="0"/>
        <v>1.4166666666666667</v>
      </c>
      <c r="F50" s="152"/>
      <c r="G50" s="18">
        <f t="shared" si="1"/>
        <v>0</v>
      </c>
      <c r="H50" s="19"/>
      <c r="I50" s="18">
        <f t="shared" si="2"/>
        <v>0</v>
      </c>
      <c r="J50" s="19"/>
      <c r="K50" s="18">
        <f t="shared" si="3"/>
        <v>0</v>
      </c>
      <c r="L50" s="19"/>
      <c r="M50" s="18">
        <f t="shared" si="3"/>
        <v>0</v>
      </c>
      <c r="N50" s="20">
        <f t="shared" si="4"/>
        <v>17</v>
      </c>
      <c r="O50" s="21">
        <f t="shared" si="4"/>
        <v>1.4166666666666667</v>
      </c>
      <c r="P50" s="153">
        <v>0</v>
      </c>
      <c r="Q50" s="18">
        <f t="shared" si="5"/>
        <v>0</v>
      </c>
      <c r="R50" s="19"/>
      <c r="S50" s="18">
        <f t="shared" si="6"/>
        <v>0</v>
      </c>
      <c r="T50" s="20">
        <f t="shared" si="7"/>
        <v>0</v>
      </c>
      <c r="U50" s="22">
        <f t="shared" si="7"/>
        <v>0</v>
      </c>
      <c r="V50" s="23"/>
      <c r="W50" s="18">
        <f t="shared" si="8"/>
        <v>0</v>
      </c>
      <c r="X50" s="24"/>
      <c r="Y50" s="18">
        <f t="shared" si="9"/>
        <v>0</v>
      </c>
      <c r="Z50" s="154">
        <v>0</v>
      </c>
      <c r="AA50" s="18">
        <f t="shared" si="10"/>
        <v>0</v>
      </c>
      <c r="AB50" s="25"/>
      <c r="AC50" s="18">
        <f t="shared" si="11"/>
        <v>0</v>
      </c>
      <c r="AD50" s="26">
        <f t="shared" si="12"/>
        <v>0</v>
      </c>
      <c r="AE50" s="27">
        <f t="shared" si="12"/>
        <v>0</v>
      </c>
      <c r="AF50" s="28">
        <f t="shared" si="13"/>
        <v>17</v>
      </c>
      <c r="AG50" s="29">
        <f t="shared" si="13"/>
        <v>1.4166666666666667</v>
      </c>
      <c r="AH50" s="28">
        <f t="shared" si="14"/>
        <v>5</v>
      </c>
      <c r="AI50" s="22">
        <f t="shared" si="15"/>
        <v>0.4166666666666667</v>
      </c>
    </row>
    <row r="51" spans="1:35" ht="15">
      <c r="A51" s="150" t="s">
        <v>463</v>
      </c>
      <c r="B51" s="149" t="s">
        <v>61</v>
      </c>
      <c r="C51" s="149" t="s">
        <v>464</v>
      </c>
      <c r="D51" s="149">
        <v>11.5</v>
      </c>
      <c r="E51" s="18">
        <f t="shared" si="0"/>
        <v>0.9583333333333334</v>
      </c>
      <c r="F51" s="152"/>
      <c r="G51" s="18">
        <f t="shared" si="1"/>
        <v>0</v>
      </c>
      <c r="H51" s="19"/>
      <c r="I51" s="18">
        <f t="shared" si="2"/>
        <v>0</v>
      </c>
      <c r="J51" s="19"/>
      <c r="K51" s="18">
        <f t="shared" si="3"/>
        <v>0</v>
      </c>
      <c r="L51" s="19"/>
      <c r="M51" s="18">
        <f t="shared" si="3"/>
        <v>0</v>
      </c>
      <c r="N51" s="20">
        <f t="shared" si="4"/>
        <v>11.5</v>
      </c>
      <c r="O51" s="21">
        <f t="shared" si="4"/>
        <v>0.9583333333333334</v>
      </c>
      <c r="P51" s="153">
        <v>0</v>
      </c>
      <c r="Q51" s="18">
        <f t="shared" si="5"/>
        <v>0</v>
      </c>
      <c r="R51" s="19"/>
      <c r="S51" s="18">
        <f t="shared" si="6"/>
        <v>0</v>
      </c>
      <c r="T51" s="20">
        <f t="shared" si="7"/>
        <v>0</v>
      </c>
      <c r="U51" s="22">
        <f t="shared" si="7"/>
        <v>0</v>
      </c>
      <c r="V51" s="23"/>
      <c r="W51" s="18">
        <f t="shared" si="8"/>
        <v>0</v>
      </c>
      <c r="X51" s="24"/>
      <c r="Y51" s="18">
        <f t="shared" si="9"/>
        <v>0</v>
      </c>
      <c r="Z51" s="154">
        <v>7</v>
      </c>
      <c r="AA51" s="18">
        <f t="shared" si="10"/>
        <v>0.5833333333333334</v>
      </c>
      <c r="AB51" s="25"/>
      <c r="AC51" s="18">
        <f t="shared" si="11"/>
        <v>0</v>
      </c>
      <c r="AD51" s="26">
        <f t="shared" si="12"/>
        <v>7</v>
      </c>
      <c r="AE51" s="27">
        <f t="shared" si="12"/>
        <v>0.5833333333333334</v>
      </c>
      <c r="AF51" s="28">
        <f t="shared" si="13"/>
        <v>18.5</v>
      </c>
      <c r="AG51" s="29">
        <f t="shared" si="13"/>
        <v>1.5416666666666667</v>
      </c>
      <c r="AH51" s="28">
        <f t="shared" si="14"/>
        <v>6.5</v>
      </c>
      <c r="AI51" s="22">
        <f t="shared" si="15"/>
        <v>0.5416666666666666</v>
      </c>
    </row>
    <row r="52" spans="1:35" ht="15">
      <c r="A52" s="150" t="s">
        <v>465</v>
      </c>
      <c r="B52" s="149" t="s">
        <v>445</v>
      </c>
      <c r="C52" s="149" t="s">
        <v>466</v>
      </c>
      <c r="D52" s="149">
        <v>18</v>
      </c>
      <c r="E52" s="18">
        <f t="shared" si="0"/>
        <v>1.5</v>
      </c>
      <c r="F52" s="152"/>
      <c r="G52" s="18">
        <f t="shared" si="1"/>
        <v>0</v>
      </c>
      <c r="H52" s="19"/>
      <c r="I52" s="18">
        <f t="shared" si="2"/>
        <v>0</v>
      </c>
      <c r="J52" s="19"/>
      <c r="K52" s="18">
        <f t="shared" si="3"/>
        <v>0</v>
      </c>
      <c r="L52" s="19"/>
      <c r="M52" s="18">
        <f t="shared" si="3"/>
        <v>0</v>
      </c>
      <c r="N52" s="20">
        <f t="shared" si="4"/>
        <v>18</v>
      </c>
      <c r="O52" s="21">
        <f t="shared" si="4"/>
        <v>1.5</v>
      </c>
      <c r="P52" s="153">
        <v>0</v>
      </c>
      <c r="Q52" s="18">
        <f t="shared" si="5"/>
        <v>0</v>
      </c>
      <c r="R52" s="19"/>
      <c r="S52" s="18">
        <f t="shared" si="6"/>
        <v>0</v>
      </c>
      <c r="T52" s="20">
        <f t="shared" si="7"/>
        <v>0</v>
      </c>
      <c r="U52" s="22">
        <f t="shared" si="7"/>
        <v>0</v>
      </c>
      <c r="V52" s="23"/>
      <c r="W52" s="18">
        <f t="shared" si="8"/>
        <v>0</v>
      </c>
      <c r="X52" s="24"/>
      <c r="Y52" s="18">
        <f t="shared" si="9"/>
        <v>0</v>
      </c>
      <c r="Z52" s="154">
        <v>5</v>
      </c>
      <c r="AA52" s="18">
        <f t="shared" si="10"/>
        <v>0.4166666666666667</v>
      </c>
      <c r="AB52" s="25"/>
      <c r="AC52" s="18">
        <f t="shared" si="11"/>
        <v>0</v>
      </c>
      <c r="AD52" s="26">
        <f t="shared" si="12"/>
        <v>5</v>
      </c>
      <c r="AE52" s="27">
        <f t="shared" si="12"/>
        <v>0.4166666666666667</v>
      </c>
      <c r="AF52" s="28">
        <f t="shared" si="13"/>
        <v>23</v>
      </c>
      <c r="AG52" s="29">
        <f t="shared" si="13"/>
        <v>1.9166666666666667</v>
      </c>
      <c r="AH52" s="28">
        <f t="shared" si="14"/>
        <v>11</v>
      </c>
      <c r="AI52" s="22">
        <f t="shared" si="15"/>
        <v>0.9166666666666666</v>
      </c>
    </row>
    <row r="53" spans="1:35" s="1" customFormat="1" ht="15">
      <c r="A53" s="493" t="s">
        <v>35</v>
      </c>
      <c r="B53" s="494"/>
      <c r="C53" s="495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8"/>
    </row>
    <row r="54" spans="1:35" ht="15">
      <c r="A54" s="15"/>
      <c r="B54" s="16"/>
      <c r="C54" s="16"/>
      <c r="D54" s="17"/>
      <c r="E54" s="18">
        <f t="shared" si="0"/>
        <v>0</v>
      </c>
      <c r="F54" s="19"/>
      <c r="G54" s="18">
        <f t="shared" si="1"/>
        <v>0</v>
      </c>
      <c r="H54" s="19"/>
      <c r="I54" s="18">
        <f t="shared" si="2"/>
        <v>0</v>
      </c>
      <c r="J54" s="19"/>
      <c r="K54" s="18">
        <f t="shared" si="3"/>
        <v>0</v>
      </c>
      <c r="L54" s="19"/>
      <c r="M54" s="18">
        <f t="shared" si="3"/>
        <v>0</v>
      </c>
      <c r="N54" s="20">
        <f t="shared" si="4"/>
        <v>0</v>
      </c>
      <c r="O54" s="21">
        <f t="shared" si="4"/>
        <v>0</v>
      </c>
      <c r="P54" s="19"/>
      <c r="Q54" s="18">
        <f t="shared" si="5"/>
        <v>0</v>
      </c>
      <c r="R54" s="19"/>
      <c r="S54" s="18">
        <f t="shared" si="6"/>
        <v>0</v>
      </c>
      <c r="T54" s="20">
        <f t="shared" si="7"/>
        <v>0</v>
      </c>
      <c r="U54" s="22">
        <f t="shared" si="7"/>
        <v>0</v>
      </c>
      <c r="V54" s="23"/>
      <c r="W54" s="18">
        <f t="shared" si="8"/>
        <v>0</v>
      </c>
      <c r="X54" s="24"/>
      <c r="Y54" s="18">
        <f t="shared" si="9"/>
        <v>0</v>
      </c>
      <c r="Z54" s="24"/>
      <c r="AA54" s="18">
        <f t="shared" si="10"/>
        <v>0</v>
      </c>
      <c r="AB54" s="25"/>
      <c r="AC54" s="18">
        <f t="shared" si="11"/>
        <v>0</v>
      </c>
      <c r="AD54" s="26">
        <f t="shared" si="12"/>
        <v>0</v>
      </c>
      <c r="AE54" s="27">
        <f t="shared" si="12"/>
        <v>0</v>
      </c>
      <c r="AF54" s="28">
        <f t="shared" si="13"/>
        <v>0</v>
      </c>
      <c r="AG54" s="29">
        <f t="shared" si="13"/>
        <v>0</v>
      </c>
      <c r="AH54" s="28">
        <f t="shared" si="14"/>
        <v>0</v>
      </c>
      <c r="AI54" s="22">
        <f t="shared" si="15"/>
        <v>0</v>
      </c>
    </row>
    <row r="55" spans="1:35" ht="15">
      <c r="A55" s="15"/>
      <c r="B55" s="16"/>
      <c r="C55" s="16"/>
      <c r="D55" s="17"/>
      <c r="E55" s="18">
        <f t="shared" si="0"/>
        <v>0</v>
      </c>
      <c r="F55" s="19"/>
      <c r="G55" s="18">
        <f t="shared" si="1"/>
        <v>0</v>
      </c>
      <c r="H55" s="19"/>
      <c r="I55" s="18">
        <f t="shared" si="2"/>
        <v>0</v>
      </c>
      <c r="J55" s="19"/>
      <c r="K55" s="18">
        <f t="shared" si="3"/>
        <v>0</v>
      </c>
      <c r="L55" s="19"/>
      <c r="M55" s="18">
        <f t="shared" si="3"/>
        <v>0</v>
      </c>
      <c r="N55" s="20">
        <f t="shared" si="4"/>
        <v>0</v>
      </c>
      <c r="O55" s="21">
        <f t="shared" si="4"/>
        <v>0</v>
      </c>
      <c r="P55" s="19"/>
      <c r="Q55" s="18">
        <f t="shared" si="5"/>
        <v>0</v>
      </c>
      <c r="R55" s="19"/>
      <c r="S55" s="18">
        <f t="shared" si="6"/>
        <v>0</v>
      </c>
      <c r="T55" s="20">
        <f t="shared" si="7"/>
        <v>0</v>
      </c>
      <c r="U55" s="22">
        <f t="shared" si="7"/>
        <v>0</v>
      </c>
      <c r="V55" s="23"/>
      <c r="W55" s="18">
        <f t="shared" si="8"/>
        <v>0</v>
      </c>
      <c r="X55" s="24"/>
      <c r="Y55" s="18">
        <f t="shared" si="9"/>
        <v>0</v>
      </c>
      <c r="Z55" s="24"/>
      <c r="AA55" s="18">
        <f t="shared" si="10"/>
        <v>0</v>
      </c>
      <c r="AB55" s="25"/>
      <c r="AC55" s="18">
        <f t="shared" si="11"/>
        <v>0</v>
      </c>
      <c r="AD55" s="26">
        <f t="shared" si="12"/>
        <v>0</v>
      </c>
      <c r="AE55" s="27">
        <f t="shared" si="12"/>
        <v>0</v>
      </c>
      <c r="AF55" s="28">
        <f t="shared" si="13"/>
        <v>0</v>
      </c>
      <c r="AG55" s="29">
        <f t="shared" si="13"/>
        <v>0</v>
      </c>
      <c r="AH55" s="28">
        <f t="shared" si="14"/>
        <v>0</v>
      </c>
      <c r="AI55" s="22">
        <f t="shared" si="15"/>
        <v>0</v>
      </c>
    </row>
    <row r="56" spans="1:35" ht="15">
      <c r="A56" s="15"/>
      <c r="B56" s="16"/>
      <c r="C56" s="16"/>
      <c r="D56" s="17"/>
      <c r="E56" s="18">
        <f t="shared" si="0"/>
        <v>0</v>
      </c>
      <c r="F56" s="19"/>
      <c r="G56" s="18">
        <f t="shared" si="1"/>
        <v>0</v>
      </c>
      <c r="H56" s="19"/>
      <c r="I56" s="18">
        <f t="shared" si="2"/>
        <v>0</v>
      </c>
      <c r="J56" s="19"/>
      <c r="K56" s="18">
        <f t="shared" si="3"/>
        <v>0</v>
      </c>
      <c r="L56" s="19"/>
      <c r="M56" s="18">
        <f t="shared" si="3"/>
        <v>0</v>
      </c>
      <c r="N56" s="20">
        <f t="shared" si="4"/>
        <v>0</v>
      </c>
      <c r="O56" s="21">
        <f t="shared" si="4"/>
        <v>0</v>
      </c>
      <c r="P56" s="19"/>
      <c r="Q56" s="18">
        <f t="shared" si="5"/>
        <v>0</v>
      </c>
      <c r="R56" s="19"/>
      <c r="S56" s="18">
        <f t="shared" si="6"/>
        <v>0</v>
      </c>
      <c r="T56" s="20">
        <f t="shared" si="7"/>
        <v>0</v>
      </c>
      <c r="U56" s="22">
        <f t="shared" si="7"/>
        <v>0</v>
      </c>
      <c r="V56" s="23"/>
      <c r="W56" s="18">
        <f t="shared" si="8"/>
        <v>0</v>
      </c>
      <c r="X56" s="24"/>
      <c r="Y56" s="18">
        <f t="shared" si="9"/>
        <v>0</v>
      </c>
      <c r="Z56" s="24"/>
      <c r="AA56" s="18">
        <f t="shared" si="10"/>
        <v>0</v>
      </c>
      <c r="AB56" s="25"/>
      <c r="AC56" s="18">
        <f t="shared" si="11"/>
        <v>0</v>
      </c>
      <c r="AD56" s="26">
        <f t="shared" si="12"/>
        <v>0</v>
      </c>
      <c r="AE56" s="27">
        <f t="shared" si="12"/>
        <v>0</v>
      </c>
      <c r="AF56" s="28">
        <f t="shared" si="13"/>
        <v>0</v>
      </c>
      <c r="AG56" s="29">
        <f t="shared" si="13"/>
        <v>0</v>
      </c>
      <c r="AH56" s="28">
        <f t="shared" si="14"/>
        <v>0</v>
      </c>
      <c r="AI56" s="22">
        <f t="shared" si="15"/>
        <v>0</v>
      </c>
    </row>
    <row r="57" spans="1:35" ht="15">
      <c r="A57" s="15"/>
      <c r="B57" s="16"/>
      <c r="C57" s="16"/>
      <c r="D57" s="17"/>
      <c r="E57" s="18">
        <f t="shared" si="0"/>
        <v>0</v>
      </c>
      <c r="F57" s="19"/>
      <c r="G57" s="18">
        <f t="shared" si="1"/>
        <v>0</v>
      </c>
      <c r="H57" s="19"/>
      <c r="I57" s="18">
        <f t="shared" si="2"/>
        <v>0</v>
      </c>
      <c r="J57" s="19"/>
      <c r="K57" s="18">
        <f t="shared" si="3"/>
        <v>0</v>
      </c>
      <c r="L57" s="19"/>
      <c r="M57" s="18">
        <f t="shared" si="3"/>
        <v>0</v>
      </c>
      <c r="N57" s="20">
        <f t="shared" si="4"/>
        <v>0</v>
      </c>
      <c r="O57" s="21">
        <f t="shared" si="4"/>
        <v>0</v>
      </c>
      <c r="P57" s="19"/>
      <c r="Q57" s="18">
        <f t="shared" si="5"/>
        <v>0</v>
      </c>
      <c r="R57" s="19"/>
      <c r="S57" s="18">
        <f t="shared" si="6"/>
        <v>0</v>
      </c>
      <c r="T57" s="20">
        <f t="shared" si="7"/>
        <v>0</v>
      </c>
      <c r="U57" s="22">
        <f t="shared" si="7"/>
        <v>0</v>
      </c>
      <c r="V57" s="23"/>
      <c r="W57" s="18">
        <f t="shared" si="8"/>
        <v>0</v>
      </c>
      <c r="X57" s="24"/>
      <c r="Y57" s="18">
        <f t="shared" si="9"/>
        <v>0</v>
      </c>
      <c r="Z57" s="24"/>
      <c r="AA57" s="18">
        <f t="shared" si="10"/>
        <v>0</v>
      </c>
      <c r="AB57" s="25"/>
      <c r="AC57" s="18">
        <f t="shared" si="11"/>
        <v>0</v>
      </c>
      <c r="AD57" s="26">
        <f t="shared" si="12"/>
        <v>0</v>
      </c>
      <c r="AE57" s="27">
        <f t="shared" si="12"/>
        <v>0</v>
      </c>
      <c r="AF57" s="28">
        <f t="shared" si="13"/>
        <v>0</v>
      </c>
      <c r="AG57" s="29">
        <f t="shared" si="13"/>
        <v>0</v>
      </c>
      <c r="AH57" s="28">
        <f t="shared" si="14"/>
        <v>0</v>
      </c>
      <c r="AI57" s="22">
        <f t="shared" si="15"/>
        <v>0</v>
      </c>
    </row>
    <row r="58" spans="1:35" ht="15">
      <c r="A58" s="15"/>
      <c r="B58" s="16"/>
      <c r="C58" s="16"/>
      <c r="D58" s="17"/>
      <c r="E58" s="18">
        <f t="shared" si="0"/>
        <v>0</v>
      </c>
      <c r="F58" s="19"/>
      <c r="G58" s="18">
        <f t="shared" si="1"/>
        <v>0</v>
      </c>
      <c r="H58" s="19"/>
      <c r="I58" s="18">
        <f t="shared" si="2"/>
        <v>0</v>
      </c>
      <c r="J58" s="19"/>
      <c r="K58" s="18">
        <f t="shared" si="3"/>
        <v>0</v>
      </c>
      <c r="L58" s="19"/>
      <c r="M58" s="18">
        <f t="shared" si="3"/>
        <v>0</v>
      </c>
      <c r="N58" s="20">
        <f t="shared" si="4"/>
        <v>0</v>
      </c>
      <c r="O58" s="21">
        <f t="shared" si="4"/>
        <v>0</v>
      </c>
      <c r="P58" s="19"/>
      <c r="Q58" s="18">
        <f t="shared" si="5"/>
        <v>0</v>
      </c>
      <c r="R58" s="19"/>
      <c r="S58" s="18">
        <f t="shared" si="6"/>
        <v>0</v>
      </c>
      <c r="T58" s="20">
        <f t="shared" si="7"/>
        <v>0</v>
      </c>
      <c r="U58" s="22">
        <f t="shared" si="7"/>
        <v>0</v>
      </c>
      <c r="V58" s="23"/>
      <c r="W58" s="18">
        <f t="shared" si="8"/>
        <v>0</v>
      </c>
      <c r="X58" s="24"/>
      <c r="Y58" s="18">
        <f t="shared" si="9"/>
        <v>0</v>
      </c>
      <c r="Z58" s="24"/>
      <c r="AA58" s="18">
        <f t="shared" si="10"/>
        <v>0</v>
      </c>
      <c r="AB58" s="25"/>
      <c r="AC58" s="18">
        <f t="shared" si="11"/>
        <v>0</v>
      </c>
      <c r="AD58" s="26">
        <f t="shared" si="12"/>
        <v>0</v>
      </c>
      <c r="AE58" s="27">
        <f t="shared" si="12"/>
        <v>0</v>
      </c>
      <c r="AF58" s="28">
        <f t="shared" si="13"/>
        <v>0</v>
      </c>
      <c r="AG58" s="29">
        <f t="shared" si="13"/>
        <v>0</v>
      </c>
      <c r="AH58" s="28">
        <f t="shared" si="14"/>
        <v>0</v>
      </c>
      <c r="AI58" s="22">
        <f t="shared" si="15"/>
        <v>0</v>
      </c>
    </row>
    <row r="59" spans="1:35" ht="15">
      <c r="A59" s="15"/>
      <c r="B59" s="16"/>
      <c r="C59" s="16"/>
      <c r="D59" s="17"/>
      <c r="E59" s="18">
        <f t="shared" si="0"/>
        <v>0</v>
      </c>
      <c r="F59" s="19"/>
      <c r="G59" s="18">
        <f t="shared" si="1"/>
        <v>0</v>
      </c>
      <c r="H59" s="19"/>
      <c r="I59" s="18">
        <f t="shared" si="2"/>
        <v>0</v>
      </c>
      <c r="J59" s="19"/>
      <c r="K59" s="18">
        <f t="shared" si="3"/>
        <v>0</v>
      </c>
      <c r="L59" s="19"/>
      <c r="M59" s="18">
        <f t="shared" si="3"/>
        <v>0</v>
      </c>
      <c r="N59" s="20">
        <f t="shared" si="4"/>
        <v>0</v>
      </c>
      <c r="O59" s="21">
        <f t="shared" si="4"/>
        <v>0</v>
      </c>
      <c r="P59" s="19"/>
      <c r="Q59" s="18">
        <f t="shared" si="5"/>
        <v>0</v>
      </c>
      <c r="R59" s="19"/>
      <c r="S59" s="18">
        <f t="shared" si="6"/>
        <v>0</v>
      </c>
      <c r="T59" s="20">
        <f t="shared" si="7"/>
        <v>0</v>
      </c>
      <c r="U59" s="22">
        <f t="shared" si="7"/>
        <v>0</v>
      </c>
      <c r="V59" s="23"/>
      <c r="W59" s="18">
        <f t="shared" si="8"/>
        <v>0</v>
      </c>
      <c r="X59" s="24"/>
      <c r="Y59" s="18">
        <f t="shared" si="9"/>
        <v>0</v>
      </c>
      <c r="Z59" s="24"/>
      <c r="AA59" s="18">
        <f t="shared" si="10"/>
        <v>0</v>
      </c>
      <c r="AB59" s="25"/>
      <c r="AC59" s="18">
        <f t="shared" si="11"/>
        <v>0</v>
      </c>
      <c r="AD59" s="26">
        <f t="shared" si="12"/>
        <v>0</v>
      </c>
      <c r="AE59" s="27">
        <f t="shared" si="12"/>
        <v>0</v>
      </c>
      <c r="AF59" s="28">
        <f t="shared" si="13"/>
        <v>0</v>
      </c>
      <c r="AG59" s="29">
        <f t="shared" si="13"/>
        <v>0</v>
      </c>
      <c r="AH59" s="28">
        <f t="shared" si="14"/>
        <v>0</v>
      </c>
      <c r="AI59" s="22">
        <f t="shared" si="15"/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1"/>
        <v>0</v>
      </c>
      <c r="H60" s="19"/>
      <c r="I60" s="18">
        <f t="shared" si="2"/>
        <v>0</v>
      </c>
      <c r="J60" s="19"/>
      <c r="K60" s="18">
        <f t="shared" si="3"/>
        <v>0</v>
      </c>
      <c r="L60" s="19"/>
      <c r="M60" s="18">
        <f t="shared" si="3"/>
        <v>0</v>
      </c>
      <c r="N60" s="20">
        <f t="shared" si="4"/>
        <v>0</v>
      </c>
      <c r="O60" s="21">
        <f t="shared" si="4"/>
        <v>0</v>
      </c>
      <c r="P60" s="19"/>
      <c r="Q60" s="18">
        <f t="shared" si="5"/>
        <v>0</v>
      </c>
      <c r="R60" s="19"/>
      <c r="S60" s="18">
        <f t="shared" si="6"/>
        <v>0</v>
      </c>
      <c r="T60" s="20">
        <f t="shared" si="7"/>
        <v>0</v>
      </c>
      <c r="U60" s="22">
        <f t="shared" si="7"/>
        <v>0</v>
      </c>
      <c r="V60" s="23"/>
      <c r="W60" s="18">
        <f t="shared" si="8"/>
        <v>0</v>
      </c>
      <c r="X60" s="24"/>
      <c r="Y60" s="18">
        <f t="shared" si="9"/>
        <v>0</v>
      </c>
      <c r="Z60" s="24"/>
      <c r="AA60" s="18">
        <f t="shared" si="10"/>
        <v>0</v>
      </c>
      <c r="AB60" s="25"/>
      <c r="AC60" s="18">
        <f t="shared" si="11"/>
        <v>0</v>
      </c>
      <c r="AD60" s="26">
        <f t="shared" si="12"/>
        <v>0</v>
      </c>
      <c r="AE60" s="27">
        <f t="shared" si="12"/>
        <v>0</v>
      </c>
      <c r="AF60" s="28">
        <f t="shared" si="13"/>
        <v>0</v>
      </c>
      <c r="AG60" s="29">
        <f t="shared" si="13"/>
        <v>0</v>
      </c>
      <c r="AH60" s="28">
        <f t="shared" si="14"/>
        <v>0</v>
      </c>
      <c r="AI60" s="22">
        <f t="shared" si="15"/>
        <v>0</v>
      </c>
    </row>
    <row r="61" spans="1:35" s="1" customFormat="1" ht="15">
      <c r="A61" s="493" t="s">
        <v>36</v>
      </c>
      <c r="B61" s="494"/>
      <c r="C61" s="495"/>
      <c r="D61" s="46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8"/>
    </row>
    <row r="62" spans="1:35" ht="15">
      <c r="A62" s="15"/>
      <c r="B62" s="151" t="s">
        <v>68</v>
      </c>
      <c r="C62" s="31" t="s">
        <v>467</v>
      </c>
      <c r="D62" s="17">
        <v>12</v>
      </c>
      <c r="E62" s="18">
        <f t="shared" si="0"/>
        <v>1</v>
      </c>
      <c r="F62" s="19"/>
      <c r="G62" s="18">
        <f t="shared" si="1"/>
        <v>0</v>
      </c>
      <c r="H62" s="19"/>
      <c r="I62" s="18">
        <f t="shared" si="2"/>
        <v>0</v>
      </c>
      <c r="J62" s="19"/>
      <c r="K62" s="18">
        <f t="shared" si="3"/>
        <v>0</v>
      </c>
      <c r="L62" s="19"/>
      <c r="M62" s="18">
        <f t="shared" si="3"/>
        <v>0</v>
      </c>
      <c r="N62" s="20">
        <f t="shared" si="4"/>
        <v>12</v>
      </c>
      <c r="O62" s="21">
        <f t="shared" si="4"/>
        <v>1</v>
      </c>
      <c r="P62" s="19"/>
      <c r="Q62" s="18">
        <f t="shared" si="5"/>
        <v>0</v>
      </c>
      <c r="R62" s="19"/>
      <c r="S62" s="18">
        <f t="shared" si="6"/>
        <v>0</v>
      </c>
      <c r="T62" s="20">
        <f t="shared" si="7"/>
        <v>0</v>
      </c>
      <c r="U62" s="22">
        <f t="shared" si="7"/>
        <v>0</v>
      </c>
      <c r="V62" s="23"/>
      <c r="W62" s="18">
        <f t="shared" si="8"/>
        <v>0</v>
      </c>
      <c r="X62" s="24"/>
      <c r="Y62" s="18">
        <f t="shared" si="9"/>
        <v>0</v>
      </c>
      <c r="Z62" s="24"/>
      <c r="AA62" s="18">
        <f t="shared" si="10"/>
        <v>0</v>
      </c>
      <c r="AB62" s="25"/>
      <c r="AC62" s="18">
        <f t="shared" si="11"/>
        <v>0</v>
      </c>
      <c r="AD62" s="26">
        <f t="shared" si="12"/>
        <v>0</v>
      </c>
      <c r="AE62" s="27">
        <f t="shared" si="12"/>
        <v>0</v>
      </c>
      <c r="AF62" s="28">
        <f t="shared" si="13"/>
        <v>12</v>
      </c>
      <c r="AG62" s="29">
        <f t="shared" si="13"/>
        <v>1</v>
      </c>
      <c r="AH62" s="28">
        <f t="shared" si="14"/>
        <v>0</v>
      </c>
      <c r="AI62" s="22">
        <f t="shared" si="15"/>
        <v>0</v>
      </c>
    </row>
    <row r="63" spans="1:35" ht="15">
      <c r="A63" s="15"/>
      <c r="B63" s="16"/>
      <c r="C63" s="31" t="s">
        <v>1828</v>
      </c>
      <c r="D63" s="17">
        <v>2</v>
      </c>
      <c r="E63" s="18">
        <f t="shared" si="0"/>
        <v>0.16666666666666666</v>
      </c>
      <c r="F63" s="19"/>
      <c r="G63" s="18">
        <f t="shared" si="1"/>
        <v>0</v>
      </c>
      <c r="H63" s="19"/>
      <c r="I63" s="18">
        <f t="shared" si="2"/>
        <v>0</v>
      </c>
      <c r="J63" s="19"/>
      <c r="K63" s="18">
        <f t="shared" si="3"/>
        <v>0</v>
      </c>
      <c r="L63" s="19"/>
      <c r="M63" s="18">
        <f t="shared" si="3"/>
        <v>0</v>
      </c>
      <c r="N63" s="20">
        <f t="shared" si="4"/>
        <v>2</v>
      </c>
      <c r="O63" s="21">
        <f t="shared" si="4"/>
        <v>0.16666666666666666</v>
      </c>
      <c r="P63" s="19"/>
      <c r="Q63" s="18">
        <f t="shared" si="5"/>
        <v>0</v>
      </c>
      <c r="R63" s="19"/>
      <c r="S63" s="18">
        <f t="shared" si="6"/>
        <v>0</v>
      </c>
      <c r="T63" s="20">
        <f t="shared" si="7"/>
        <v>0</v>
      </c>
      <c r="U63" s="22">
        <f t="shared" si="7"/>
        <v>0</v>
      </c>
      <c r="V63" s="23"/>
      <c r="W63" s="18">
        <f t="shared" si="8"/>
        <v>0</v>
      </c>
      <c r="X63" s="24"/>
      <c r="Y63" s="18">
        <f t="shared" si="9"/>
        <v>0</v>
      </c>
      <c r="Z63" s="24"/>
      <c r="AA63" s="18">
        <f t="shared" si="10"/>
        <v>0</v>
      </c>
      <c r="AB63" s="25"/>
      <c r="AC63" s="18">
        <f t="shared" si="11"/>
        <v>0</v>
      </c>
      <c r="AD63" s="26">
        <f t="shared" si="12"/>
        <v>0</v>
      </c>
      <c r="AE63" s="27">
        <f t="shared" si="12"/>
        <v>0</v>
      </c>
      <c r="AF63" s="28">
        <f t="shared" si="13"/>
        <v>2</v>
      </c>
      <c r="AG63" s="29">
        <f t="shared" si="13"/>
        <v>0.16666666666666666</v>
      </c>
      <c r="AH63" s="28">
        <f t="shared" si="14"/>
        <v>0</v>
      </c>
      <c r="AI63" s="22">
        <f t="shared" si="15"/>
        <v>0</v>
      </c>
    </row>
    <row r="64" spans="1:35" ht="15">
      <c r="A64" s="15"/>
      <c r="B64" s="16"/>
      <c r="C64" s="16"/>
      <c r="D64" s="17"/>
      <c r="E64" s="18">
        <f t="shared" si="0"/>
        <v>0</v>
      </c>
      <c r="F64" s="19"/>
      <c r="G64" s="18">
        <f t="shared" si="1"/>
        <v>0</v>
      </c>
      <c r="H64" s="19"/>
      <c r="I64" s="18">
        <f t="shared" si="2"/>
        <v>0</v>
      </c>
      <c r="J64" s="19"/>
      <c r="K64" s="18">
        <f t="shared" si="3"/>
        <v>0</v>
      </c>
      <c r="L64" s="19"/>
      <c r="M64" s="18">
        <f t="shared" si="3"/>
        <v>0</v>
      </c>
      <c r="N64" s="20">
        <f t="shared" si="4"/>
        <v>0</v>
      </c>
      <c r="O64" s="21">
        <f t="shared" si="4"/>
        <v>0</v>
      </c>
      <c r="P64" s="19"/>
      <c r="Q64" s="18">
        <f t="shared" si="5"/>
        <v>0</v>
      </c>
      <c r="R64" s="19"/>
      <c r="S64" s="18">
        <f t="shared" si="6"/>
        <v>0</v>
      </c>
      <c r="T64" s="20">
        <f t="shared" si="7"/>
        <v>0</v>
      </c>
      <c r="U64" s="22">
        <f t="shared" si="7"/>
        <v>0</v>
      </c>
      <c r="V64" s="23"/>
      <c r="W64" s="18">
        <f t="shared" si="8"/>
        <v>0</v>
      </c>
      <c r="X64" s="24"/>
      <c r="Y64" s="18">
        <f t="shared" si="9"/>
        <v>0</v>
      </c>
      <c r="Z64" s="24"/>
      <c r="AA64" s="18">
        <f t="shared" si="10"/>
        <v>0</v>
      </c>
      <c r="AB64" s="25"/>
      <c r="AC64" s="18">
        <f t="shared" si="11"/>
        <v>0</v>
      </c>
      <c r="AD64" s="26">
        <f t="shared" si="12"/>
        <v>0</v>
      </c>
      <c r="AE64" s="27">
        <f t="shared" si="12"/>
        <v>0</v>
      </c>
      <c r="AF64" s="28">
        <f t="shared" si="13"/>
        <v>0</v>
      </c>
      <c r="AG64" s="29">
        <f t="shared" si="13"/>
        <v>0</v>
      </c>
      <c r="AH64" s="28">
        <f t="shared" si="14"/>
        <v>0</v>
      </c>
      <c r="AI64" s="22">
        <f t="shared" si="15"/>
        <v>0</v>
      </c>
    </row>
    <row r="65" spans="1:35" ht="15">
      <c r="A65" s="15"/>
      <c r="B65" s="16"/>
      <c r="C65" s="16"/>
      <c r="D65" s="17"/>
      <c r="E65" s="18">
        <f t="shared" si="0"/>
        <v>0</v>
      </c>
      <c r="F65" s="19"/>
      <c r="G65" s="18">
        <f t="shared" si="1"/>
        <v>0</v>
      </c>
      <c r="H65" s="19"/>
      <c r="I65" s="18">
        <f t="shared" si="2"/>
        <v>0</v>
      </c>
      <c r="J65" s="19"/>
      <c r="K65" s="18">
        <f t="shared" si="3"/>
        <v>0</v>
      </c>
      <c r="L65" s="19"/>
      <c r="M65" s="18">
        <f t="shared" si="3"/>
        <v>0</v>
      </c>
      <c r="N65" s="20">
        <f t="shared" si="4"/>
        <v>0</v>
      </c>
      <c r="O65" s="21">
        <f t="shared" si="4"/>
        <v>0</v>
      </c>
      <c r="P65" s="19"/>
      <c r="Q65" s="18">
        <f t="shared" si="5"/>
        <v>0</v>
      </c>
      <c r="R65" s="19"/>
      <c r="S65" s="18">
        <f t="shared" si="6"/>
        <v>0</v>
      </c>
      <c r="T65" s="20">
        <f t="shared" si="7"/>
        <v>0</v>
      </c>
      <c r="U65" s="22">
        <f t="shared" si="7"/>
        <v>0</v>
      </c>
      <c r="V65" s="23"/>
      <c r="W65" s="18">
        <f t="shared" si="8"/>
        <v>0</v>
      </c>
      <c r="X65" s="24"/>
      <c r="Y65" s="18">
        <f t="shared" si="9"/>
        <v>0</v>
      </c>
      <c r="Z65" s="24"/>
      <c r="AA65" s="18">
        <f t="shared" si="10"/>
        <v>0</v>
      </c>
      <c r="AB65" s="25"/>
      <c r="AC65" s="18">
        <f t="shared" si="11"/>
        <v>0</v>
      </c>
      <c r="AD65" s="26">
        <f>X65+AD66</f>
        <v>0</v>
      </c>
      <c r="AE65" s="27">
        <f aca="true" t="shared" si="37" ref="AE65:AE66">Y65+AA65+AC65</f>
        <v>0</v>
      </c>
      <c r="AF65" s="28">
        <f t="shared" si="13"/>
        <v>0</v>
      </c>
      <c r="AG65" s="29">
        <f t="shared" si="13"/>
        <v>0</v>
      </c>
      <c r="AH65" s="28">
        <f t="shared" si="14"/>
        <v>0</v>
      </c>
      <c r="AI65" s="22">
        <f t="shared" si="15"/>
        <v>0</v>
      </c>
    </row>
    <row r="66" spans="1:35" ht="15">
      <c r="A66" s="30"/>
      <c r="B66" s="31"/>
      <c r="C66" s="31"/>
      <c r="D66" s="17"/>
      <c r="E66" s="18">
        <f t="shared" si="0"/>
        <v>0</v>
      </c>
      <c r="F66" s="19"/>
      <c r="G66" s="18">
        <f>F66/12</f>
        <v>0</v>
      </c>
      <c r="H66" s="19"/>
      <c r="I66" s="18">
        <f>+H66/12</f>
        <v>0</v>
      </c>
      <c r="J66" s="19"/>
      <c r="K66" s="18">
        <f>+J66/12</f>
        <v>0</v>
      </c>
      <c r="L66" s="19"/>
      <c r="M66" s="18">
        <f>+L66/12</f>
        <v>0</v>
      </c>
      <c r="N66" s="20">
        <f aca="true" t="shared" si="38" ref="N66:O134">D66+F66+H66+J66+L66</f>
        <v>0</v>
      </c>
      <c r="O66" s="21">
        <f t="shared" si="38"/>
        <v>0</v>
      </c>
      <c r="P66" s="19"/>
      <c r="Q66" s="18">
        <f>+P66/12</f>
        <v>0</v>
      </c>
      <c r="R66" s="19"/>
      <c r="S66" s="18">
        <f>+R66/12</f>
        <v>0</v>
      </c>
      <c r="T66" s="20">
        <f aca="true" t="shared" si="39" ref="T66:U134">P66+R66</f>
        <v>0</v>
      </c>
      <c r="U66" s="22">
        <f t="shared" si="39"/>
        <v>0</v>
      </c>
      <c r="V66" s="23"/>
      <c r="W66" s="18">
        <f>+V66/12</f>
        <v>0</v>
      </c>
      <c r="X66" s="24"/>
      <c r="Y66" s="18">
        <f>+X66/12</f>
        <v>0</v>
      </c>
      <c r="Z66" s="24"/>
      <c r="AA66" s="18">
        <f>+Z66/12</f>
        <v>0</v>
      </c>
      <c r="AB66" s="32"/>
      <c r="AC66" s="18">
        <f t="shared" si="11"/>
        <v>0</v>
      </c>
      <c r="AD66" s="26">
        <f>X66+AD67</f>
        <v>0</v>
      </c>
      <c r="AE66" s="27">
        <f t="shared" si="37"/>
        <v>0</v>
      </c>
      <c r="AF66" s="28">
        <f aca="true" t="shared" si="40" ref="AF66:AG66">N66+T66+V66+AD66</f>
        <v>0</v>
      </c>
      <c r="AG66" s="29">
        <f t="shared" si="40"/>
        <v>0</v>
      </c>
      <c r="AH66" s="28">
        <f t="shared" si="14"/>
        <v>0</v>
      </c>
      <c r="AI66" s="22">
        <f t="shared" si="15"/>
        <v>0</v>
      </c>
    </row>
    <row r="67" spans="1:35" ht="15">
      <c r="A67" s="30"/>
      <c r="B67" s="31"/>
      <c r="C67" s="31"/>
      <c r="D67" s="17"/>
      <c r="E67" s="18">
        <f t="shared" si="0"/>
        <v>0</v>
      </c>
      <c r="F67" s="19"/>
      <c r="G67" s="18">
        <f aca="true" t="shared" si="41" ref="G67:G136">F67/12</f>
        <v>0</v>
      </c>
      <c r="H67" s="19"/>
      <c r="I67" s="18">
        <f aca="true" t="shared" si="42" ref="I67:I136">+H67/12</f>
        <v>0</v>
      </c>
      <c r="J67" s="19"/>
      <c r="K67" s="18">
        <f aca="true" t="shared" si="43" ref="K67:K136">+J67/12</f>
        <v>0</v>
      </c>
      <c r="L67" s="19"/>
      <c r="M67" s="18">
        <f aca="true" t="shared" si="44" ref="M67:M136">+L67/12</f>
        <v>0</v>
      </c>
      <c r="N67" s="20">
        <f t="shared" si="38"/>
        <v>0</v>
      </c>
      <c r="O67" s="21">
        <f t="shared" si="38"/>
        <v>0</v>
      </c>
      <c r="P67" s="19"/>
      <c r="Q67" s="18">
        <f aca="true" t="shared" si="45" ref="Q67:Q136">+P67/12</f>
        <v>0</v>
      </c>
      <c r="R67" s="19"/>
      <c r="S67" s="18">
        <f aca="true" t="shared" si="46" ref="S67:S136">+R67/12</f>
        <v>0</v>
      </c>
      <c r="T67" s="20">
        <f t="shared" si="39"/>
        <v>0</v>
      </c>
      <c r="U67" s="22">
        <f t="shared" si="39"/>
        <v>0</v>
      </c>
      <c r="V67" s="23"/>
      <c r="W67" s="18">
        <f aca="true" t="shared" si="47" ref="W67:W136">+V67/12</f>
        <v>0</v>
      </c>
      <c r="X67" s="24"/>
      <c r="Y67" s="18">
        <f aca="true" t="shared" si="48" ref="Y67:Y136">+X67/12</f>
        <v>0</v>
      </c>
      <c r="Z67" s="24"/>
      <c r="AA67" s="18">
        <f aca="true" t="shared" si="49" ref="AA67:AA68">+Z67/12</f>
        <v>0</v>
      </c>
      <c r="AB67" s="33"/>
      <c r="AC67" s="18">
        <f t="shared" si="11"/>
        <v>0</v>
      </c>
      <c r="AD67" s="26">
        <f>X67+Z67+AB67</f>
        <v>0</v>
      </c>
      <c r="AE67" s="27">
        <f>Y67+AA67+AC67</f>
        <v>0</v>
      </c>
      <c r="AF67" s="28">
        <f>N67+T67+V67+AD67</f>
        <v>0</v>
      </c>
      <c r="AG67" s="29">
        <f>O67+U67+W67+AE67</f>
        <v>0</v>
      </c>
      <c r="AH67" s="28">
        <f>IF(AF67-F67-J67-AB67-12&lt;0,0,AF67-F67-J67-AB67-12)</f>
        <v>0</v>
      </c>
      <c r="AI67" s="22">
        <f>AH67/12</f>
        <v>0</v>
      </c>
    </row>
    <row r="68" spans="1:35" ht="15">
      <c r="A68" s="30"/>
      <c r="B68" s="31"/>
      <c r="C68" s="31"/>
      <c r="D68" s="17"/>
      <c r="E68" s="18">
        <f t="shared" si="0"/>
        <v>0</v>
      </c>
      <c r="F68" s="19"/>
      <c r="G68" s="18">
        <f t="shared" si="41"/>
        <v>0</v>
      </c>
      <c r="H68" s="19"/>
      <c r="I68" s="18">
        <f t="shared" si="42"/>
        <v>0</v>
      </c>
      <c r="J68" s="19"/>
      <c r="K68" s="18">
        <f t="shared" si="43"/>
        <v>0</v>
      </c>
      <c r="L68" s="19"/>
      <c r="M68" s="18">
        <f t="shared" si="44"/>
        <v>0</v>
      </c>
      <c r="N68" s="20">
        <f t="shared" si="38"/>
        <v>0</v>
      </c>
      <c r="O68" s="21">
        <f t="shared" si="38"/>
        <v>0</v>
      </c>
      <c r="P68" s="19"/>
      <c r="Q68" s="18">
        <f t="shared" si="45"/>
        <v>0</v>
      </c>
      <c r="R68" s="19"/>
      <c r="S68" s="18">
        <f t="shared" si="46"/>
        <v>0</v>
      </c>
      <c r="T68" s="20">
        <f t="shared" si="39"/>
        <v>0</v>
      </c>
      <c r="U68" s="22">
        <f t="shared" si="39"/>
        <v>0</v>
      </c>
      <c r="V68" s="23"/>
      <c r="W68" s="18">
        <f t="shared" si="47"/>
        <v>0</v>
      </c>
      <c r="X68" s="24"/>
      <c r="Y68" s="18">
        <f t="shared" si="48"/>
        <v>0</v>
      </c>
      <c r="Z68" s="24"/>
      <c r="AA68" s="18">
        <f t="shared" si="49"/>
        <v>0</v>
      </c>
      <c r="AB68" s="33"/>
      <c r="AC68" s="18">
        <f t="shared" si="11"/>
        <v>0</v>
      </c>
      <c r="AD68" s="26">
        <f>X68+Z68+AB68</f>
        <v>0</v>
      </c>
      <c r="AE68" s="27">
        <f>Y68+AA68+AC68</f>
        <v>0</v>
      </c>
      <c r="AF68" s="28">
        <f>N68+T68+V68+AD68</f>
        <v>0</v>
      </c>
      <c r="AG68" s="29">
        <f>O68+U68+W68+AE68</f>
        <v>0</v>
      </c>
      <c r="AH68" s="28">
        <f>IF(AF68-F68-J68-AB68-12&lt;0,0,AF68-F68-J68-AB68-12)</f>
        <v>0</v>
      </c>
      <c r="AI68" s="22">
        <f>AH68/12</f>
        <v>0</v>
      </c>
    </row>
    <row r="69" spans="1:35" ht="15">
      <c r="A69" s="30"/>
      <c r="B69" s="31"/>
      <c r="C69" s="31"/>
      <c r="D69" s="17"/>
      <c r="E69" s="18">
        <f t="shared" si="0"/>
        <v>0</v>
      </c>
      <c r="F69" s="19"/>
      <c r="G69" s="18">
        <f t="shared" si="41"/>
        <v>0</v>
      </c>
      <c r="H69" s="19"/>
      <c r="I69" s="18">
        <f t="shared" si="42"/>
        <v>0</v>
      </c>
      <c r="J69" s="19"/>
      <c r="K69" s="18">
        <f t="shared" si="43"/>
        <v>0</v>
      </c>
      <c r="L69" s="19"/>
      <c r="M69" s="18">
        <f t="shared" si="44"/>
        <v>0</v>
      </c>
      <c r="N69" s="20">
        <f t="shared" si="38"/>
        <v>0</v>
      </c>
      <c r="O69" s="21">
        <f t="shared" si="38"/>
        <v>0</v>
      </c>
      <c r="P69" s="19"/>
      <c r="Q69" s="18">
        <f t="shared" si="45"/>
        <v>0</v>
      </c>
      <c r="R69" s="19"/>
      <c r="S69" s="18">
        <f t="shared" si="46"/>
        <v>0</v>
      </c>
      <c r="T69" s="20">
        <f t="shared" si="39"/>
        <v>0</v>
      </c>
      <c r="U69" s="22">
        <f t="shared" si="39"/>
        <v>0</v>
      </c>
      <c r="V69" s="23"/>
      <c r="W69" s="18">
        <f t="shared" si="47"/>
        <v>0</v>
      </c>
      <c r="X69" s="24"/>
      <c r="Y69" s="18">
        <f t="shared" si="48"/>
        <v>0</v>
      </c>
      <c r="Z69" s="24"/>
      <c r="AA69" s="18">
        <v>0</v>
      </c>
      <c r="AB69" s="33"/>
      <c r="AC69" s="18">
        <f t="shared" si="11"/>
        <v>0</v>
      </c>
      <c r="AD69" s="26">
        <f aca="true" t="shared" si="50" ref="AD69:AE136">X69+Z69+AB69</f>
        <v>0</v>
      </c>
      <c r="AE69" s="27">
        <f t="shared" si="50"/>
        <v>0</v>
      </c>
      <c r="AF69" s="28">
        <f aca="true" t="shared" si="51" ref="AF69:AG136">N69+T69+V69+AD69</f>
        <v>0</v>
      </c>
      <c r="AG69" s="29">
        <f t="shared" si="51"/>
        <v>0</v>
      </c>
      <c r="AH69" s="28">
        <f aca="true" t="shared" si="52" ref="AH69:AH136">IF(AF69-F69-J69-AB69-12&lt;0,0,AF69-F69-J69-AB69-12)</f>
        <v>0</v>
      </c>
      <c r="AI69" s="22">
        <f aca="true" t="shared" si="53" ref="AI69:AI136">AH69/12</f>
        <v>0</v>
      </c>
    </row>
    <row r="70" spans="1:35" ht="15">
      <c r="A70" s="30"/>
      <c r="B70" s="31"/>
      <c r="C70" s="31"/>
      <c r="D70" s="17"/>
      <c r="E70" s="18">
        <f t="shared" si="0"/>
        <v>0</v>
      </c>
      <c r="F70" s="19"/>
      <c r="G70" s="18">
        <f t="shared" si="41"/>
        <v>0</v>
      </c>
      <c r="H70" s="19"/>
      <c r="I70" s="18">
        <f t="shared" si="42"/>
        <v>0</v>
      </c>
      <c r="J70" s="19"/>
      <c r="K70" s="18">
        <f t="shared" si="43"/>
        <v>0</v>
      </c>
      <c r="L70" s="19"/>
      <c r="M70" s="18">
        <f t="shared" si="44"/>
        <v>0</v>
      </c>
      <c r="N70" s="20">
        <f t="shared" si="38"/>
        <v>0</v>
      </c>
      <c r="O70" s="21">
        <f t="shared" si="38"/>
        <v>0</v>
      </c>
      <c r="P70" s="19"/>
      <c r="Q70" s="18">
        <f t="shared" si="45"/>
        <v>0</v>
      </c>
      <c r="R70" s="19"/>
      <c r="S70" s="18">
        <f t="shared" si="46"/>
        <v>0</v>
      </c>
      <c r="T70" s="20">
        <f t="shared" si="39"/>
        <v>0</v>
      </c>
      <c r="U70" s="22">
        <f t="shared" si="39"/>
        <v>0</v>
      </c>
      <c r="V70" s="23"/>
      <c r="W70" s="18">
        <f t="shared" si="47"/>
        <v>0</v>
      </c>
      <c r="X70" s="24"/>
      <c r="Y70" s="18">
        <f t="shared" si="48"/>
        <v>0</v>
      </c>
      <c r="Z70" s="24"/>
      <c r="AA70" s="18">
        <f aca="true" t="shared" si="54" ref="AA70:AA136">+Z70/12</f>
        <v>0</v>
      </c>
      <c r="AB70" s="33"/>
      <c r="AC70" s="18">
        <f t="shared" si="11"/>
        <v>0</v>
      </c>
      <c r="AD70" s="26">
        <f t="shared" si="50"/>
        <v>0</v>
      </c>
      <c r="AE70" s="27">
        <f t="shared" si="50"/>
        <v>0</v>
      </c>
      <c r="AF70" s="28">
        <f t="shared" si="51"/>
        <v>0</v>
      </c>
      <c r="AG70" s="29">
        <f t="shared" si="51"/>
        <v>0</v>
      </c>
      <c r="AH70" s="28">
        <f t="shared" si="52"/>
        <v>0</v>
      </c>
      <c r="AI70" s="22">
        <f t="shared" si="53"/>
        <v>0</v>
      </c>
    </row>
    <row r="71" spans="1:35" ht="15">
      <c r="A71" s="30"/>
      <c r="B71" s="31"/>
      <c r="C71" s="31"/>
      <c r="D71" s="17"/>
      <c r="E71" s="18">
        <f t="shared" si="0"/>
        <v>0</v>
      </c>
      <c r="F71" s="19"/>
      <c r="G71" s="18">
        <f t="shared" si="41"/>
        <v>0</v>
      </c>
      <c r="H71" s="19"/>
      <c r="I71" s="18">
        <f t="shared" si="42"/>
        <v>0</v>
      </c>
      <c r="J71" s="19"/>
      <c r="K71" s="18">
        <f t="shared" si="43"/>
        <v>0</v>
      </c>
      <c r="L71" s="19"/>
      <c r="M71" s="18">
        <f t="shared" si="44"/>
        <v>0</v>
      </c>
      <c r="N71" s="20">
        <f t="shared" si="38"/>
        <v>0</v>
      </c>
      <c r="O71" s="21">
        <f t="shared" si="38"/>
        <v>0</v>
      </c>
      <c r="P71" s="19"/>
      <c r="Q71" s="18">
        <f t="shared" si="45"/>
        <v>0</v>
      </c>
      <c r="R71" s="19"/>
      <c r="S71" s="18">
        <f t="shared" si="46"/>
        <v>0</v>
      </c>
      <c r="T71" s="20">
        <f t="shared" si="39"/>
        <v>0</v>
      </c>
      <c r="U71" s="22">
        <f t="shared" si="39"/>
        <v>0</v>
      </c>
      <c r="V71" s="23"/>
      <c r="W71" s="18">
        <f t="shared" si="47"/>
        <v>0</v>
      </c>
      <c r="X71" s="24"/>
      <c r="Y71" s="18">
        <f t="shared" si="48"/>
        <v>0</v>
      </c>
      <c r="Z71" s="24"/>
      <c r="AA71" s="18">
        <f t="shared" si="54"/>
        <v>0</v>
      </c>
      <c r="AB71" s="33"/>
      <c r="AC71" s="18">
        <f t="shared" si="11"/>
        <v>0</v>
      </c>
      <c r="AD71" s="26">
        <f t="shared" si="50"/>
        <v>0</v>
      </c>
      <c r="AE71" s="27">
        <f t="shared" si="50"/>
        <v>0</v>
      </c>
      <c r="AF71" s="28">
        <f t="shared" si="51"/>
        <v>0</v>
      </c>
      <c r="AG71" s="29">
        <f t="shared" si="51"/>
        <v>0</v>
      </c>
      <c r="AH71" s="28">
        <f t="shared" si="52"/>
        <v>0</v>
      </c>
      <c r="AI71" s="22">
        <f t="shared" si="53"/>
        <v>0</v>
      </c>
    </row>
    <row r="72" spans="1:35" ht="15">
      <c r="A72" s="30"/>
      <c r="B72" s="31"/>
      <c r="C72" s="31"/>
      <c r="D72" s="17"/>
      <c r="E72" s="18">
        <f t="shared" si="0"/>
        <v>0</v>
      </c>
      <c r="F72" s="19"/>
      <c r="G72" s="18">
        <f t="shared" si="41"/>
        <v>0</v>
      </c>
      <c r="H72" s="19"/>
      <c r="I72" s="18">
        <f t="shared" si="42"/>
        <v>0</v>
      </c>
      <c r="J72" s="19"/>
      <c r="K72" s="18">
        <f t="shared" si="43"/>
        <v>0</v>
      </c>
      <c r="L72" s="19"/>
      <c r="M72" s="18">
        <f t="shared" si="44"/>
        <v>0</v>
      </c>
      <c r="N72" s="20">
        <f t="shared" si="38"/>
        <v>0</v>
      </c>
      <c r="O72" s="21">
        <f t="shared" si="38"/>
        <v>0</v>
      </c>
      <c r="P72" s="19"/>
      <c r="Q72" s="18">
        <f t="shared" si="45"/>
        <v>0</v>
      </c>
      <c r="R72" s="19"/>
      <c r="S72" s="18">
        <f t="shared" si="46"/>
        <v>0</v>
      </c>
      <c r="T72" s="20">
        <f t="shared" si="39"/>
        <v>0</v>
      </c>
      <c r="U72" s="22">
        <f t="shared" si="39"/>
        <v>0</v>
      </c>
      <c r="V72" s="23"/>
      <c r="W72" s="18">
        <f t="shared" si="47"/>
        <v>0</v>
      </c>
      <c r="X72" s="24"/>
      <c r="Y72" s="18">
        <f t="shared" si="48"/>
        <v>0</v>
      </c>
      <c r="Z72" s="24"/>
      <c r="AA72" s="18">
        <f t="shared" si="54"/>
        <v>0</v>
      </c>
      <c r="AB72" s="33"/>
      <c r="AC72" s="18">
        <f t="shared" si="11"/>
        <v>0</v>
      </c>
      <c r="AD72" s="26">
        <f t="shared" si="50"/>
        <v>0</v>
      </c>
      <c r="AE72" s="27">
        <f t="shared" si="50"/>
        <v>0</v>
      </c>
      <c r="AF72" s="28">
        <f t="shared" si="51"/>
        <v>0</v>
      </c>
      <c r="AG72" s="29">
        <f t="shared" si="51"/>
        <v>0</v>
      </c>
      <c r="AH72" s="28">
        <f t="shared" si="52"/>
        <v>0</v>
      </c>
      <c r="AI72" s="22">
        <f t="shared" si="53"/>
        <v>0</v>
      </c>
    </row>
    <row r="73" spans="1:35" ht="15">
      <c r="A73" s="30"/>
      <c r="B73" s="31"/>
      <c r="C73" s="31"/>
      <c r="D73" s="17"/>
      <c r="E73" s="18">
        <f t="shared" si="0"/>
        <v>0</v>
      </c>
      <c r="F73" s="19"/>
      <c r="G73" s="18">
        <f t="shared" si="41"/>
        <v>0</v>
      </c>
      <c r="H73" s="19"/>
      <c r="I73" s="18">
        <f t="shared" si="42"/>
        <v>0</v>
      </c>
      <c r="J73" s="19"/>
      <c r="K73" s="18">
        <f t="shared" si="43"/>
        <v>0</v>
      </c>
      <c r="L73" s="19"/>
      <c r="M73" s="18">
        <f t="shared" si="44"/>
        <v>0</v>
      </c>
      <c r="N73" s="20">
        <f t="shared" si="38"/>
        <v>0</v>
      </c>
      <c r="O73" s="21">
        <f t="shared" si="38"/>
        <v>0</v>
      </c>
      <c r="P73" s="19"/>
      <c r="Q73" s="18">
        <f t="shared" si="45"/>
        <v>0</v>
      </c>
      <c r="R73" s="19"/>
      <c r="S73" s="18">
        <f t="shared" si="46"/>
        <v>0</v>
      </c>
      <c r="T73" s="20">
        <f t="shared" si="39"/>
        <v>0</v>
      </c>
      <c r="U73" s="22">
        <f t="shared" si="39"/>
        <v>0</v>
      </c>
      <c r="V73" s="23"/>
      <c r="W73" s="18">
        <f t="shared" si="47"/>
        <v>0</v>
      </c>
      <c r="X73" s="24"/>
      <c r="Y73" s="18">
        <f t="shared" si="48"/>
        <v>0</v>
      </c>
      <c r="Z73" s="24"/>
      <c r="AA73" s="18">
        <f t="shared" si="54"/>
        <v>0</v>
      </c>
      <c r="AB73" s="33"/>
      <c r="AC73" s="18">
        <f t="shared" si="11"/>
        <v>0</v>
      </c>
      <c r="AD73" s="26">
        <f t="shared" si="50"/>
        <v>0</v>
      </c>
      <c r="AE73" s="27">
        <f t="shared" si="50"/>
        <v>0</v>
      </c>
      <c r="AF73" s="28">
        <f t="shared" si="51"/>
        <v>0</v>
      </c>
      <c r="AG73" s="29">
        <f t="shared" si="51"/>
        <v>0</v>
      </c>
      <c r="AH73" s="28">
        <f t="shared" si="52"/>
        <v>0</v>
      </c>
      <c r="AI73" s="22">
        <f t="shared" si="53"/>
        <v>0</v>
      </c>
    </row>
    <row r="74" spans="1:35" ht="15">
      <c r="A74" s="30"/>
      <c r="B74" s="31"/>
      <c r="C74" s="31"/>
      <c r="D74" s="17"/>
      <c r="E74" s="18">
        <f t="shared" si="0"/>
        <v>0</v>
      </c>
      <c r="F74" s="19"/>
      <c r="G74" s="18">
        <f t="shared" si="41"/>
        <v>0</v>
      </c>
      <c r="H74" s="19"/>
      <c r="I74" s="18">
        <f t="shared" si="42"/>
        <v>0</v>
      </c>
      <c r="J74" s="19"/>
      <c r="K74" s="18">
        <f t="shared" si="43"/>
        <v>0</v>
      </c>
      <c r="L74" s="19"/>
      <c r="M74" s="18">
        <f t="shared" si="44"/>
        <v>0</v>
      </c>
      <c r="N74" s="20">
        <f t="shared" si="38"/>
        <v>0</v>
      </c>
      <c r="O74" s="21">
        <f t="shared" si="38"/>
        <v>0</v>
      </c>
      <c r="P74" s="19"/>
      <c r="Q74" s="18">
        <f t="shared" si="45"/>
        <v>0</v>
      </c>
      <c r="R74" s="19"/>
      <c r="S74" s="18">
        <f t="shared" si="46"/>
        <v>0</v>
      </c>
      <c r="T74" s="20">
        <f t="shared" si="39"/>
        <v>0</v>
      </c>
      <c r="U74" s="22">
        <f t="shared" si="39"/>
        <v>0</v>
      </c>
      <c r="V74" s="23"/>
      <c r="W74" s="18">
        <f t="shared" si="47"/>
        <v>0</v>
      </c>
      <c r="X74" s="24"/>
      <c r="Y74" s="18">
        <f t="shared" si="48"/>
        <v>0</v>
      </c>
      <c r="Z74" s="24"/>
      <c r="AA74" s="18">
        <f t="shared" si="54"/>
        <v>0</v>
      </c>
      <c r="AB74" s="33"/>
      <c r="AC74" s="18">
        <f t="shared" si="11"/>
        <v>0</v>
      </c>
      <c r="AD74" s="26">
        <f t="shared" si="50"/>
        <v>0</v>
      </c>
      <c r="AE74" s="27">
        <f t="shared" si="50"/>
        <v>0</v>
      </c>
      <c r="AF74" s="28">
        <f t="shared" si="51"/>
        <v>0</v>
      </c>
      <c r="AG74" s="29">
        <f t="shared" si="51"/>
        <v>0</v>
      </c>
      <c r="AH74" s="28">
        <f t="shared" si="52"/>
        <v>0</v>
      </c>
      <c r="AI74" s="22">
        <f t="shared" si="53"/>
        <v>0</v>
      </c>
    </row>
    <row r="75" spans="1:35" ht="15">
      <c r="A75" s="30"/>
      <c r="B75" s="31"/>
      <c r="C75" s="16"/>
      <c r="D75" s="17"/>
      <c r="E75" s="18">
        <f t="shared" si="0"/>
        <v>0</v>
      </c>
      <c r="F75" s="19"/>
      <c r="G75" s="18">
        <f t="shared" si="41"/>
        <v>0</v>
      </c>
      <c r="H75" s="19"/>
      <c r="I75" s="18">
        <f t="shared" si="42"/>
        <v>0</v>
      </c>
      <c r="J75" s="19"/>
      <c r="K75" s="18">
        <f t="shared" si="43"/>
        <v>0</v>
      </c>
      <c r="L75" s="19"/>
      <c r="M75" s="18">
        <f t="shared" si="44"/>
        <v>0</v>
      </c>
      <c r="N75" s="20">
        <f t="shared" si="38"/>
        <v>0</v>
      </c>
      <c r="O75" s="21">
        <f t="shared" si="38"/>
        <v>0</v>
      </c>
      <c r="P75" s="19"/>
      <c r="Q75" s="18">
        <f t="shared" si="45"/>
        <v>0</v>
      </c>
      <c r="R75" s="19"/>
      <c r="S75" s="18">
        <f t="shared" si="46"/>
        <v>0</v>
      </c>
      <c r="T75" s="20">
        <f t="shared" si="39"/>
        <v>0</v>
      </c>
      <c r="U75" s="22">
        <f t="shared" si="39"/>
        <v>0</v>
      </c>
      <c r="V75" s="23"/>
      <c r="W75" s="18">
        <f t="shared" si="47"/>
        <v>0</v>
      </c>
      <c r="X75" s="24"/>
      <c r="Y75" s="18">
        <f t="shared" si="48"/>
        <v>0</v>
      </c>
      <c r="Z75" s="24"/>
      <c r="AA75" s="18">
        <f t="shared" si="54"/>
        <v>0</v>
      </c>
      <c r="AB75" s="33"/>
      <c r="AC75" s="18">
        <f t="shared" si="11"/>
        <v>0</v>
      </c>
      <c r="AD75" s="26">
        <f t="shared" si="50"/>
        <v>0</v>
      </c>
      <c r="AE75" s="27">
        <f t="shared" si="50"/>
        <v>0</v>
      </c>
      <c r="AF75" s="28">
        <f t="shared" si="51"/>
        <v>0</v>
      </c>
      <c r="AG75" s="29">
        <f t="shared" si="51"/>
        <v>0</v>
      </c>
      <c r="AH75" s="28">
        <f t="shared" si="52"/>
        <v>0</v>
      </c>
      <c r="AI75" s="22">
        <f t="shared" si="53"/>
        <v>0</v>
      </c>
    </row>
    <row r="76" spans="1:35" s="1" customFormat="1" ht="15">
      <c r="A76" s="493" t="s">
        <v>37</v>
      </c>
      <c r="B76" s="494"/>
      <c r="C76" s="495"/>
      <c r="D76" s="46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8"/>
    </row>
    <row r="77" spans="1:35" s="274" customFormat="1" ht="15">
      <c r="A77" s="30"/>
      <c r="B77" s="31"/>
      <c r="C77" s="313" t="s">
        <v>1534</v>
      </c>
      <c r="D77" s="17">
        <v>9</v>
      </c>
      <c r="E77" s="18">
        <f aca="true" t="shared" si="55" ref="E77:E90">+D77/12</f>
        <v>0.75</v>
      </c>
      <c r="F77" s="19"/>
      <c r="G77" s="18">
        <f aca="true" t="shared" si="56" ref="G77:G90">F77/12</f>
        <v>0</v>
      </c>
      <c r="H77" s="19"/>
      <c r="I77" s="18">
        <f aca="true" t="shared" si="57" ref="I77:I90">+H77/12</f>
        <v>0</v>
      </c>
      <c r="J77" s="19"/>
      <c r="K77" s="18">
        <f aca="true" t="shared" si="58" ref="K77:K90">+J77/12</f>
        <v>0</v>
      </c>
      <c r="L77" s="19"/>
      <c r="M77" s="18">
        <f aca="true" t="shared" si="59" ref="M77:M90">+L77/12</f>
        <v>0</v>
      </c>
      <c r="N77" s="20">
        <f aca="true" t="shared" si="60" ref="N77:N90">D77+F77+H77+J77+L77</f>
        <v>9</v>
      </c>
      <c r="O77" s="21">
        <f aca="true" t="shared" si="61" ref="O77:O90">E77+G77+I77+K77+M77</f>
        <v>0.75</v>
      </c>
      <c r="P77" s="19"/>
      <c r="Q77" s="18">
        <f aca="true" t="shared" si="62" ref="Q77:Q90">+P77/12</f>
        <v>0</v>
      </c>
      <c r="R77" s="19"/>
      <c r="S77" s="18">
        <f aca="true" t="shared" si="63" ref="S77:S90">+R77/12</f>
        <v>0</v>
      </c>
      <c r="T77" s="20">
        <f aca="true" t="shared" si="64" ref="T77:T90">P77+R77</f>
        <v>0</v>
      </c>
      <c r="U77" s="22">
        <f aca="true" t="shared" si="65" ref="U77:U90">Q77+S77</f>
        <v>0</v>
      </c>
      <c r="V77" s="23"/>
      <c r="W77" s="18">
        <f aca="true" t="shared" si="66" ref="W77:W90">+V77/12</f>
        <v>0</v>
      </c>
      <c r="X77" s="24"/>
      <c r="Y77" s="18">
        <f aca="true" t="shared" si="67" ref="Y77:Y90">+X77/12</f>
        <v>0</v>
      </c>
      <c r="Z77" s="24"/>
      <c r="AA77" s="34">
        <f aca="true" t="shared" si="68" ref="AA77:AA90">+Z77/12</f>
        <v>0</v>
      </c>
      <c r="AB77" s="33"/>
      <c r="AC77" s="34">
        <f aca="true" t="shared" si="69" ref="AC77:AC90">AB77/12</f>
        <v>0</v>
      </c>
      <c r="AD77" s="26">
        <f aca="true" t="shared" si="70" ref="AD77:AD90">X77+Z77+AB77</f>
        <v>0</v>
      </c>
      <c r="AE77" s="27">
        <f aca="true" t="shared" si="71" ref="AE77:AE90">Y77+AA77+AC77</f>
        <v>0</v>
      </c>
      <c r="AF77" s="28">
        <f aca="true" t="shared" si="72" ref="AF77:AF90">N77+T77+V77+AD77</f>
        <v>9</v>
      </c>
      <c r="AG77" s="29">
        <f aca="true" t="shared" si="73" ref="AG77:AG90">O77+U77+W77+AE77</f>
        <v>0.75</v>
      </c>
      <c r="AH77" s="28">
        <f aca="true" t="shared" si="74" ref="AH77:AH90">IF(AF77-F77-J77-AB77-12&lt;0,0,AF77-F77-J77-AB77-12)</f>
        <v>0</v>
      </c>
      <c r="AI77" s="22">
        <f aca="true" t="shared" si="75" ref="AI77:AI90">AH77/12</f>
        <v>0</v>
      </c>
    </row>
    <row r="78" spans="1:35" s="274" customFormat="1" ht="15">
      <c r="A78" s="30"/>
      <c r="B78" s="31"/>
      <c r="C78" s="35" t="s">
        <v>1535</v>
      </c>
      <c r="D78" s="17">
        <v>6</v>
      </c>
      <c r="E78" s="18">
        <f t="shared" si="55"/>
        <v>0.5</v>
      </c>
      <c r="F78" s="19"/>
      <c r="G78" s="18">
        <f t="shared" si="56"/>
        <v>0</v>
      </c>
      <c r="H78" s="19"/>
      <c r="I78" s="18">
        <f t="shared" si="57"/>
        <v>0</v>
      </c>
      <c r="J78" s="19"/>
      <c r="K78" s="18">
        <f t="shared" si="58"/>
        <v>0</v>
      </c>
      <c r="L78" s="19"/>
      <c r="M78" s="18">
        <f t="shared" si="59"/>
        <v>0</v>
      </c>
      <c r="N78" s="20">
        <f t="shared" si="60"/>
        <v>6</v>
      </c>
      <c r="O78" s="21">
        <f t="shared" si="61"/>
        <v>0.5</v>
      </c>
      <c r="P78" s="19"/>
      <c r="Q78" s="18">
        <f t="shared" si="62"/>
        <v>0</v>
      </c>
      <c r="R78" s="19"/>
      <c r="S78" s="18">
        <f t="shared" si="63"/>
        <v>0</v>
      </c>
      <c r="T78" s="20">
        <f t="shared" si="64"/>
        <v>0</v>
      </c>
      <c r="U78" s="22">
        <f t="shared" si="65"/>
        <v>0</v>
      </c>
      <c r="V78" s="23"/>
      <c r="W78" s="18">
        <f t="shared" si="66"/>
        <v>0</v>
      </c>
      <c r="X78" s="24"/>
      <c r="Y78" s="18">
        <f t="shared" si="67"/>
        <v>0</v>
      </c>
      <c r="Z78" s="24"/>
      <c r="AA78" s="34">
        <f t="shared" si="68"/>
        <v>0</v>
      </c>
      <c r="AB78" s="33"/>
      <c r="AC78" s="34">
        <f t="shared" si="69"/>
        <v>0</v>
      </c>
      <c r="AD78" s="26">
        <f t="shared" si="70"/>
        <v>0</v>
      </c>
      <c r="AE78" s="27">
        <f t="shared" si="71"/>
        <v>0</v>
      </c>
      <c r="AF78" s="28">
        <f t="shared" si="72"/>
        <v>6</v>
      </c>
      <c r="AG78" s="29">
        <f t="shared" si="73"/>
        <v>0.5</v>
      </c>
      <c r="AH78" s="28">
        <f t="shared" si="74"/>
        <v>0</v>
      </c>
      <c r="AI78" s="22">
        <f t="shared" si="75"/>
        <v>0</v>
      </c>
    </row>
    <row r="79" spans="1:35" s="274" customFormat="1" ht="15">
      <c r="A79" s="30"/>
      <c r="B79" s="31"/>
      <c r="C79" s="35" t="s">
        <v>1536</v>
      </c>
      <c r="D79" s="17">
        <v>6</v>
      </c>
      <c r="E79" s="18">
        <f t="shared" si="55"/>
        <v>0.5</v>
      </c>
      <c r="F79" s="19"/>
      <c r="G79" s="18">
        <f t="shared" si="56"/>
        <v>0</v>
      </c>
      <c r="H79" s="19"/>
      <c r="I79" s="18">
        <f t="shared" si="57"/>
        <v>0</v>
      </c>
      <c r="J79" s="19"/>
      <c r="K79" s="18">
        <f t="shared" si="58"/>
        <v>0</v>
      </c>
      <c r="L79" s="19"/>
      <c r="M79" s="18">
        <f t="shared" si="59"/>
        <v>0</v>
      </c>
      <c r="N79" s="20">
        <f t="shared" si="60"/>
        <v>6</v>
      </c>
      <c r="O79" s="21">
        <f t="shared" si="61"/>
        <v>0.5</v>
      </c>
      <c r="P79" s="19"/>
      <c r="Q79" s="18">
        <f t="shared" si="62"/>
        <v>0</v>
      </c>
      <c r="R79" s="19"/>
      <c r="S79" s="18">
        <f t="shared" si="63"/>
        <v>0</v>
      </c>
      <c r="T79" s="20">
        <f t="shared" si="64"/>
        <v>0</v>
      </c>
      <c r="U79" s="22">
        <f t="shared" si="65"/>
        <v>0</v>
      </c>
      <c r="V79" s="23"/>
      <c r="W79" s="18">
        <f t="shared" si="66"/>
        <v>0</v>
      </c>
      <c r="X79" s="24"/>
      <c r="Y79" s="18">
        <f t="shared" si="67"/>
        <v>0</v>
      </c>
      <c r="Z79" s="24"/>
      <c r="AA79" s="34">
        <f t="shared" si="68"/>
        <v>0</v>
      </c>
      <c r="AB79" s="33"/>
      <c r="AC79" s="34">
        <f t="shared" si="69"/>
        <v>0</v>
      </c>
      <c r="AD79" s="26">
        <f t="shared" si="70"/>
        <v>0</v>
      </c>
      <c r="AE79" s="27">
        <f t="shared" si="71"/>
        <v>0</v>
      </c>
      <c r="AF79" s="28">
        <f t="shared" si="72"/>
        <v>6</v>
      </c>
      <c r="AG79" s="29">
        <f t="shared" si="73"/>
        <v>0.5</v>
      </c>
      <c r="AH79" s="28">
        <f t="shared" si="74"/>
        <v>0</v>
      </c>
      <c r="AI79" s="22">
        <f t="shared" si="75"/>
        <v>0</v>
      </c>
    </row>
    <row r="80" spans="1:35" s="274" customFormat="1" ht="15">
      <c r="A80" s="30"/>
      <c r="B80" s="31"/>
      <c r="C80" s="35" t="s">
        <v>1537</v>
      </c>
      <c r="D80" s="17">
        <v>6</v>
      </c>
      <c r="E80" s="18">
        <f t="shared" si="55"/>
        <v>0.5</v>
      </c>
      <c r="F80" s="19"/>
      <c r="G80" s="18">
        <f t="shared" si="56"/>
        <v>0</v>
      </c>
      <c r="H80" s="19"/>
      <c r="I80" s="18">
        <f t="shared" si="57"/>
        <v>0</v>
      </c>
      <c r="J80" s="19"/>
      <c r="K80" s="18">
        <f t="shared" si="58"/>
        <v>0</v>
      </c>
      <c r="L80" s="19"/>
      <c r="M80" s="18">
        <f t="shared" si="59"/>
        <v>0</v>
      </c>
      <c r="N80" s="20">
        <f t="shared" si="60"/>
        <v>6</v>
      </c>
      <c r="O80" s="21">
        <f t="shared" si="61"/>
        <v>0.5</v>
      </c>
      <c r="P80" s="19"/>
      <c r="Q80" s="18">
        <f t="shared" si="62"/>
        <v>0</v>
      </c>
      <c r="R80" s="19"/>
      <c r="S80" s="18">
        <f t="shared" si="63"/>
        <v>0</v>
      </c>
      <c r="T80" s="20">
        <f t="shared" si="64"/>
        <v>0</v>
      </c>
      <c r="U80" s="22">
        <f t="shared" si="65"/>
        <v>0</v>
      </c>
      <c r="V80" s="23"/>
      <c r="W80" s="18">
        <f t="shared" si="66"/>
        <v>0</v>
      </c>
      <c r="X80" s="24"/>
      <c r="Y80" s="18">
        <f t="shared" si="67"/>
        <v>0</v>
      </c>
      <c r="Z80" s="24"/>
      <c r="AA80" s="34">
        <f t="shared" si="68"/>
        <v>0</v>
      </c>
      <c r="AB80" s="33"/>
      <c r="AC80" s="34">
        <f t="shared" si="69"/>
        <v>0</v>
      </c>
      <c r="AD80" s="26">
        <f t="shared" si="70"/>
        <v>0</v>
      </c>
      <c r="AE80" s="27">
        <f t="shared" si="71"/>
        <v>0</v>
      </c>
      <c r="AF80" s="28">
        <f t="shared" si="72"/>
        <v>6</v>
      </c>
      <c r="AG80" s="29">
        <f t="shared" si="73"/>
        <v>0.5</v>
      </c>
      <c r="AH80" s="28">
        <f t="shared" si="74"/>
        <v>0</v>
      </c>
      <c r="AI80" s="22">
        <f t="shared" si="75"/>
        <v>0</v>
      </c>
    </row>
    <row r="81" spans="1:35" s="274" customFormat="1" ht="15">
      <c r="A81" s="30"/>
      <c r="B81" s="31"/>
      <c r="C81" s="35" t="s">
        <v>1538</v>
      </c>
      <c r="D81" s="17">
        <v>6</v>
      </c>
      <c r="E81" s="18">
        <f t="shared" si="55"/>
        <v>0.5</v>
      </c>
      <c r="F81" s="19"/>
      <c r="G81" s="18">
        <f t="shared" si="56"/>
        <v>0</v>
      </c>
      <c r="H81" s="19"/>
      <c r="I81" s="18">
        <f t="shared" si="57"/>
        <v>0</v>
      </c>
      <c r="J81" s="19"/>
      <c r="K81" s="18">
        <f t="shared" si="58"/>
        <v>0</v>
      </c>
      <c r="L81" s="19"/>
      <c r="M81" s="18">
        <f t="shared" si="59"/>
        <v>0</v>
      </c>
      <c r="N81" s="20">
        <f t="shared" si="60"/>
        <v>6</v>
      </c>
      <c r="O81" s="21">
        <f t="shared" si="61"/>
        <v>0.5</v>
      </c>
      <c r="P81" s="19"/>
      <c r="Q81" s="18">
        <f t="shared" si="62"/>
        <v>0</v>
      </c>
      <c r="R81" s="19"/>
      <c r="S81" s="18">
        <f t="shared" si="63"/>
        <v>0</v>
      </c>
      <c r="T81" s="20">
        <f t="shared" si="64"/>
        <v>0</v>
      </c>
      <c r="U81" s="22">
        <f t="shared" si="65"/>
        <v>0</v>
      </c>
      <c r="V81" s="23"/>
      <c r="W81" s="18">
        <f t="shared" si="66"/>
        <v>0</v>
      </c>
      <c r="X81" s="24"/>
      <c r="Y81" s="18">
        <f t="shared" si="67"/>
        <v>0</v>
      </c>
      <c r="Z81" s="24"/>
      <c r="AA81" s="34">
        <f t="shared" si="68"/>
        <v>0</v>
      </c>
      <c r="AB81" s="33"/>
      <c r="AC81" s="34">
        <f t="shared" si="69"/>
        <v>0</v>
      </c>
      <c r="AD81" s="26">
        <f t="shared" si="70"/>
        <v>0</v>
      </c>
      <c r="AE81" s="27">
        <f t="shared" si="71"/>
        <v>0</v>
      </c>
      <c r="AF81" s="28">
        <f t="shared" si="72"/>
        <v>6</v>
      </c>
      <c r="AG81" s="29">
        <f t="shared" si="73"/>
        <v>0.5</v>
      </c>
      <c r="AH81" s="28">
        <f t="shared" si="74"/>
        <v>0</v>
      </c>
      <c r="AI81" s="22">
        <f t="shared" si="75"/>
        <v>0</v>
      </c>
    </row>
    <row r="82" spans="1:35" s="274" customFormat="1" ht="15">
      <c r="A82" s="15"/>
      <c r="B82" s="31"/>
      <c r="C82" s="35" t="s">
        <v>1539</v>
      </c>
      <c r="D82" s="17">
        <v>4</v>
      </c>
      <c r="E82" s="18">
        <f t="shared" si="55"/>
        <v>0.3333333333333333</v>
      </c>
      <c r="F82" s="19"/>
      <c r="G82" s="18">
        <f t="shared" si="56"/>
        <v>0</v>
      </c>
      <c r="H82" s="19"/>
      <c r="I82" s="18">
        <f t="shared" si="57"/>
        <v>0</v>
      </c>
      <c r="J82" s="19"/>
      <c r="K82" s="18">
        <f t="shared" si="58"/>
        <v>0</v>
      </c>
      <c r="L82" s="19"/>
      <c r="M82" s="18">
        <f t="shared" si="59"/>
        <v>0</v>
      </c>
      <c r="N82" s="20">
        <f t="shared" si="60"/>
        <v>4</v>
      </c>
      <c r="O82" s="21">
        <f t="shared" si="61"/>
        <v>0.3333333333333333</v>
      </c>
      <c r="P82" s="19"/>
      <c r="Q82" s="18">
        <f t="shared" si="62"/>
        <v>0</v>
      </c>
      <c r="R82" s="19"/>
      <c r="S82" s="18">
        <f t="shared" si="63"/>
        <v>0</v>
      </c>
      <c r="T82" s="20">
        <f t="shared" si="64"/>
        <v>0</v>
      </c>
      <c r="U82" s="22">
        <f t="shared" si="65"/>
        <v>0</v>
      </c>
      <c r="V82" s="23"/>
      <c r="W82" s="18">
        <f t="shared" si="66"/>
        <v>0</v>
      </c>
      <c r="X82" s="24"/>
      <c r="Y82" s="18">
        <f t="shared" si="67"/>
        <v>0</v>
      </c>
      <c r="Z82" s="24"/>
      <c r="AA82" s="34">
        <f t="shared" si="68"/>
        <v>0</v>
      </c>
      <c r="AB82" s="33"/>
      <c r="AC82" s="34">
        <f t="shared" si="69"/>
        <v>0</v>
      </c>
      <c r="AD82" s="26">
        <f t="shared" si="70"/>
        <v>0</v>
      </c>
      <c r="AE82" s="27">
        <f t="shared" si="71"/>
        <v>0</v>
      </c>
      <c r="AF82" s="28">
        <f t="shared" si="72"/>
        <v>4</v>
      </c>
      <c r="AG82" s="29">
        <f t="shared" si="73"/>
        <v>0.3333333333333333</v>
      </c>
      <c r="AH82" s="28">
        <f t="shared" si="74"/>
        <v>0</v>
      </c>
      <c r="AI82" s="22">
        <f t="shared" si="75"/>
        <v>0</v>
      </c>
    </row>
    <row r="83" spans="1:35" s="274" customFormat="1" ht="15">
      <c r="A83" s="30"/>
      <c r="B83" s="31"/>
      <c r="C83" s="36" t="s">
        <v>1540</v>
      </c>
      <c r="D83" s="17">
        <v>6</v>
      </c>
      <c r="E83" s="18">
        <f t="shared" si="55"/>
        <v>0.5</v>
      </c>
      <c r="F83" s="19"/>
      <c r="G83" s="18">
        <f t="shared" si="56"/>
        <v>0</v>
      </c>
      <c r="H83" s="19"/>
      <c r="I83" s="18">
        <f t="shared" si="57"/>
        <v>0</v>
      </c>
      <c r="J83" s="19"/>
      <c r="K83" s="18">
        <f t="shared" si="58"/>
        <v>0</v>
      </c>
      <c r="L83" s="19"/>
      <c r="M83" s="18">
        <f t="shared" si="59"/>
        <v>0</v>
      </c>
      <c r="N83" s="20">
        <f t="shared" si="60"/>
        <v>6</v>
      </c>
      <c r="O83" s="21">
        <f t="shared" si="61"/>
        <v>0.5</v>
      </c>
      <c r="P83" s="19"/>
      <c r="Q83" s="18">
        <f t="shared" si="62"/>
        <v>0</v>
      </c>
      <c r="R83" s="19"/>
      <c r="S83" s="18">
        <f t="shared" si="63"/>
        <v>0</v>
      </c>
      <c r="T83" s="20">
        <f t="shared" si="64"/>
        <v>0</v>
      </c>
      <c r="U83" s="22">
        <f t="shared" si="65"/>
        <v>0</v>
      </c>
      <c r="V83" s="23"/>
      <c r="W83" s="18">
        <f t="shared" si="66"/>
        <v>0</v>
      </c>
      <c r="X83" s="24"/>
      <c r="Y83" s="18">
        <f t="shared" si="67"/>
        <v>0</v>
      </c>
      <c r="Z83" s="24"/>
      <c r="AA83" s="34">
        <f t="shared" si="68"/>
        <v>0</v>
      </c>
      <c r="AB83" s="37"/>
      <c r="AC83" s="34">
        <f t="shared" si="69"/>
        <v>0</v>
      </c>
      <c r="AD83" s="38">
        <f t="shared" si="70"/>
        <v>0</v>
      </c>
      <c r="AE83" s="27">
        <f t="shared" si="71"/>
        <v>0</v>
      </c>
      <c r="AF83" s="28">
        <f t="shared" si="72"/>
        <v>6</v>
      </c>
      <c r="AG83" s="29">
        <f t="shared" si="73"/>
        <v>0.5</v>
      </c>
      <c r="AH83" s="28">
        <f t="shared" si="74"/>
        <v>0</v>
      </c>
      <c r="AI83" s="22">
        <f t="shared" si="75"/>
        <v>0</v>
      </c>
    </row>
    <row r="84" spans="1:35" s="274" customFormat="1" ht="15">
      <c r="A84" s="30"/>
      <c r="B84" s="31"/>
      <c r="C84" s="16" t="s">
        <v>1541</v>
      </c>
      <c r="D84" s="17">
        <v>6</v>
      </c>
      <c r="E84" s="18">
        <f t="shared" si="55"/>
        <v>0.5</v>
      </c>
      <c r="F84" s="19"/>
      <c r="G84" s="18">
        <f t="shared" si="56"/>
        <v>0</v>
      </c>
      <c r="H84" s="19"/>
      <c r="I84" s="18">
        <f t="shared" si="57"/>
        <v>0</v>
      </c>
      <c r="J84" s="19"/>
      <c r="K84" s="18">
        <f t="shared" si="58"/>
        <v>0</v>
      </c>
      <c r="L84" s="19"/>
      <c r="M84" s="18">
        <f t="shared" si="59"/>
        <v>0</v>
      </c>
      <c r="N84" s="20">
        <f t="shared" si="60"/>
        <v>6</v>
      </c>
      <c r="O84" s="21">
        <f t="shared" si="61"/>
        <v>0.5</v>
      </c>
      <c r="P84" s="19"/>
      <c r="Q84" s="18">
        <f t="shared" si="62"/>
        <v>0</v>
      </c>
      <c r="R84" s="19"/>
      <c r="S84" s="18">
        <f t="shared" si="63"/>
        <v>0</v>
      </c>
      <c r="T84" s="20">
        <f t="shared" si="64"/>
        <v>0</v>
      </c>
      <c r="U84" s="22">
        <f t="shared" si="65"/>
        <v>0</v>
      </c>
      <c r="V84" s="23"/>
      <c r="W84" s="18">
        <f t="shared" si="66"/>
        <v>0</v>
      </c>
      <c r="X84" s="24"/>
      <c r="Y84" s="18">
        <f t="shared" si="67"/>
        <v>0</v>
      </c>
      <c r="Z84" s="24"/>
      <c r="AA84" s="34">
        <f t="shared" si="68"/>
        <v>0</v>
      </c>
      <c r="AB84" s="33"/>
      <c r="AC84" s="34">
        <f t="shared" si="69"/>
        <v>0</v>
      </c>
      <c r="AD84" s="26">
        <f t="shared" si="70"/>
        <v>0</v>
      </c>
      <c r="AE84" s="27">
        <f t="shared" si="71"/>
        <v>0</v>
      </c>
      <c r="AF84" s="28">
        <f t="shared" si="72"/>
        <v>6</v>
      </c>
      <c r="AG84" s="29">
        <f t="shared" si="73"/>
        <v>0.5</v>
      </c>
      <c r="AH84" s="28">
        <f t="shared" si="74"/>
        <v>0</v>
      </c>
      <c r="AI84" s="22">
        <f t="shared" si="75"/>
        <v>0</v>
      </c>
    </row>
    <row r="85" spans="1:35" s="274" customFormat="1" ht="15">
      <c r="A85" s="30"/>
      <c r="B85" s="31"/>
      <c r="C85" s="35" t="s">
        <v>1542</v>
      </c>
      <c r="D85" s="17">
        <v>6</v>
      </c>
      <c r="E85" s="18">
        <f t="shared" si="55"/>
        <v>0.5</v>
      </c>
      <c r="F85" s="19"/>
      <c r="G85" s="18">
        <f t="shared" si="56"/>
        <v>0</v>
      </c>
      <c r="H85" s="19"/>
      <c r="I85" s="18">
        <f t="shared" si="57"/>
        <v>0</v>
      </c>
      <c r="J85" s="19"/>
      <c r="K85" s="18">
        <f t="shared" si="58"/>
        <v>0</v>
      </c>
      <c r="L85" s="19"/>
      <c r="M85" s="18">
        <f t="shared" si="59"/>
        <v>0</v>
      </c>
      <c r="N85" s="20">
        <f t="shared" si="60"/>
        <v>6</v>
      </c>
      <c r="O85" s="21">
        <f t="shared" si="61"/>
        <v>0.5</v>
      </c>
      <c r="P85" s="19"/>
      <c r="Q85" s="18">
        <f t="shared" si="62"/>
        <v>0</v>
      </c>
      <c r="R85" s="19"/>
      <c r="S85" s="18">
        <f t="shared" si="63"/>
        <v>0</v>
      </c>
      <c r="T85" s="20">
        <f t="shared" si="64"/>
        <v>0</v>
      </c>
      <c r="U85" s="22">
        <f t="shared" si="65"/>
        <v>0</v>
      </c>
      <c r="V85" s="23"/>
      <c r="W85" s="18">
        <f t="shared" si="66"/>
        <v>0</v>
      </c>
      <c r="X85" s="24"/>
      <c r="Y85" s="18">
        <f t="shared" si="67"/>
        <v>0</v>
      </c>
      <c r="Z85" s="24"/>
      <c r="AA85" s="34">
        <f t="shared" si="68"/>
        <v>0</v>
      </c>
      <c r="AB85" s="33"/>
      <c r="AC85" s="34">
        <f t="shared" si="69"/>
        <v>0</v>
      </c>
      <c r="AD85" s="26">
        <f t="shared" si="70"/>
        <v>0</v>
      </c>
      <c r="AE85" s="27">
        <f t="shared" si="71"/>
        <v>0</v>
      </c>
      <c r="AF85" s="28">
        <f t="shared" si="72"/>
        <v>6</v>
      </c>
      <c r="AG85" s="29">
        <f t="shared" si="73"/>
        <v>0.5</v>
      </c>
      <c r="AH85" s="28">
        <f t="shared" si="74"/>
        <v>0</v>
      </c>
      <c r="AI85" s="22">
        <f t="shared" si="75"/>
        <v>0</v>
      </c>
    </row>
    <row r="86" spans="1:35" s="274" customFormat="1" ht="15">
      <c r="A86" s="30"/>
      <c r="B86" s="31"/>
      <c r="C86" s="35" t="s">
        <v>1543</v>
      </c>
      <c r="D86" s="17">
        <v>2</v>
      </c>
      <c r="E86" s="18">
        <f t="shared" si="55"/>
        <v>0.16666666666666666</v>
      </c>
      <c r="F86" s="19"/>
      <c r="G86" s="18">
        <f t="shared" si="56"/>
        <v>0</v>
      </c>
      <c r="H86" s="19"/>
      <c r="I86" s="18">
        <f t="shared" si="57"/>
        <v>0</v>
      </c>
      <c r="J86" s="19"/>
      <c r="K86" s="18">
        <f t="shared" si="58"/>
        <v>0</v>
      </c>
      <c r="L86" s="19"/>
      <c r="M86" s="18">
        <f t="shared" si="59"/>
        <v>0</v>
      </c>
      <c r="N86" s="20">
        <f t="shared" si="60"/>
        <v>2</v>
      </c>
      <c r="O86" s="21">
        <f t="shared" si="61"/>
        <v>0.16666666666666666</v>
      </c>
      <c r="P86" s="19"/>
      <c r="Q86" s="18">
        <f t="shared" si="62"/>
        <v>0</v>
      </c>
      <c r="R86" s="19"/>
      <c r="S86" s="18">
        <f t="shared" si="63"/>
        <v>0</v>
      </c>
      <c r="T86" s="20">
        <f t="shared" si="64"/>
        <v>0</v>
      </c>
      <c r="U86" s="22">
        <f t="shared" si="65"/>
        <v>0</v>
      </c>
      <c r="V86" s="23"/>
      <c r="W86" s="18">
        <f t="shared" si="66"/>
        <v>0</v>
      </c>
      <c r="X86" s="24"/>
      <c r="Y86" s="18">
        <f t="shared" si="67"/>
        <v>0</v>
      </c>
      <c r="Z86" s="24"/>
      <c r="AA86" s="34">
        <f t="shared" si="68"/>
        <v>0</v>
      </c>
      <c r="AB86" s="33"/>
      <c r="AC86" s="34">
        <f t="shared" si="69"/>
        <v>0</v>
      </c>
      <c r="AD86" s="26">
        <f t="shared" si="70"/>
        <v>0</v>
      </c>
      <c r="AE86" s="27">
        <f t="shared" si="71"/>
        <v>0</v>
      </c>
      <c r="AF86" s="28">
        <f t="shared" si="72"/>
        <v>2</v>
      </c>
      <c r="AG86" s="29">
        <f t="shared" si="73"/>
        <v>0.16666666666666666</v>
      </c>
      <c r="AH86" s="28">
        <f t="shared" si="74"/>
        <v>0</v>
      </c>
      <c r="AI86" s="22">
        <f t="shared" si="75"/>
        <v>0</v>
      </c>
    </row>
    <row r="87" spans="1:35" s="274" customFormat="1" ht="15">
      <c r="A87" s="30"/>
      <c r="B87" s="31"/>
      <c r="C87" s="35" t="s">
        <v>1544</v>
      </c>
      <c r="D87" s="17">
        <v>7</v>
      </c>
      <c r="E87" s="18">
        <f t="shared" si="55"/>
        <v>0.5833333333333334</v>
      </c>
      <c r="F87" s="19"/>
      <c r="G87" s="18">
        <f t="shared" si="56"/>
        <v>0</v>
      </c>
      <c r="H87" s="19"/>
      <c r="I87" s="18">
        <f t="shared" si="57"/>
        <v>0</v>
      </c>
      <c r="J87" s="19"/>
      <c r="K87" s="18">
        <f t="shared" si="58"/>
        <v>0</v>
      </c>
      <c r="L87" s="19"/>
      <c r="M87" s="18">
        <f t="shared" si="59"/>
        <v>0</v>
      </c>
      <c r="N87" s="20">
        <f t="shared" si="60"/>
        <v>7</v>
      </c>
      <c r="O87" s="21">
        <f t="shared" si="61"/>
        <v>0.5833333333333334</v>
      </c>
      <c r="P87" s="19"/>
      <c r="Q87" s="18">
        <f t="shared" si="62"/>
        <v>0</v>
      </c>
      <c r="R87" s="19"/>
      <c r="S87" s="18">
        <f t="shared" si="63"/>
        <v>0</v>
      </c>
      <c r="T87" s="20">
        <f t="shared" si="64"/>
        <v>0</v>
      </c>
      <c r="U87" s="22">
        <f t="shared" si="65"/>
        <v>0</v>
      </c>
      <c r="V87" s="23"/>
      <c r="W87" s="18">
        <f t="shared" si="66"/>
        <v>0</v>
      </c>
      <c r="X87" s="24"/>
      <c r="Y87" s="18">
        <f t="shared" si="67"/>
        <v>0</v>
      </c>
      <c r="Z87" s="24"/>
      <c r="AA87" s="34">
        <f t="shared" si="68"/>
        <v>0</v>
      </c>
      <c r="AB87" s="33"/>
      <c r="AC87" s="34">
        <f t="shared" si="69"/>
        <v>0</v>
      </c>
      <c r="AD87" s="26">
        <f t="shared" si="70"/>
        <v>0</v>
      </c>
      <c r="AE87" s="27">
        <f t="shared" si="71"/>
        <v>0</v>
      </c>
      <c r="AF87" s="28">
        <f t="shared" si="72"/>
        <v>7</v>
      </c>
      <c r="AG87" s="29">
        <f t="shared" si="73"/>
        <v>0.5833333333333334</v>
      </c>
      <c r="AH87" s="28">
        <f t="shared" si="74"/>
        <v>0</v>
      </c>
      <c r="AI87" s="22">
        <f t="shared" si="75"/>
        <v>0</v>
      </c>
    </row>
    <row r="88" spans="1:35" s="274" customFormat="1" ht="15">
      <c r="A88" s="30"/>
      <c r="B88" s="31"/>
      <c r="C88" s="35" t="s">
        <v>1545</v>
      </c>
      <c r="D88" s="17">
        <v>9</v>
      </c>
      <c r="E88" s="18">
        <f t="shared" si="55"/>
        <v>0.75</v>
      </c>
      <c r="F88" s="19"/>
      <c r="G88" s="18">
        <f t="shared" si="56"/>
        <v>0</v>
      </c>
      <c r="H88" s="19"/>
      <c r="I88" s="18">
        <f t="shared" si="57"/>
        <v>0</v>
      </c>
      <c r="J88" s="19"/>
      <c r="K88" s="18">
        <f t="shared" si="58"/>
        <v>0</v>
      </c>
      <c r="L88" s="19"/>
      <c r="M88" s="18">
        <f t="shared" si="59"/>
        <v>0</v>
      </c>
      <c r="N88" s="20">
        <f t="shared" si="60"/>
        <v>9</v>
      </c>
      <c r="O88" s="21">
        <f t="shared" si="61"/>
        <v>0.75</v>
      </c>
      <c r="P88" s="19"/>
      <c r="Q88" s="18">
        <f t="shared" si="62"/>
        <v>0</v>
      </c>
      <c r="R88" s="19"/>
      <c r="S88" s="18">
        <f t="shared" si="63"/>
        <v>0</v>
      </c>
      <c r="T88" s="20">
        <f t="shared" si="64"/>
        <v>0</v>
      </c>
      <c r="U88" s="22">
        <f t="shared" si="65"/>
        <v>0</v>
      </c>
      <c r="V88" s="23"/>
      <c r="W88" s="18">
        <f t="shared" si="66"/>
        <v>0</v>
      </c>
      <c r="X88" s="24"/>
      <c r="Y88" s="18">
        <f t="shared" si="67"/>
        <v>0</v>
      </c>
      <c r="Z88" s="24"/>
      <c r="AA88" s="34">
        <f t="shared" si="68"/>
        <v>0</v>
      </c>
      <c r="AB88" s="33"/>
      <c r="AC88" s="34">
        <f t="shared" si="69"/>
        <v>0</v>
      </c>
      <c r="AD88" s="26">
        <f t="shared" si="70"/>
        <v>0</v>
      </c>
      <c r="AE88" s="27">
        <f t="shared" si="71"/>
        <v>0</v>
      </c>
      <c r="AF88" s="28">
        <f t="shared" si="72"/>
        <v>9</v>
      </c>
      <c r="AG88" s="29">
        <f t="shared" si="73"/>
        <v>0.75</v>
      </c>
      <c r="AH88" s="28">
        <f t="shared" si="74"/>
        <v>0</v>
      </c>
      <c r="AI88" s="22">
        <f t="shared" si="75"/>
        <v>0</v>
      </c>
    </row>
    <row r="89" spans="1:35" s="274" customFormat="1" ht="15">
      <c r="A89" s="15"/>
      <c r="B89" s="31"/>
      <c r="C89" s="35" t="s">
        <v>1546</v>
      </c>
      <c r="D89" s="17">
        <v>9</v>
      </c>
      <c r="E89" s="18">
        <f t="shared" si="55"/>
        <v>0.75</v>
      </c>
      <c r="F89" s="19"/>
      <c r="G89" s="18">
        <f t="shared" si="56"/>
        <v>0</v>
      </c>
      <c r="H89" s="19"/>
      <c r="I89" s="18">
        <f t="shared" si="57"/>
        <v>0</v>
      </c>
      <c r="J89" s="19"/>
      <c r="K89" s="18">
        <f t="shared" si="58"/>
        <v>0</v>
      </c>
      <c r="L89" s="19"/>
      <c r="M89" s="18">
        <f t="shared" si="59"/>
        <v>0</v>
      </c>
      <c r="N89" s="20">
        <f t="shared" si="60"/>
        <v>9</v>
      </c>
      <c r="O89" s="21">
        <f t="shared" si="61"/>
        <v>0.75</v>
      </c>
      <c r="P89" s="19"/>
      <c r="Q89" s="18">
        <f t="shared" si="62"/>
        <v>0</v>
      </c>
      <c r="R89" s="19"/>
      <c r="S89" s="18">
        <f t="shared" si="63"/>
        <v>0</v>
      </c>
      <c r="T89" s="20">
        <f t="shared" si="64"/>
        <v>0</v>
      </c>
      <c r="U89" s="22">
        <f t="shared" si="65"/>
        <v>0</v>
      </c>
      <c r="V89" s="23"/>
      <c r="W89" s="18">
        <f t="shared" si="66"/>
        <v>0</v>
      </c>
      <c r="X89" s="24"/>
      <c r="Y89" s="18">
        <f t="shared" si="67"/>
        <v>0</v>
      </c>
      <c r="Z89" s="24"/>
      <c r="AA89" s="34">
        <f t="shared" si="68"/>
        <v>0</v>
      </c>
      <c r="AB89" s="33"/>
      <c r="AC89" s="34">
        <f t="shared" si="69"/>
        <v>0</v>
      </c>
      <c r="AD89" s="26">
        <f t="shared" si="70"/>
        <v>0</v>
      </c>
      <c r="AE89" s="27">
        <f t="shared" si="71"/>
        <v>0</v>
      </c>
      <c r="AF89" s="28">
        <f t="shared" si="72"/>
        <v>9</v>
      </c>
      <c r="AG89" s="29">
        <f t="shared" si="73"/>
        <v>0.75</v>
      </c>
      <c r="AH89" s="28">
        <f t="shared" si="74"/>
        <v>0</v>
      </c>
      <c r="AI89" s="22">
        <f t="shared" si="75"/>
        <v>0</v>
      </c>
    </row>
    <row r="90" spans="1:35" s="274" customFormat="1" ht="15">
      <c r="A90" s="30"/>
      <c r="B90" s="31"/>
      <c r="C90" s="36" t="s">
        <v>1547</v>
      </c>
      <c r="D90" s="17">
        <v>6</v>
      </c>
      <c r="E90" s="18">
        <f t="shared" si="55"/>
        <v>0.5</v>
      </c>
      <c r="F90" s="19"/>
      <c r="G90" s="18">
        <f t="shared" si="56"/>
        <v>0</v>
      </c>
      <c r="H90" s="19"/>
      <c r="I90" s="18">
        <f t="shared" si="57"/>
        <v>0</v>
      </c>
      <c r="J90" s="19"/>
      <c r="K90" s="18">
        <f t="shared" si="58"/>
        <v>0</v>
      </c>
      <c r="L90" s="19"/>
      <c r="M90" s="18">
        <f t="shared" si="59"/>
        <v>0</v>
      </c>
      <c r="N90" s="20">
        <f t="shared" si="60"/>
        <v>6</v>
      </c>
      <c r="O90" s="21">
        <f t="shared" si="61"/>
        <v>0.5</v>
      </c>
      <c r="P90" s="19"/>
      <c r="Q90" s="18">
        <f t="shared" si="62"/>
        <v>0</v>
      </c>
      <c r="R90" s="19"/>
      <c r="S90" s="18">
        <f t="shared" si="63"/>
        <v>0</v>
      </c>
      <c r="T90" s="20">
        <f t="shared" si="64"/>
        <v>0</v>
      </c>
      <c r="U90" s="22">
        <f t="shared" si="65"/>
        <v>0</v>
      </c>
      <c r="V90" s="23"/>
      <c r="W90" s="18">
        <f t="shared" si="66"/>
        <v>0</v>
      </c>
      <c r="X90" s="24"/>
      <c r="Y90" s="18">
        <f t="shared" si="67"/>
        <v>0</v>
      </c>
      <c r="Z90" s="24"/>
      <c r="AA90" s="34">
        <f t="shared" si="68"/>
        <v>0</v>
      </c>
      <c r="AB90" s="37"/>
      <c r="AC90" s="34">
        <f t="shared" si="69"/>
        <v>0</v>
      </c>
      <c r="AD90" s="38">
        <f t="shared" si="70"/>
        <v>0</v>
      </c>
      <c r="AE90" s="27">
        <f t="shared" si="71"/>
        <v>0</v>
      </c>
      <c r="AF90" s="28">
        <f t="shared" si="72"/>
        <v>6</v>
      </c>
      <c r="AG90" s="29">
        <f t="shared" si="73"/>
        <v>0.5</v>
      </c>
      <c r="AH90" s="28">
        <f t="shared" si="74"/>
        <v>0</v>
      </c>
      <c r="AI90" s="22">
        <f t="shared" si="75"/>
        <v>0</v>
      </c>
    </row>
    <row r="91" spans="1:35" s="274" customFormat="1" ht="15">
      <c r="A91" s="30"/>
      <c r="B91" s="31"/>
      <c r="C91" s="16" t="s">
        <v>1289</v>
      </c>
      <c r="D91" s="17">
        <v>6</v>
      </c>
      <c r="E91" s="18">
        <f aca="true" t="shared" si="76" ref="E91:E104">+D91/12</f>
        <v>0.5</v>
      </c>
      <c r="F91" s="19"/>
      <c r="G91" s="18">
        <f aca="true" t="shared" si="77" ref="G91:G104">F91/12</f>
        <v>0</v>
      </c>
      <c r="H91" s="19"/>
      <c r="I91" s="18">
        <f aca="true" t="shared" si="78" ref="I91:I104">+H91/12</f>
        <v>0</v>
      </c>
      <c r="J91" s="19"/>
      <c r="K91" s="18">
        <f aca="true" t="shared" si="79" ref="K91:K104">+J91/12</f>
        <v>0</v>
      </c>
      <c r="L91" s="19"/>
      <c r="M91" s="18">
        <f aca="true" t="shared" si="80" ref="M91:M104">+L91/12</f>
        <v>0</v>
      </c>
      <c r="N91" s="20">
        <f aca="true" t="shared" si="81" ref="N91:N104">D91+F91+H91+J91+L91</f>
        <v>6</v>
      </c>
      <c r="O91" s="21">
        <f aca="true" t="shared" si="82" ref="O91:O104">E91+G91+I91+K91+M91</f>
        <v>0.5</v>
      </c>
      <c r="P91" s="19"/>
      <c r="Q91" s="18">
        <f aca="true" t="shared" si="83" ref="Q91:Q104">+P91/12</f>
        <v>0</v>
      </c>
      <c r="R91" s="19"/>
      <c r="S91" s="18">
        <f aca="true" t="shared" si="84" ref="S91:S104">+R91/12</f>
        <v>0</v>
      </c>
      <c r="T91" s="20">
        <f aca="true" t="shared" si="85" ref="T91:T104">P91+R91</f>
        <v>0</v>
      </c>
      <c r="U91" s="22">
        <f aca="true" t="shared" si="86" ref="U91:U104">Q91+S91</f>
        <v>0</v>
      </c>
      <c r="V91" s="23"/>
      <c r="W91" s="18">
        <f aca="true" t="shared" si="87" ref="W91:W104">+V91/12</f>
        <v>0</v>
      </c>
      <c r="X91" s="24"/>
      <c r="Y91" s="18">
        <f aca="true" t="shared" si="88" ref="Y91:Y104">+X91/12</f>
        <v>0</v>
      </c>
      <c r="Z91" s="24"/>
      <c r="AA91" s="34">
        <f aca="true" t="shared" si="89" ref="AA91:AA104">+Z91/12</f>
        <v>0</v>
      </c>
      <c r="AB91" s="33"/>
      <c r="AC91" s="34">
        <f aca="true" t="shared" si="90" ref="AC91:AC104">AB91/12</f>
        <v>0</v>
      </c>
      <c r="AD91" s="26">
        <f aca="true" t="shared" si="91" ref="AD91:AD104">X91+Z91+AB91</f>
        <v>0</v>
      </c>
      <c r="AE91" s="27">
        <f aca="true" t="shared" si="92" ref="AE91:AE104">Y91+AA91+AC91</f>
        <v>0</v>
      </c>
      <c r="AF91" s="28">
        <f aca="true" t="shared" si="93" ref="AF91:AF104">N91+T91+V91+AD91</f>
        <v>6</v>
      </c>
      <c r="AG91" s="29">
        <f aca="true" t="shared" si="94" ref="AG91:AG104">O91+U91+W91+AE91</f>
        <v>0.5</v>
      </c>
      <c r="AH91" s="28">
        <f aca="true" t="shared" si="95" ref="AH91:AH104">IF(AF91-F91-J91-AB91-12&lt;0,0,AF91-F91-J91-AB91-12)</f>
        <v>0</v>
      </c>
      <c r="AI91" s="22">
        <f aca="true" t="shared" si="96" ref="AI91:AI104">AH91/12</f>
        <v>0</v>
      </c>
    </row>
    <row r="92" spans="1:35" s="274" customFormat="1" ht="15">
      <c r="A92" s="30"/>
      <c r="B92" s="31"/>
      <c r="C92" s="35" t="s">
        <v>1548</v>
      </c>
      <c r="D92" s="17">
        <v>6</v>
      </c>
      <c r="E92" s="18">
        <f t="shared" si="76"/>
        <v>0.5</v>
      </c>
      <c r="F92" s="19"/>
      <c r="G92" s="18">
        <f t="shared" si="77"/>
        <v>0</v>
      </c>
      <c r="H92" s="19"/>
      <c r="I92" s="18">
        <f t="shared" si="78"/>
        <v>0</v>
      </c>
      <c r="J92" s="19"/>
      <c r="K92" s="18">
        <f t="shared" si="79"/>
        <v>0</v>
      </c>
      <c r="L92" s="19"/>
      <c r="M92" s="18">
        <f t="shared" si="80"/>
        <v>0</v>
      </c>
      <c r="N92" s="20">
        <f t="shared" si="81"/>
        <v>6</v>
      </c>
      <c r="O92" s="21">
        <f t="shared" si="82"/>
        <v>0.5</v>
      </c>
      <c r="P92" s="19"/>
      <c r="Q92" s="18">
        <f t="shared" si="83"/>
        <v>0</v>
      </c>
      <c r="R92" s="19"/>
      <c r="S92" s="18">
        <f t="shared" si="84"/>
        <v>0</v>
      </c>
      <c r="T92" s="20">
        <f t="shared" si="85"/>
        <v>0</v>
      </c>
      <c r="U92" s="22">
        <f t="shared" si="86"/>
        <v>0</v>
      </c>
      <c r="V92" s="23"/>
      <c r="W92" s="18">
        <f t="shared" si="87"/>
        <v>0</v>
      </c>
      <c r="X92" s="24"/>
      <c r="Y92" s="18">
        <f t="shared" si="88"/>
        <v>0</v>
      </c>
      <c r="Z92" s="24"/>
      <c r="AA92" s="34">
        <f t="shared" si="89"/>
        <v>0</v>
      </c>
      <c r="AB92" s="33"/>
      <c r="AC92" s="34">
        <f t="shared" si="90"/>
        <v>0</v>
      </c>
      <c r="AD92" s="26">
        <f t="shared" si="91"/>
        <v>0</v>
      </c>
      <c r="AE92" s="27">
        <f t="shared" si="92"/>
        <v>0</v>
      </c>
      <c r="AF92" s="28">
        <f t="shared" si="93"/>
        <v>6</v>
      </c>
      <c r="AG92" s="29">
        <f t="shared" si="94"/>
        <v>0.5</v>
      </c>
      <c r="AH92" s="28">
        <f t="shared" si="95"/>
        <v>0</v>
      </c>
      <c r="AI92" s="22">
        <f t="shared" si="96"/>
        <v>0</v>
      </c>
    </row>
    <row r="93" spans="1:35" s="274" customFormat="1" ht="15">
      <c r="A93" s="30"/>
      <c r="B93" s="31"/>
      <c r="C93" s="35" t="s">
        <v>1549</v>
      </c>
      <c r="D93" s="17">
        <v>9</v>
      </c>
      <c r="E93" s="18">
        <f t="shared" si="76"/>
        <v>0.75</v>
      </c>
      <c r="F93" s="19"/>
      <c r="G93" s="18">
        <f t="shared" si="77"/>
        <v>0</v>
      </c>
      <c r="H93" s="19"/>
      <c r="I93" s="18">
        <f t="shared" si="78"/>
        <v>0</v>
      </c>
      <c r="J93" s="19"/>
      <c r="K93" s="18">
        <f t="shared" si="79"/>
        <v>0</v>
      </c>
      <c r="L93" s="19"/>
      <c r="M93" s="18">
        <f t="shared" si="80"/>
        <v>0</v>
      </c>
      <c r="N93" s="20">
        <f t="shared" si="81"/>
        <v>9</v>
      </c>
      <c r="O93" s="21">
        <f t="shared" si="82"/>
        <v>0.75</v>
      </c>
      <c r="P93" s="19"/>
      <c r="Q93" s="18">
        <f t="shared" si="83"/>
        <v>0</v>
      </c>
      <c r="R93" s="19"/>
      <c r="S93" s="18">
        <f t="shared" si="84"/>
        <v>0</v>
      </c>
      <c r="T93" s="20">
        <f t="shared" si="85"/>
        <v>0</v>
      </c>
      <c r="U93" s="22">
        <f t="shared" si="86"/>
        <v>0</v>
      </c>
      <c r="V93" s="23"/>
      <c r="W93" s="18">
        <f t="shared" si="87"/>
        <v>0</v>
      </c>
      <c r="X93" s="24"/>
      <c r="Y93" s="18">
        <f t="shared" si="88"/>
        <v>0</v>
      </c>
      <c r="Z93" s="24"/>
      <c r="AA93" s="34">
        <f t="shared" si="89"/>
        <v>0</v>
      </c>
      <c r="AB93" s="33"/>
      <c r="AC93" s="34">
        <f t="shared" si="90"/>
        <v>0</v>
      </c>
      <c r="AD93" s="26">
        <f t="shared" si="91"/>
        <v>0</v>
      </c>
      <c r="AE93" s="27">
        <f t="shared" si="92"/>
        <v>0</v>
      </c>
      <c r="AF93" s="28">
        <f t="shared" si="93"/>
        <v>9</v>
      </c>
      <c r="AG93" s="29">
        <f t="shared" si="94"/>
        <v>0.75</v>
      </c>
      <c r="AH93" s="28">
        <f t="shared" si="95"/>
        <v>0</v>
      </c>
      <c r="AI93" s="22">
        <f t="shared" si="96"/>
        <v>0</v>
      </c>
    </row>
    <row r="94" spans="1:35" s="274" customFormat="1" ht="15">
      <c r="A94" s="30"/>
      <c r="B94" s="31"/>
      <c r="C94" s="35" t="s">
        <v>1550</v>
      </c>
      <c r="D94" s="17">
        <v>6</v>
      </c>
      <c r="E94" s="18">
        <f t="shared" si="76"/>
        <v>0.5</v>
      </c>
      <c r="F94" s="19"/>
      <c r="G94" s="18">
        <f t="shared" si="77"/>
        <v>0</v>
      </c>
      <c r="H94" s="19"/>
      <c r="I94" s="18">
        <f t="shared" si="78"/>
        <v>0</v>
      </c>
      <c r="J94" s="19"/>
      <c r="K94" s="18">
        <f t="shared" si="79"/>
        <v>0</v>
      </c>
      <c r="L94" s="19"/>
      <c r="M94" s="18">
        <f t="shared" si="80"/>
        <v>0</v>
      </c>
      <c r="N94" s="20">
        <f t="shared" si="81"/>
        <v>6</v>
      </c>
      <c r="O94" s="21">
        <f t="shared" si="82"/>
        <v>0.5</v>
      </c>
      <c r="P94" s="19"/>
      <c r="Q94" s="18">
        <f t="shared" si="83"/>
        <v>0</v>
      </c>
      <c r="R94" s="19"/>
      <c r="S94" s="18">
        <f t="shared" si="84"/>
        <v>0</v>
      </c>
      <c r="T94" s="20">
        <f t="shared" si="85"/>
        <v>0</v>
      </c>
      <c r="U94" s="22">
        <f t="shared" si="86"/>
        <v>0</v>
      </c>
      <c r="V94" s="23"/>
      <c r="W94" s="18">
        <f t="shared" si="87"/>
        <v>0</v>
      </c>
      <c r="X94" s="24"/>
      <c r="Y94" s="18">
        <f t="shared" si="88"/>
        <v>0</v>
      </c>
      <c r="Z94" s="24"/>
      <c r="AA94" s="34">
        <f t="shared" si="89"/>
        <v>0</v>
      </c>
      <c r="AB94" s="33"/>
      <c r="AC94" s="34">
        <f t="shared" si="90"/>
        <v>0</v>
      </c>
      <c r="AD94" s="26">
        <f t="shared" si="91"/>
        <v>0</v>
      </c>
      <c r="AE94" s="27">
        <f t="shared" si="92"/>
        <v>0</v>
      </c>
      <c r="AF94" s="28">
        <f t="shared" si="93"/>
        <v>6</v>
      </c>
      <c r="AG94" s="29">
        <f t="shared" si="94"/>
        <v>0.5</v>
      </c>
      <c r="AH94" s="28">
        <f t="shared" si="95"/>
        <v>0</v>
      </c>
      <c r="AI94" s="22">
        <f t="shared" si="96"/>
        <v>0</v>
      </c>
    </row>
    <row r="95" spans="1:35" s="274" customFormat="1" ht="15">
      <c r="A95" s="30"/>
      <c r="B95" s="31"/>
      <c r="C95" s="35" t="s">
        <v>1551</v>
      </c>
      <c r="D95" s="17">
        <v>6</v>
      </c>
      <c r="E95" s="18">
        <f t="shared" si="76"/>
        <v>0.5</v>
      </c>
      <c r="F95" s="19"/>
      <c r="G95" s="18">
        <f t="shared" si="77"/>
        <v>0</v>
      </c>
      <c r="H95" s="19"/>
      <c r="I95" s="18">
        <f t="shared" si="78"/>
        <v>0</v>
      </c>
      <c r="J95" s="19"/>
      <c r="K95" s="18">
        <f t="shared" si="79"/>
        <v>0</v>
      </c>
      <c r="L95" s="19"/>
      <c r="M95" s="18">
        <f t="shared" si="80"/>
        <v>0</v>
      </c>
      <c r="N95" s="20">
        <f t="shared" si="81"/>
        <v>6</v>
      </c>
      <c r="O95" s="21">
        <f t="shared" si="82"/>
        <v>0.5</v>
      </c>
      <c r="P95" s="19"/>
      <c r="Q95" s="18">
        <f t="shared" si="83"/>
        <v>0</v>
      </c>
      <c r="R95" s="19"/>
      <c r="S95" s="18">
        <f t="shared" si="84"/>
        <v>0</v>
      </c>
      <c r="T95" s="20">
        <f t="shared" si="85"/>
        <v>0</v>
      </c>
      <c r="U95" s="22">
        <f t="shared" si="86"/>
        <v>0</v>
      </c>
      <c r="V95" s="23"/>
      <c r="W95" s="18">
        <f t="shared" si="87"/>
        <v>0</v>
      </c>
      <c r="X95" s="24"/>
      <c r="Y95" s="18">
        <f t="shared" si="88"/>
        <v>0</v>
      </c>
      <c r="Z95" s="24"/>
      <c r="AA95" s="34">
        <f t="shared" si="89"/>
        <v>0</v>
      </c>
      <c r="AB95" s="33"/>
      <c r="AC95" s="34">
        <f t="shared" si="90"/>
        <v>0</v>
      </c>
      <c r="AD95" s="26">
        <f t="shared" si="91"/>
        <v>0</v>
      </c>
      <c r="AE95" s="27">
        <f t="shared" si="92"/>
        <v>0</v>
      </c>
      <c r="AF95" s="28">
        <f t="shared" si="93"/>
        <v>6</v>
      </c>
      <c r="AG95" s="29">
        <f t="shared" si="94"/>
        <v>0.5</v>
      </c>
      <c r="AH95" s="28">
        <f t="shared" si="95"/>
        <v>0</v>
      </c>
      <c r="AI95" s="22">
        <f t="shared" si="96"/>
        <v>0</v>
      </c>
    </row>
    <row r="96" spans="1:35" s="274" customFormat="1" ht="15">
      <c r="A96" s="15"/>
      <c r="B96" s="31"/>
      <c r="C96" s="35" t="s">
        <v>1552</v>
      </c>
      <c r="D96" s="17">
        <v>9</v>
      </c>
      <c r="E96" s="18">
        <f t="shared" si="76"/>
        <v>0.75</v>
      </c>
      <c r="F96" s="19"/>
      <c r="G96" s="18">
        <f t="shared" si="77"/>
        <v>0</v>
      </c>
      <c r="H96" s="19"/>
      <c r="I96" s="18">
        <f t="shared" si="78"/>
        <v>0</v>
      </c>
      <c r="J96" s="19"/>
      <c r="K96" s="18">
        <f t="shared" si="79"/>
        <v>0</v>
      </c>
      <c r="L96" s="19"/>
      <c r="M96" s="18">
        <f t="shared" si="80"/>
        <v>0</v>
      </c>
      <c r="N96" s="20">
        <f t="shared" si="81"/>
        <v>9</v>
      </c>
      <c r="O96" s="21">
        <f t="shared" si="82"/>
        <v>0.75</v>
      </c>
      <c r="P96" s="19"/>
      <c r="Q96" s="18">
        <f t="shared" si="83"/>
        <v>0</v>
      </c>
      <c r="R96" s="19"/>
      <c r="S96" s="18">
        <f t="shared" si="84"/>
        <v>0</v>
      </c>
      <c r="T96" s="20">
        <f t="shared" si="85"/>
        <v>0</v>
      </c>
      <c r="U96" s="22">
        <f t="shared" si="86"/>
        <v>0</v>
      </c>
      <c r="V96" s="23"/>
      <c r="W96" s="18">
        <f t="shared" si="87"/>
        <v>0</v>
      </c>
      <c r="X96" s="24"/>
      <c r="Y96" s="18">
        <f t="shared" si="88"/>
        <v>0</v>
      </c>
      <c r="Z96" s="24"/>
      <c r="AA96" s="34">
        <f t="shared" si="89"/>
        <v>0</v>
      </c>
      <c r="AB96" s="33"/>
      <c r="AC96" s="34">
        <f t="shared" si="90"/>
        <v>0</v>
      </c>
      <c r="AD96" s="26">
        <f t="shared" si="91"/>
        <v>0</v>
      </c>
      <c r="AE96" s="27">
        <f t="shared" si="92"/>
        <v>0</v>
      </c>
      <c r="AF96" s="28">
        <f t="shared" si="93"/>
        <v>9</v>
      </c>
      <c r="AG96" s="29">
        <f t="shared" si="94"/>
        <v>0.75</v>
      </c>
      <c r="AH96" s="28">
        <f t="shared" si="95"/>
        <v>0</v>
      </c>
      <c r="AI96" s="22">
        <f t="shared" si="96"/>
        <v>0</v>
      </c>
    </row>
    <row r="97" spans="1:35" s="274" customFormat="1" ht="15">
      <c r="A97" s="30"/>
      <c r="B97" s="31"/>
      <c r="C97" s="36" t="s">
        <v>1553</v>
      </c>
      <c r="D97" s="17">
        <v>6</v>
      </c>
      <c r="E97" s="18">
        <f t="shared" si="76"/>
        <v>0.5</v>
      </c>
      <c r="F97" s="19"/>
      <c r="G97" s="18">
        <f t="shared" si="77"/>
        <v>0</v>
      </c>
      <c r="H97" s="19"/>
      <c r="I97" s="18">
        <f t="shared" si="78"/>
        <v>0</v>
      </c>
      <c r="J97" s="19"/>
      <c r="K97" s="18">
        <f t="shared" si="79"/>
        <v>0</v>
      </c>
      <c r="L97" s="19"/>
      <c r="M97" s="18">
        <f t="shared" si="80"/>
        <v>0</v>
      </c>
      <c r="N97" s="20">
        <f t="shared" si="81"/>
        <v>6</v>
      </c>
      <c r="O97" s="21">
        <f t="shared" si="82"/>
        <v>0.5</v>
      </c>
      <c r="P97" s="19"/>
      <c r="Q97" s="18">
        <f t="shared" si="83"/>
        <v>0</v>
      </c>
      <c r="R97" s="19"/>
      <c r="S97" s="18">
        <f t="shared" si="84"/>
        <v>0</v>
      </c>
      <c r="T97" s="20">
        <f t="shared" si="85"/>
        <v>0</v>
      </c>
      <c r="U97" s="22">
        <f t="shared" si="86"/>
        <v>0</v>
      </c>
      <c r="V97" s="23"/>
      <c r="W97" s="18">
        <f t="shared" si="87"/>
        <v>0</v>
      </c>
      <c r="X97" s="24"/>
      <c r="Y97" s="18">
        <f t="shared" si="88"/>
        <v>0</v>
      </c>
      <c r="Z97" s="24"/>
      <c r="AA97" s="34">
        <f t="shared" si="89"/>
        <v>0</v>
      </c>
      <c r="AB97" s="37"/>
      <c r="AC97" s="34">
        <f t="shared" si="90"/>
        <v>0</v>
      </c>
      <c r="AD97" s="38">
        <f t="shared" si="91"/>
        <v>0</v>
      </c>
      <c r="AE97" s="27">
        <f t="shared" si="92"/>
        <v>0</v>
      </c>
      <c r="AF97" s="28">
        <f t="shared" si="93"/>
        <v>6</v>
      </c>
      <c r="AG97" s="29">
        <f t="shared" si="94"/>
        <v>0.5</v>
      </c>
      <c r="AH97" s="28">
        <f t="shared" si="95"/>
        <v>0</v>
      </c>
      <c r="AI97" s="22">
        <f t="shared" si="96"/>
        <v>0</v>
      </c>
    </row>
    <row r="98" spans="1:35" s="274" customFormat="1" ht="15">
      <c r="A98" s="30"/>
      <c r="B98" s="31"/>
      <c r="C98" s="16" t="s">
        <v>1554</v>
      </c>
      <c r="D98" s="17">
        <v>6</v>
      </c>
      <c r="E98" s="18">
        <f t="shared" si="76"/>
        <v>0.5</v>
      </c>
      <c r="F98" s="19"/>
      <c r="G98" s="18">
        <f t="shared" si="77"/>
        <v>0</v>
      </c>
      <c r="H98" s="19"/>
      <c r="I98" s="18">
        <f t="shared" si="78"/>
        <v>0</v>
      </c>
      <c r="J98" s="19"/>
      <c r="K98" s="18">
        <f t="shared" si="79"/>
        <v>0</v>
      </c>
      <c r="L98" s="19"/>
      <c r="M98" s="18">
        <f t="shared" si="80"/>
        <v>0</v>
      </c>
      <c r="N98" s="20">
        <f t="shared" si="81"/>
        <v>6</v>
      </c>
      <c r="O98" s="21">
        <f t="shared" si="82"/>
        <v>0.5</v>
      </c>
      <c r="P98" s="19"/>
      <c r="Q98" s="18">
        <f t="shared" si="83"/>
        <v>0</v>
      </c>
      <c r="R98" s="19"/>
      <c r="S98" s="18">
        <f t="shared" si="84"/>
        <v>0</v>
      </c>
      <c r="T98" s="20">
        <f t="shared" si="85"/>
        <v>0</v>
      </c>
      <c r="U98" s="22">
        <f t="shared" si="86"/>
        <v>0</v>
      </c>
      <c r="V98" s="23"/>
      <c r="W98" s="18">
        <f t="shared" si="87"/>
        <v>0</v>
      </c>
      <c r="X98" s="24"/>
      <c r="Y98" s="18">
        <f t="shared" si="88"/>
        <v>0</v>
      </c>
      <c r="Z98" s="24"/>
      <c r="AA98" s="34">
        <f t="shared" si="89"/>
        <v>0</v>
      </c>
      <c r="AB98" s="33"/>
      <c r="AC98" s="34">
        <f t="shared" si="90"/>
        <v>0</v>
      </c>
      <c r="AD98" s="26">
        <f t="shared" si="91"/>
        <v>0</v>
      </c>
      <c r="AE98" s="27">
        <f t="shared" si="92"/>
        <v>0</v>
      </c>
      <c r="AF98" s="28">
        <f t="shared" si="93"/>
        <v>6</v>
      </c>
      <c r="AG98" s="29">
        <f t="shared" si="94"/>
        <v>0.5</v>
      </c>
      <c r="AH98" s="28">
        <f t="shared" si="95"/>
        <v>0</v>
      </c>
      <c r="AI98" s="22">
        <f t="shared" si="96"/>
        <v>0</v>
      </c>
    </row>
    <row r="99" spans="1:35" s="274" customFormat="1" ht="15">
      <c r="A99" s="30"/>
      <c r="B99" s="31"/>
      <c r="C99" s="35" t="s">
        <v>1555</v>
      </c>
      <c r="D99" s="17">
        <v>6</v>
      </c>
      <c r="E99" s="18">
        <f t="shared" si="76"/>
        <v>0.5</v>
      </c>
      <c r="F99" s="19"/>
      <c r="G99" s="18">
        <f t="shared" si="77"/>
        <v>0</v>
      </c>
      <c r="H99" s="19"/>
      <c r="I99" s="18">
        <f t="shared" si="78"/>
        <v>0</v>
      </c>
      <c r="J99" s="19"/>
      <c r="K99" s="18">
        <f t="shared" si="79"/>
        <v>0</v>
      </c>
      <c r="L99" s="19"/>
      <c r="M99" s="18">
        <f t="shared" si="80"/>
        <v>0</v>
      </c>
      <c r="N99" s="20">
        <f t="shared" si="81"/>
        <v>6</v>
      </c>
      <c r="O99" s="21">
        <f t="shared" si="82"/>
        <v>0.5</v>
      </c>
      <c r="P99" s="19"/>
      <c r="Q99" s="18">
        <f t="shared" si="83"/>
        <v>0</v>
      </c>
      <c r="R99" s="19"/>
      <c r="S99" s="18">
        <f t="shared" si="84"/>
        <v>0</v>
      </c>
      <c r="T99" s="20">
        <f t="shared" si="85"/>
        <v>0</v>
      </c>
      <c r="U99" s="22">
        <f t="shared" si="86"/>
        <v>0</v>
      </c>
      <c r="V99" s="23"/>
      <c r="W99" s="18">
        <f t="shared" si="87"/>
        <v>0</v>
      </c>
      <c r="X99" s="24"/>
      <c r="Y99" s="18">
        <f t="shared" si="88"/>
        <v>0</v>
      </c>
      <c r="Z99" s="24"/>
      <c r="AA99" s="34">
        <f t="shared" si="89"/>
        <v>0</v>
      </c>
      <c r="AB99" s="33"/>
      <c r="AC99" s="34">
        <f t="shared" si="90"/>
        <v>0</v>
      </c>
      <c r="AD99" s="26">
        <f t="shared" si="91"/>
        <v>0</v>
      </c>
      <c r="AE99" s="27">
        <f t="shared" si="92"/>
        <v>0</v>
      </c>
      <c r="AF99" s="28">
        <f t="shared" si="93"/>
        <v>6</v>
      </c>
      <c r="AG99" s="29">
        <f t="shared" si="94"/>
        <v>0.5</v>
      </c>
      <c r="AH99" s="28">
        <f t="shared" si="95"/>
        <v>0</v>
      </c>
      <c r="AI99" s="22">
        <f t="shared" si="96"/>
        <v>0</v>
      </c>
    </row>
    <row r="100" spans="1:35" s="274" customFormat="1" ht="15">
      <c r="A100" s="30"/>
      <c r="B100" s="31"/>
      <c r="C100" s="35" t="s">
        <v>1556</v>
      </c>
      <c r="D100" s="17">
        <v>6</v>
      </c>
      <c r="E100" s="18">
        <f t="shared" si="76"/>
        <v>0.5</v>
      </c>
      <c r="F100" s="19"/>
      <c r="G100" s="18">
        <f t="shared" si="77"/>
        <v>0</v>
      </c>
      <c r="H100" s="19"/>
      <c r="I100" s="18">
        <f t="shared" si="78"/>
        <v>0</v>
      </c>
      <c r="J100" s="19"/>
      <c r="K100" s="18">
        <f t="shared" si="79"/>
        <v>0</v>
      </c>
      <c r="L100" s="19"/>
      <c r="M100" s="18">
        <f t="shared" si="80"/>
        <v>0</v>
      </c>
      <c r="N100" s="20">
        <f t="shared" si="81"/>
        <v>6</v>
      </c>
      <c r="O100" s="21">
        <f t="shared" si="82"/>
        <v>0.5</v>
      </c>
      <c r="P100" s="19"/>
      <c r="Q100" s="18">
        <f t="shared" si="83"/>
        <v>0</v>
      </c>
      <c r="R100" s="19"/>
      <c r="S100" s="18">
        <f t="shared" si="84"/>
        <v>0</v>
      </c>
      <c r="T100" s="20">
        <f t="shared" si="85"/>
        <v>0</v>
      </c>
      <c r="U100" s="22">
        <f t="shared" si="86"/>
        <v>0</v>
      </c>
      <c r="V100" s="23"/>
      <c r="W100" s="18">
        <f t="shared" si="87"/>
        <v>0</v>
      </c>
      <c r="X100" s="24"/>
      <c r="Y100" s="18">
        <f t="shared" si="88"/>
        <v>0</v>
      </c>
      <c r="Z100" s="24"/>
      <c r="AA100" s="34">
        <f t="shared" si="89"/>
        <v>0</v>
      </c>
      <c r="AB100" s="33"/>
      <c r="AC100" s="34">
        <f t="shared" si="90"/>
        <v>0</v>
      </c>
      <c r="AD100" s="26">
        <f t="shared" si="91"/>
        <v>0</v>
      </c>
      <c r="AE100" s="27">
        <f t="shared" si="92"/>
        <v>0</v>
      </c>
      <c r="AF100" s="28">
        <f t="shared" si="93"/>
        <v>6</v>
      </c>
      <c r="AG100" s="29">
        <f t="shared" si="94"/>
        <v>0.5</v>
      </c>
      <c r="AH100" s="28">
        <f t="shared" si="95"/>
        <v>0</v>
      </c>
      <c r="AI100" s="22">
        <f t="shared" si="96"/>
        <v>0</v>
      </c>
    </row>
    <row r="101" spans="1:35" s="274" customFormat="1" ht="15">
      <c r="A101" s="30"/>
      <c r="B101" s="31"/>
      <c r="C101" s="35" t="s">
        <v>1557</v>
      </c>
      <c r="D101" s="17">
        <v>6</v>
      </c>
      <c r="E101" s="18">
        <f t="shared" si="76"/>
        <v>0.5</v>
      </c>
      <c r="F101" s="19"/>
      <c r="G101" s="18">
        <f t="shared" si="77"/>
        <v>0</v>
      </c>
      <c r="H101" s="19"/>
      <c r="I101" s="18">
        <f t="shared" si="78"/>
        <v>0</v>
      </c>
      <c r="J101" s="19"/>
      <c r="K101" s="18">
        <f t="shared" si="79"/>
        <v>0</v>
      </c>
      <c r="L101" s="19"/>
      <c r="M101" s="18">
        <f t="shared" si="80"/>
        <v>0</v>
      </c>
      <c r="N101" s="20">
        <f t="shared" si="81"/>
        <v>6</v>
      </c>
      <c r="O101" s="21">
        <f t="shared" si="82"/>
        <v>0.5</v>
      </c>
      <c r="P101" s="19"/>
      <c r="Q101" s="18">
        <f t="shared" si="83"/>
        <v>0</v>
      </c>
      <c r="R101" s="19"/>
      <c r="S101" s="18">
        <f t="shared" si="84"/>
        <v>0</v>
      </c>
      <c r="T101" s="20">
        <f t="shared" si="85"/>
        <v>0</v>
      </c>
      <c r="U101" s="22">
        <f t="shared" si="86"/>
        <v>0</v>
      </c>
      <c r="V101" s="23"/>
      <c r="W101" s="18">
        <f t="shared" si="87"/>
        <v>0</v>
      </c>
      <c r="X101" s="24"/>
      <c r="Y101" s="18">
        <f t="shared" si="88"/>
        <v>0</v>
      </c>
      <c r="Z101" s="24"/>
      <c r="AA101" s="34">
        <f t="shared" si="89"/>
        <v>0</v>
      </c>
      <c r="AB101" s="33"/>
      <c r="AC101" s="34">
        <f t="shared" si="90"/>
        <v>0</v>
      </c>
      <c r="AD101" s="26">
        <f t="shared" si="91"/>
        <v>0</v>
      </c>
      <c r="AE101" s="27">
        <f t="shared" si="92"/>
        <v>0</v>
      </c>
      <c r="AF101" s="28">
        <f t="shared" si="93"/>
        <v>6</v>
      </c>
      <c r="AG101" s="29">
        <f t="shared" si="94"/>
        <v>0.5</v>
      </c>
      <c r="AH101" s="28">
        <f t="shared" si="95"/>
        <v>0</v>
      </c>
      <c r="AI101" s="22">
        <f t="shared" si="96"/>
        <v>0</v>
      </c>
    </row>
    <row r="102" spans="1:35" s="274" customFormat="1" ht="15">
      <c r="A102" s="30"/>
      <c r="B102" s="31"/>
      <c r="C102" s="35" t="s">
        <v>1558</v>
      </c>
      <c r="D102" s="17">
        <v>9</v>
      </c>
      <c r="E102" s="18">
        <f t="shared" si="76"/>
        <v>0.75</v>
      </c>
      <c r="F102" s="19"/>
      <c r="G102" s="18">
        <f t="shared" si="77"/>
        <v>0</v>
      </c>
      <c r="H102" s="19"/>
      <c r="I102" s="18">
        <f t="shared" si="78"/>
        <v>0</v>
      </c>
      <c r="J102" s="19"/>
      <c r="K102" s="18">
        <f t="shared" si="79"/>
        <v>0</v>
      </c>
      <c r="L102" s="19"/>
      <c r="M102" s="18">
        <f t="shared" si="80"/>
        <v>0</v>
      </c>
      <c r="N102" s="20">
        <f t="shared" si="81"/>
        <v>9</v>
      </c>
      <c r="O102" s="21">
        <f t="shared" si="82"/>
        <v>0.75</v>
      </c>
      <c r="P102" s="19"/>
      <c r="Q102" s="18">
        <f t="shared" si="83"/>
        <v>0</v>
      </c>
      <c r="R102" s="19"/>
      <c r="S102" s="18">
        <f t="shared" si="84"/>
        <v>0</v>
      </c>
      <c r="T102" s="20">
        <f t="shared" si="85"/>
        <v>0</v>
      </c>
      <c r="U102" s="22">
        <f t="shared" si="86"/>
        <v>0</v>
      </c>
      <c r="V102" s="23"/>
      <c r="W102" s="18">
        <f t="shared" si="87"/>
        <v>0</v>
      </c>
      <c r="X102" s="24"/>
      <c r="Y102" s="18">
        <f t="shared" si="88"/>
        <v>0</v>
      </c>
      <c r="Z102" s="24"/>
      <c r="AA102" s="34">
        <f t="shared" si="89"/>
        <v>0</v>
      </c>
      <c r="AB102" s="33"/>
      <c r="AC102" s="34">
        <f t="shared" si="90"/>
        <v>0</v>
      </c>
      <c r="AD102" s="26">
        <f t="shared" si="91"/>
        <v>0</v>
      </c>
      <c r="AE102" s="27">
        <f t="shared" si="92"/>
        <v>0</v>
      </c>
      <c r="AF102" s="28">
        <f t="shared" si="93"/>
        <v>9</v>
      </c>
      <c r="AG102" s="29">
        <f t="shared" si="94"/>
        <v>0.75</v>
      </c>
      <c r="AH102" s="28">
        <f t="shared" si="95"/>
        <v>0</v>
      </c>
      <c r="AI102" s="22">
        <f t="shared" si="96"/>
        <v>0</v>
      </c>
    </row>
    <row r="103" spans="1:35" s="274" customFormat="1" ht="15">
      <c r="A103" s="15"/>
      <c r="B103" s="31"/>
      <c r="C103" s="35" t="s">
        <v>1559</v>
      </c>
      <c r="D103" s="17">
        <v>9</v>
      </c>
      <c r="E103" s="18">
        <f t="shared" si="76"/>
        <v>0.75</v>
      </c>
      <c r="F103" s="19"/>
      <c r="G103" s="18">
        <f t="shared" si="77"/>
        <v>0</v>
      </c>
      <c r="H103" s="19"/>
      <c r="I103" s="18">
        <f t="shared" si="78"/>
        <v>0</v>
      </c>
      <c r="J103" s="19"/>
      <c r="K103" s="18">
        <f t="shared" si="79"/>
        <v>0</v>
      </c>
      <c r="L103" s="19"/>
      <c r="M103" s="18">
        <f t="shared" si="80"/>
        <v>0</v>
      </c>
      <c r="N103" s="20">
        <f t="shared" si="81"/>
        <v>9</v>
      </c>
      <c r="O103" s="21">
        <f t="shared" si="82"/>
        <v>0.75</v>
      </c>
      <c r="P103" s="19"/>
      <c r="Q103" s="18">
        <f t="shared" si="83"/>
        <v>0</v>
      </c>
      <c r="R103" s="19"/>
      <c r="S103" s="18">
        <f t="shared" si="84"/>
        <v>0</v>
      </c>
      <c r="T103" s="20">
        <f t="shared" si="85"/>
        <v>0</v>
      </c>
      <c r="U103" s="22">
        <f t="shared" si="86"/>
        <v>0</v>
      </c>
      <c r="V103" s="23"/>
      <c r="W103" s="18">
        <f t="shared" si="87"/>
        <v>0</v>
      </c>
      <c r="X103" s="24"/>
      <c r="Y103" s="18">
        <f t="shared" si="88"/>
        <v>0</v>
      </c>
      <c r="Z103" s="24"/>
      <c r="AA103" s="34">
        <f t="shared" si="89"/>
        <v>0</v>
      </c>
      <c r="AB103" s="33"/>
      <c r="AC103" s="34">
        <f t="shared" si="90"/>
        <v>0</v>
      </c>
      <c r="AD103" s="26">
        <f t="shared" si="91"/>
        <v>0</v>
      </c>
      <c r="AE103" s="27">
        <f t="shared" si="92"/>
        <v>0</v>
      </c>
      <c r="AF103" s="28">
        <f t="shared" si="93"/>
        <v>9</v>
      </c>
      <c r="AG103" s="29">
        <f t="shared" si="94"/>
        <v>0.75</v>
      </c>
      <c r="AH103" s="28">
        <f t="shared" si="95"/>
        <v>0</v>
      </c>
      <c r="AI103" s="22">
        <f t="shared" si="96"/>
        <v>0</v>
      </c>
    </row>
    <row r="104" spans="1:35" s="274" customFormat="1" ht="15">
      <c r="A104" s="30"/>
      <c r="B104" s="31"/>
      <c r="C104" s="36" t="s">
        <v>1560</v>
      </c>
      <c r="D104" s="17">
        <v>6</v>
      </c>
      <c r="E104" s="18">
        <f t="shared" si="76"/>
        <v>0.5</v>
      </c>
      <c r="F104" s="19"/>
      <c r="G104" s="18">
        <f t="shared" si="77"/>
        <v>0</v>
      </c>
      <c r="H104" s="19"/>
      <c r="I104" s="18">
        <f t="shared" si="78"/>
        <v>0</v>
      </c>
      <c r="J104" s="19"/>
      <c r="K104" s="18">
        <f t="shared" si="79"/>
        <v>0</v>
      </c>
      <c r="L104" s="19"/>
      <c r="M104" s="18">
        <f t="shared" si="80"/>
        <v>0</v>
      </c>
      <c r="N104" s="20">
        <f t="shared" si="81"/>
        <v>6</v>
      </c>
      <c r="O104" s="21">
        <f t="shared" si="82"/>
        <v>0.5</v>
      </c>
      <c r="P104" s="19"/>
      <c r="Q104" s="18">
        <f t="shared" si="83"/>
        <v>0</v>
      </c>
      <c r="R104" s="19"/>
      <c r="S104" s="18">
        <f t="shared" si="84"/>
        <v>0</v>
      </c>
      <c r="T104" s="20">
        <f t="shared" si="85"/>
        <v>0</v>
      </c>
      <c r="U104" s="22">
        <f t="shared" si="86"/>
        <v>0</v>
      </c>
      <c r="V104" s="23"/>
      <c r="W104" s="18">
        <f t="shared" si="87"/>
        <v>0</v>
      </c>
      <c r="X104" s="24"/>
      <c r="Y104" s="18">
        <f t="shared" si="88"/>
        <v>0</v>
      </c>
      <c r="Z104" s="24"/>
      <c r="AA104" s="34">
        <f t="shared" si="89"/>
        <v>0</v>
      </c>
      <c r="AB104" s="37"/>
      <c r="AC104" s="34">
        <f t="shared" si="90"/>
        <v>0</v>
      </c>
      <c r="AD104" s="38">
        <f t="shared" si="91"/>
        <v>0</v>
      </c>
      <c r="AE104" s="27">
        <f t="shared" si="92"/>
        <v>0</v>
      </c>
      <c r="AF104" s="28">
        <f t="shared" si="93"/>
        <v>6</v>
      </c>
      <c r="AG104" s="29">
        <f t="shared" si="94"/>
        <v>0.5</v>
      </c>
      <c r="AH104" s="28">
        <f t="shared" si="95"/>
        <v>0</v>
      </c>
      <c r="AI104" s="22">
        <f t="shared" si="96"/>
        <v>0</v>
      </c>
    </row>
    <row r="105" spans="1:35" s="274" customFormat="1" ht="15">
      <c r="A105" s="30"/>
      <c r="B105" s="31"/>
      <c r="C105" s="16" t="s">
        <v>1561</v>
      </c>
      <c r="D105" s="17">
        <v>6</v>
      </c>
      <c r="E105" s="18">
        <f aca="true" t="shared" si="97" ref="E105:E111">+D105/12</f>
        <v>0.5</v>
      </c>
      <c r="F105" s="19"/>
      <c r="G105" s="18">
        <f aca="true" t="shared" si="98" ref="G105:G111">F105/12</f>
        <v>0</v>
      </c>
      <c r="H105" s="19"/>
      <c r="I105" s="18">
        <f aca="true" t="shared" si="99" ref="I105:I111">+H105/12</f>
        <v>0</v>
      </c>
      <c r="J105" s="19"/>
      <c r="K105" s="18">
        <f aca="true" t="shared" si="100" ref="K105:K111">+J105/12</f>
        <v>0</v>
      </c>
      <c r="L105" s="19"/>
      <c r="M105" s="18">
        <f aca="true" t="shared" si="101" ref="M105:M111">+L105/12</f>
        <v>0</v>
      </c>
      <c r="N105" s="20">
        <f aca="true" t="shared" si="102" ref="N105:N111">D105+F105+H105+J105+L105</f>
        <v>6</v>
      </c>
      <c r="O105" s="21">
        <f aca="true" t="shared" si="103" ref="O105:O111">E105+G105+I105+K105+M105</f>
        <v>0.5</v>
      </c>
      <c r="P105" s="19"/>
      <c r="Q105" s="18">
        <f aca="true" t="shared" si="104" ref="Q105:Q111">+P105/12</f>
        <v>0</v>
      </c>
      <c r="R105" s="19"/>
      <c r="S105" s="18">
        <f aca="true" t="shared" si="105" ref="S105:S111">+R105/12</f>
        <v>0</v>
      </c>
      <c r="T105" s="20">
        <f aca="true" t="shared" si="106" ref="T105:T111">P105+R105</f>
        <v>0</v>
      </c>
      <c r="U105" s="22">
        <f aca="true" t="shared" si="107" ref="U105:U111">Q105+S105</f>
        <v>0</v>
      </c>
      <c r="V105" s="23"/>
      <c r="W105" s="18">
        <f aca="true" t="shared" si="108" ref="W105:W111">+V105/12</f>
        <v>0</v>
      </c>
      <c r="X105" s="24"/>
      <c r="Y105" s="18">
        <f aca="true" t="shared" si="109" ref="Y105:Y111">+X105/12</f>
        <v>0</v>
      </c>
      <c r="Z105" s="24"/>
      <c r="AA105" s="34">
        <f aca="true" t="shared" si="110" ref="AA105:AA111">+Z105/12</f>
        <v>0</v>
      </c>
      <c r="AB105" s="33"/>
      <c r="AC105" s="34">
        <f aca="true" t="shared" si="111" ref="AC105:AC111">AB105/12</f>
        <v>0</v>
      </c>
      <c r="AD105" s="26">
        <f aca="true" t="shared" si="112" ref="AD105:AD111">X105+Z105+AB105</f>
        <v>0</v>
      </c>
      <c r="AE105" s="27">
        <f aca="true" t="shared" si="113" ref="AE105:AE111">Y105+AA105+AC105</f>
        <v>0</v>
      </c>
      <c r="AF105" s="28">
        <f aca="true" t="shared" si="114" ref="AF105:AF111">N105+T105+V105+AD105</f>
        <v>6</v>
      </c>
      <c r="AG105" s="29">
        <f aca="true" t="shared" si="115" ref="AG105:AG111">O105+U105+W105+AE105</f>
        <v>0.5</v>
      </c>
      <c r="AH105" s="28">
        <f aca="true" t="shared" si="116" ref="AH105:AH111">IF(AF105-F105-J105-AB105-12&lt;0,0,AF105-F105-J105-AB105-12)</f>
        <v>0</v>
      </c>
      <c r="AI105" s="22">
        <f aca="true" t="shared" si="117" ref="AI105:AI111">AH105/12</f>
        <v>0</v>
      </c>
    </row>
    <row r="106" spans="1:35" s="274" customFormat="1" ht="15">
      <c r="A106" s="30"/>
      <c r="B106" s="31"/>
      <c r="C106" s="35" t="s">
        <v>1562</v>
      </c>
      <c r="D106" s="17">
        <v>6</v>
      </c>
      <c r="E106" s="18">
        <f t="shared" si="97"/>
        <v>0.5</v>
      </c>
      <c r="F106" s="19"/>
      <c r="G106" s="18">
        <f t="shared" si="98"/>
        <v>0</v>
      </c>
      <c r="H106" s="19"/>
      <c r="I106" s="18">
        <f t="shared" si="99"/>
        <v>0</v>
      </c>
      <c r="J106" s="19"/>
      <c r="K106" s="18">
        <f t="shared" si="100"/>
        <v>0</v>
      </c>
      <c r="L106" s="19"/>
      <c r="M106" s="18">
        <f t="shared" si="101"/>
        <v>0</v>
      </c>
      <c r="N106" s="20">
        <f t="shared" si="102"/>
        <v>6</v>
      </c>
      <c r="O106" s="21">
        <f t="shared" si="103"/>
        <v>0.5</v>
      </c>
      <c r="P106" s="19"/>
      <c r="Q106" s="18">
        <f t="shared" si="104"/>
        <v>0</v>
      </c>
      <c r="R106" s="19"/>
      <c r="S106" s="18">
        <f t="shared" si="105"/>
        <v>0</v>
      </c>
      <c r="T106" s="20">
        <f t="shared" si="106"/>
        <v>0</v>
      </c>
      <c r="U106" s="22">
        <f t="shared" si="107"/>
        <v>0</v>
      </c>
      <c r="V106" s="23"/>
      <c r="W106" s="18">
        <f t="shared" si="108"/>
        <v>0</v>
      </c>
      <c r="X106" s="24"/>
      <c r="Y106" s="18">
        <f t="shared" si="109"/>
        <v>0</v>
      </c>
      <c r="Z106" s="24"/>
      <c r="AA106" s="34">
        <f t="shared" si="110"/>
        <v>0</v>
      </c>
      <c r="AB106" s="33"/>
      <c r="AC106" s="34">
        <f t="shared" si="111"/>
        <v>0</v>
      </c>
      <c r="AD106" s="26">
        <f t="shared" si="112"/>
        <v>0</v>
      </c>
      <c r="AE106" s="27">
        <f t="shared" si="113"/>
        <v>0</v>
      </c>
      <c r="AF106" s="28">
        <f t="shared" si="114"/>
        <v>6</v>
      </c>
      <c r="AG106" s="29">
        <f t="shared" si="115"/>
        <v>0.5</v>
      </c>
      <c r="AH106" s="28">
        <f t="shared" si="116"/>
        <v>0</v>
      </c>
      <c r="AI106" s="22">
        <f t="shared" si="117"/>
        <v>0</v>
      </c>
    </row>
    <row r="107" spans="1:35" s="274" customFormat="1" ht="15">
      <c r="A107" s="30"/>
      <c r="B107" s="31"/>
      <c r="C107" s="35" t="s">
        <v>1563</v>
      </c>
      <c r="D107" s="17">
        <v>9</v>
      </c>
      <c r="E107" s="18">
        <f t="shared" si="97"/>
        <v>0.75</v>
      </c>
      <c r="F107" s="19"/>
      <c r="G107" s="18">
        <f t="shared" si="98"/>
        <v>0</v>
      </c>
      <c r="H107" s="19"/>
      <c r="I107" s="18">
        <f t="shared" si="99"/>
        <v>0</v>
      </c>
      <c r="J107" s="19"/>
      <c r="K107" s="18">
        <f t="shared" si="100"/>
        <v>0</v>
      </c>
      <c r="L107" s="19"/>
      <c r="M107" s="18">
        <f t="shared" si="101"/>
        <v>0</v>
      </c>
      <c r="N107" s="20">
        <f t="shared" si="102"/>
        <v>9</v>
      </c>
      <c r="O107" s="21">
        <f t="shared" si="103"/>
        <v>0.75</v>
      </c>
      <c r="P107" s="19"/>
      <c r="Q107" s="18">
        <f t="shared" si="104"/>
        <v>0</v>
      </c>
      <c r="R107" s="19"/>
      <c r="S107" s="18">
        <f t="shared" si="105"/>
        <v>0</v>
      </c>
      <c r="T107" s="20">
        <f t="shared" si="106"/>
        <v>0</v>
      </c>
      <c r="U107" s="22">
        <f t="shared" si="107"/>
        <v>0</v>
      </c>
      <c r="V107" s="23"/>
      <c r="W107" s="18">
        <f t="shared" si="108"/>
        <v>0</v>
      </c>
      <c r="X107" s="24"/>
      <c r="Y107" s="18">
        <f t="shared" si="109"/>
        <v>0</v>
      </c>
      <c r="Z107" s="24"/>
      <c r="AA107" s="34">
        <f t="shared" si="110"/>
        <v>0</v>
      </c>
      <c r="AB107" s="33"/>
      <c r="AC107" s="34">
        <f t="shared" si="111"/>
        <v>0</v>
      </c>
      <c r="AD107" s="26">
        <f t="shared" si="112"/>
        <v>0</v>
      </c>
      <c r="AE107" s="27">
        <f t="shared" si="113"/>
        <v>0</v>
      </c>
      <c r="AF107" s="28">
        <f t="shared" si="114"/>
        <v>9</v>
      </c>
      <c r="AG107" s="29">
        <f t="shared" si="115"/>
        <v>0.75</v>
      </c>
      <c r="AH107" s="28">
        <f t="shared" si="116"/>
        <v>0</v>
      </c>
      <c r="AI107" s="22">
        <f t="shared" si="117"/>
        <v>0</v>
      </c>
    </row>
    <row r="108" spans="1:35" s="274" customFormat="1" ht="15">
      <c r="A108" s="30"/>
      <c r="B108" s="31"/>
      <c r="C108" s="35" t="s">
        <v>1564</v>
      </c>
      <c r="D108" s="17">
        <v>6</v>
      </c>
      <c r="E108" s="18">
        <f t="shared" si="97"/>
        <v>0.5</v>
      </c>
      <c r="F108" s="19"/>
      <c r="G108" s="18">
        <f t="shared" si="98"/>
        <v>0</v>
      </c>
      <c r="H108" s="19"/>
      <c r="I108" s="18">
        <f t="shared" si="99"/>
        <v>0</v>
      </c>
      <c r="J108" s="19"/>
      <c r="K108" s="18">
        <f t="shared" si="100"/>
        <v>0</v>
      </c>
      <c r="L108" s="19"/>
      <c r="M108" s="18">
        <f t="shared" si="101"/>
        <v>0</v>
      </c>
      <c r="N108" s="20">
        <f t="shared" si="102"/>
        <v>6</v>
      </c>
      <c r="O108" s="21">
        <f t="shared" si="103"/>
        <v>0.5</v>
      </c>
      <c r="P108" s="19"/>
      <c r="Q108" s="18">
        <f t="shared" si="104"/>
        <v>0</v>
      </c>
      <c r="R108" s="19"/>
      <c r="S108" s="18">
        <f t="shared" si="105"/>
        <v>0</v>
      </c>
      <c r="T108" s="20">
        <f t="shared" si="106"/>
        <v>0</v>
      </c>
      <c r="U108" s="22">
        <f t="shared" si="107"/>
        <v>0</v>
      </c>
      <c r="V108" s="23"/>
      <c r="W108" s="18">
        <f t="shared" si="108"/>
        <v>0</v>
      </c>
      <c r="X108" s="24"/>
      <c r="Y108" s="18">
        <f t="shared" si="109"/>
        <v>0</v>
      </c>
      <c r="Z108" s="24"/>
      <c r="AA108" s="34">
        <f t="shared" si="110"/>
        <v>0</v>
      </c>
      <c r="AB108" s="33"/>
      <c r="AC108" s="34">
        <f t="shared" si="111"/>
        <v>0</v>
      </c>
      <c r="AD108" s="26">
        <f t="shared" si="112"/>
        <v>0</v>
      </c>
      <c r="AE108" s="27">
        <f t="shared" si="113"/>
        <v>0</v>
      </c>
      <c r="AF108" s="28">
        <f t="shared" si="114"/>
        <v>6</v>
      </c>
      <c r="AG108" s="29">
        <f t="shared" si="115"/>
        <v>0.5</v>
      </c>
      <c r="AH108" s="28">
        <f t="shared" si="116"/>
        <v>0</v>
      </c>
      <c r="AI108" s="22">
        <f t="shared" si="117"/>
        <v>0</v>
      </c>
    </row>
    <row r="109" spans="1:35" s="274" customFormat="1" ht="15">
      <c r="A109" s="30"/>
      <c r="B109" s="31"/>
      <c r="C109" s="35" t="s">
        <v>1565</v>
      </c>
      <c r="D109" s="17">
        <v>9</v>
      </c>
      <c r="E109" s="18">
        <f t="shared" si="97"/>
        <v>0.75</v>
      </c>
      <c r="F109" s="19"/>
      <c r="G109" s="18">
        <f t="shared" si="98"/>
        <v>0</v>
      </c>
      <c r="H109" s="19"/>
      <c r="I109" s="18">
        <f t="shared" si="99"/>
        <v>0</v>
      </c>
      <c r="J109" s="19"/>
      <c r="K109" s="18">
        <f t="shared" si="100"/>
        <v>0</v>
      </c>
      <c r="L109" s="19"/>
      <c r="M109" s="18">
        <f t="shared" si="101"/>
        <v>0</v>
      </c>
      <c r="N109" s="20">
        <f t="shared" si="102"/>
        <v>9</v>
      </c>
      <c r="O109" s="21">
        <f t="shared" si="103"/>
        <v>0.75</v>
      </c>
      <c r="P109" s="19"/>
      <c r="Q109" s="18">
        <f t="shared" si="104"/>
        <v>0</v>
      </c>
      <c r="R109" s="19"/>
      <c r="S109" s="18">
        <f t="shared" si="105"/>
        <v>0</v>
      </c>
      <c r="T109" s="20">
        <f t="shared" si="106"/>
        <v>0</v>
      </c>
      <c r="U109" s="22">
        <f t="shared" si="107"/>
        <v>0</v>
      </c>
      <c r="V109" s="23"/>
      <c r="W109" s="18">
        <f t="shared" si="108"/>
        <v>0</v>
      </c>
      <c r="X109" s="24"/>
      <c r="Y109" s="18">
        <f t="shared" si="109"/>
        <v>0</v>
      </c>
      <c r="Z109" s="24"/>
      <c r="AA109" s="34">
        <f t="shared" si="110"/>
        <v>0</v>
      </c>
      <c r="AB109" s="33"/>
      <c r="AC109" s="34">
        <f t="shared" si="111"/>
        <v>0</v>
      </c>
      <c r="AD109" s="26">
        <f t="shared" si="112"/>
        <v>0</v>
      </c>
      <c r="AE109" s="27">
        <f t="shared" si="113"/>
        <v>0</v>
      </c>
      <c r="AF109" s="28">
        <f t="shared" si="114"/>
        <v>9</v>
      </c>
      <c r="AG109" s="29">
        <f t="shared" si="115"/>
        <v>0.75</v>
      </c>
      <c r="AH109" s="28">
        <f t="shared" si="116"/>
        <v>0</v>
      </c>
      <c r="AI109" s="22">
        <f t="shared" si="117"/>
        <v>0</v>
      </c>
    </row>
    <row r="110" spans="1:35" s="274" customFormat="1" ht="15">
      <c r="A110" s="15"/>
      <c r="B110" s="31"/>
      <c r="C110" s="35" t="s">
        <v>1566</v>
      </c>
      <c r="D110" s="17">
        <v>4</v>
      </c>
      <c r="E110" s="18">
        <f t="shared" si="97"/>
        <v>0.3333333333333333</v>
      </c>
      <c r="F110" s="19"/>
      <c r="G110" s="18">
        <f t="shared" si="98"/>
        <v>0</v>
      </c>
      <c r="H110" s="19"/>
      <c r="I110" s="18">
        <f t="shared" si="99"/>
        <v>0</v>
      </c>
      <c r="J110" s="19"/>
      <c r="K110" s="18">
        <f t="shared" si="100"/>
        <v>0</v>
      </c>
      <c r="L110" s="19"/>
      <c r="M110" s="18">
        <f t="shared" si="101"/>
        <v>0</v>
      </c>
      <c r="N110" s="20">
        <f t="shared" si="102"/>
        <v>4</v>
      </c>
      <c r="O110" s="21">
        <f t="shared" si="103"/>
        <v>0.3333333333333333</v>
      </c>
      <c r="P110" s="19"/>
      <c r="Q110" s="18">
        <f t="shared" si="104"/>
        <v>0</v>
      </c>
      <c r="R110" s="19"/>
      <c r="S110" s="18">
        <f t="shared" si="105"/>
        <v>0</v>
      </c>
      <c r="T110" s="20">
        <f t="shared" si="106"/>
        <v>0</v>
      </c>
      <c r="U110" s="22">
        <f t="shared" si="107"/>
        <v>0</v>
      </c>
      <c r="V110" s="23"/>
      <c r="W110" s="18">
        <f t="shared" si="108"/>
        <v>0</v>
      </c>
      <c r="X110" s="24"/>
      <c r="Y110" s="18">
        <f t="shared" si="109"/>
        <v>0</v>
      </c>
      <c r="Z110" s="24"/>
      <c r="AA110" s="34">
        <f t="shared" si="110"/>
        <v>0</v>
      </c>
      <c r="AB110" s="33"/>
      <c r="AC110" s="34">
        <f t="shared" si="111"/>
        <v>0</v>
      </c>
      <c r="AD110" s="26">
        <f t="shared" si="112"/>
        <v>0</v>
      </c>
      <c r="AE110" s="27">
        <f t="shared" si="113"/>
        <v>0</v>
      </c>
      <c r="AF110" s="28">
        <f t="shared" si="114"/>
        <v>4</v>
      </c>
      <c r="AG110" s="29">
        <f t="shared" si="115"/>
        <v>0.3333333333333333</v>
      </c>
      <c r="AH110" s="28">
        <f t="shared" si="116"/>
        <v>0</v>
      </c>
      <c r="AI110" s="22">
        <f t="shared" si="117"/>
        <v>0</v>
      </c>
    </row>
    <row r="111" spans="1:35" s="274" customFormat="1" ht="15">
      <c r="A111" s="30"/>
      <c r="B111" s="31"/>
      <c r="C111" s="36" t="s">
        <v>1567</v>
      </c>
      <c r="D111" s="17">
        <v>6</v>
      </c>
      <c r="E111" s="18">
        <f t="shared" si="97"/>
        <v>0.5</v>
      </c>
      <c r="F111" s="19"/>
      <c r="G111" s="18">
        <f t="shared" si="98"/>
        <v>0</v>
      </c>
      <c r="H111" s="19"/>
      <c r="I111" s="18">
        <f t="shared" si="99"/>
        <v>0</v>
      </c>
      <c r="J111" s="19"/>
      <c r="K111" s="18">
        <f t="shared" si="100"/>
        <v>0</v>
      </c>
      <c r="L111" s="19"/>
      <c r="M111" s="18">
        <f t="shared" si="101"/>
        <v>0</v>
      </c>
      <c r="N111" s="20">
        <f t="shared" si="102"/>
        <v>6</v>
      </c>
      <c r="O111" s="21">
        <f t="shared" si="103"/>
        <v>0.5</v>
      </c>
      <c r="P111" s="19"/>
      <c r="Q111" s="18">
        <f t="shared" si="104"/>
        <v>0</v>
      </c>
      <c r="R111" s="19"/>
      <c r="S111" s="18">
        <f t="shared" si="105"/>
        <v>0</v>
      </c>
      <c r="T111" s="20">
        <f t="shared" si="106"/>
        <v>0</v>
      </c>
      <c r="U111" s="22">
        <f t="shared" si="107"/>
        <v>0</v>
      </c>
      <c r="V111" s="23"/>
      <c r="W111" s="18">
        <f t="shared" si="108"/>
        <v>0</v>
      </c>
      <c r="X111" s="24"/>
      <c r="Y111" s="18">
        <f t="shared" si="109"/>
        <v>0</v>
      </c>
      <c r="Z111" s="24"/>
      <c r="AA111" s="34">
        <f t="shared" si="110"/>
        <v>0</v>
      </c>
      <c r="AB111" s="37"/>
      <c r="AC111" s="34">
        <f t="shared" si="111"/>
        <v>0</v>
      </c>
      <c r="AD111" s="38">
        <f t="shared" si="112"/>
        <v>0</v>
      </c>
      <c r="AE111" s="27">
        <f t="shared" si="113"/>
        <v>0</v>
      </c>
      <c r="AF111" s="28">
        <f t="shared" si="114"/>
        <v>6</v>
      </c>
      <c r="AG111" s="29">
        <f t="shared" si="115"/>
        <v>0.5</v>
      </c>
      <c r="AH111" s="28">
        <f t="shared" si="116"/>
        <v>0</v>
      </c>
      <c r="AI111" s="22">
        <f t="shared" si="117"/>
        <v>0</v>
      </c>
    </row>
    <row r="112" spans="1:35" ht="15">
      <c r="A112" s="30"/>
      <c r="B112" s="31"/>
      <c r="C112" s="16" t="s">
        <v>1568</v>
      </c>
      <c r="D112" s="17">
        <v>6</v>
      </c>
      <c r="E112" s="18">
        <f t="shared" si="0"/>
        <v>0.5</v>
      </c>
      <c r="F112" s="19"/>
      <c r="G112" s="18">
        <f t="shared" si="41"/>
        <v>0</v>
      </c>
      <c r="H112" s="19"/>
      <c r="I112" s="18">
        <f t="shared" si="42"/>
        <v>0</v>
      </c>
      <c r="J112" s="19"/>
      <c r="K112" s="18">
        <f t="shared" si="43"/>
        <v>0</v>
      </c>
      <c r="L112" s="19"/>
      <c r="M112" s="18">
        <f t="shared" si="44"/>
        <v>0</v>
      </c>
      <c r="N112" s="20">
        <f t="shared" si="38"/>
        <v>6</v>
      </c>
      <c r="O112" s="21">
        <f t="shared" si="38"/>
        <v>0.5</v>
      </c>
      <c r="P112" s="19"/>
      <c r="Q112" s="18">
        <f t="shared" si="45"/>
        <v>0</v>
      </c>
      <c r="R112" s="19"/>
      <c r="S112" s="18">
        <f t="shared" si="46"/>
        <v>0</v>
      </c>
      <c r="T112" s="20">
        <f t="shared" si="39"/>
        <v>0</v>
      </c>
      <c r="U112" s="22">
        <f t="shared" si="39"/>
        <v>0</v>
      </c>
      <c r="V112" s="23"/>
      <c r="W112" s="18">
        <f t="shared" si="47"/>
        <v>0</v>
      </c>
      <c r="X112" s="24"/>
      <c r="Y112" s="18">
        <f t="shared" si="48"/>
        <v>0</v>
      </c>
      <c r="Z112" s="24"/>
      <c r="AA112" s="34">
        <f t="shared" si="54"/>
        <v>0</v>
      </c>
      <c r="AB112" s="33"/>
      <c r="AC112" s="34">
        <f t="shared" si="11"/>
        <v>0</v>
      </c>
      <c r="AD112" s="26">
        <f t="shared" si="50"/>
        <v>0</v>
      </c>
      <c r="AE112" s="27">
        <f t="shared" si="50"/>
        <v>0</v>
      </c>
      <c r="AF112" s="28">
        <f t="shared" si="51"/>
        <v>6</v>
      </c>
      <c r="AG112" s="29">
        <f t="shared" si="51"/>
        <v>0.5</v>
      </c>
      <c r="AH112" s="28">
        <f t="shared" si="52"/>
        <v>0</v>
      </c>
      <c r="AI112" s="22">
        <f t="shared" si="53"/>
        <v>0</v>
      </c>
    </row>
    <row r="113" spans="1:35" s="274" customFormat="1" ht="15">
      <c r="A113" s="30"/>
      <c r="B113" s="31"/>
      <c r="C113" s="35" t="s">
        <v>1569</v>
      </c>
      <c r="D113" s="17">
        <v>6</v>
      </c>
      <c r="E113" s="18">
        <f aca="true" t="shared" si="118" ref="E113:E130">+D113/12</f>
        <v>0.5</v>
      </c>
      <c r="F113" s="19"/>
      <c r="G113" s="18">
        <f aca="true" t="shared" si="119" ref="G113:G130">F113/12</f>
        <v>0</v>
      </c>
      <c r="H113" s="19"/>
      <c r="I113" s="18">
        <f aca="true" t="shared" si="120" ref="I113:I130">+H113/12</f>
        <v>0</v>
      </c>
      <c r="J113" s="19"/>
      <c r="K113" s="18">
        <f aca="true" t="shared" si="121" ref="K113:K130">+J113/12</f>
        <v>0</v>
      </c>
      <c r="L113" s="19"/>
      <c r="M113" s="18">
        <f aca="true" t="shared" si="122" ref="M113:M130">+L113/12</f>
        <v>0</v>
      </c>
      <c r="N113" s="20">
        <f aca="true" t="shared" si="123" ref="N113:N130">D113+F113+H113+J113+L113</f>
        <v>6</v>
      </c>
      <c r="O113" s="21">
        <f aca="true" t="shared" si="124" ref="O113:O130">E113+G113+I113+K113+M113</f>
        <v>0.5</v>
      </c>
      <c r="P113" s="19"/>
      <c r="Q113" s="18">
        <f aca="true" t="shared" si="125" ref="Q113:Q130">+P113/12</f>
        <v>0</v>
      </c>
      <c r="R113" s="19"/>
      <c r="S113" s="18">
        <f aca="true" t="shared" si="126" ref="S113:S130">+R113/12</f>
        <v>0</v>
      </c>
      <c r="T113" s="20">
        <f aca="true" t="shared" si="127" ref="T113:T130">P113+R113</f>
        <v>0</v>
      </c>
      <c r="U113" s="22">
        <f aca="true" t="shared" si="128" ref="U113:U130">Q113+S113</f>
        <v>0</v>
      </c>
      <c r="V113" s="23"/>
      <c r="W113" s="18">
        <f aca="true" t="shared" si="129" ref="W113:W130">+V113/12</f>
        <v>0</v>
      </c>
      <c r="X113" s="24"/>
      <c r="Y113" s="18">
        <f aca="true" t="shared" si="130" ref="Y113:Y130">+X113/12</f>
        <v>0</v>
      </c>
      <c r="Z113" s="24"/>
      <c r="AA113" s="34">
        <f aca="true" t="shared" si="131" ref="AA113:AA130">+Z113/12</f>
        <v>0</v>
      </c>
      <c r="AB113" s="33"/>
      <c r="AC113" s="34">
        <f aca="true" t="shared" si="132" ref="AC113:AC130">AB113/12</f>
        <v>0</v>
      </c>
      <c r="AD113" s="26">
        <f aca="true" t="shared" si="133" ref="AD113:AD130">X113+Z113+AB113</f>
        <v>0</v>
      </c>
      <c r="AE113" s="27">
        <f aca="true" t="shared" si="134" ref="AE113:AE130">Y113+AA113+AC113</f>
        <v>0</v>
      </c>
      <c r="AF113" s="28">
        <f aca="true" t="shared" si="135" ref="AF113:AF130">N113+T113+V113+AD113</f>
        <v>6</v>
      </c>
      <c r="AG113" s="29">
        <f aca="true" t="shared" si="136" ref="AG113:AG130">O113+U113+W113+AE113</f>
        <v>0.5</v>
      </c>
      <c r="AH113" s="28">
        <f aca="true" t="shared" si="137" ref="AH113:AH130">IF(AF113-F113-J113-AB113-12&lt;0,0,AF113-F113-J113-AB113-12)</f>
        <v>0</v>
      </c>
      <c r="AI113" s="22">
        <f aca="true" t="shared" si="138" ref="AI113:AI130">AH113/12</f>
        <v>0</v>
      </c>
    </row>
    <row r="114" spans="1:35" s="274" customFormat="1" ht="15">
      <c r="A114" s="30"/>
      <c r="B114" s="31"/>
      <c r="C114" s="35" t="s">
        <v>1570</v>
      </c>
      <c r="D114" s="17">
        <v>6</v>
      </c>
      <c r="E114" s="18">
        <f t="shared" si="118"/>
        <v>0.5</v>
      </c>
      <c r="F114" s="19"/>
      <c r="G114" s="18">
        <f t="shared" si="119"/>
        <v>0</v>
      </c>
      <c r="H114" s="19"/>
      <c r="I114" s="18">
        <f t="shared" si="120"/>
        <v>0</v>
      </c>
      <c r="J114" s="19"/>
      <c r="K114" s="18">
        <f t="shared" si="121"/>
        <v>0</v>
      </c>
      <c r="L114" s="19"/>
      <c r="M114" s="18">
        <f t="shared" si="122"/>
        <v>0</v>
      </c>
      <c r="N114" s="20">
        <f t="shared" si="123"/>
        <v>6</v>
      </c>
      <c r="O114" s="21">
        <f t="shared" si="124"/>
        <v>0.5</v>
      </c>
      <c r="P114" s="19"/>
      <c r="Q114" s="18">
        <f t="shared" si="125"/>
        <v>0</v>
      </c>
      <c r="R114" s="19"/>
      <c r="S114" s="18">
        <f t="shared" si="126"/>
        <v>0</v>
      </c>
      <c r="T114" s="20">
        <f t="shared" si="127"/>
        <v>0</v>
      </c>
      <c r="U114" s="22">
        <f t="shared" si="128"/>
        <v>0</v>
      </c>
      <c r="V114" s="23"/>
      <c r="W114" s="18">
        <f t="shared" si="129"/>
        <v>0</v>
      </c>
      <c r="X114" s="24"/>
      <c r="Y114" s="18">
        <f t="shared" si="130"/>
        <v>0</v>
      </c>
      <c r="Z114" s="24"/>
      <c r="AA114" s="34">
        <f t="shared" si="131"/>
        <v>0</v>
      </c>
      <c r="AB114" s="33"/>
      <c r="AC114" s="34">
        <f t="shared" si="132"/>
        <v>0</v>
      </c>
      <c r="AD114" s="26">
        <f t="shared" si="133"/>
        <v>0</v>
      </c>
      <c r="AE114" s="27">
        <f t="shared" si="134"/>
        <v>0</v>
      </c>
      <c r="AF114" s="28">
        <f t="shared" si="135"/>
        <v>6</v>
      </c>
      <c r="AG114" s="29">
        <f t="shared" si="136"/>
        <v>0.5</v>
      </c>
      <c r="AH114" s="28">
        <f t="shared" si="137"/>
        <v>0</v>
      </c>
      <c r="AI114" s="22">
        <f t="shared" si="138"/>
        <v>0</v>
      </c>
    </row>
    <row r="115" spans="1:35" s="274" customFormat="1" ht="15">
      <c r="A115" s="30"/>
      <c r="B115" s="31"/>
      <c r="C115" s="35" t="s">
        <v>1571</v>
      </c>
      <c r="D115" s="17">
        <v>6</v>
      </c>
      <c r="E115" s="18">
        <f t="shared" si="118"/>
        <v>0.5</v>
      </c>
      <c r="F115" s="19"/>
      <c r="G115" s="18">
        <f t="shared" si="119"/>
        <v>0</v>
      </c>
      <c r="H115" s="19"/>
      <c r="I115" s="18">
        <f t="shared" si="120"/>
        <v>0</v>
      </c>
      <c r="J115" s="19"/>
      <c r="K115" s="18">
        <f t="shared" si="121"/>
        <v>0</v>
      </c>
      <c r="L115" s="19"/>
      <c r="M115" s="18">
        <f t="shared" si="122"/>
        <v>0</v>
      </c>
      <c r="N115" s="20">
        <f t="shared" si="123"/>
        <v>6</v>
      </c>
      <c r="O115" s="21">
        <f t="shared" si="124"/>
        <v>0.5</v>
      </c>
      <c r="P115" s="19"/>
      <c r="Q115" s="18">
        <f t="shared" si="125"/>
        <v>0</v>
      </c>
      <c r="R115" s="19"/>
      <c r="S115" s="18">
        <f t="shared" si="126"/>
        <v>0</v>
      </c>
      <c r="T115" s="20">
        <f t="shared" si="127"/>
        <v>0</v>
      </c>
      <c r="U115" s="22">
        <f t="shared" si="128"/>
        <v>0</v>
      </c>
      <c r="V115" s="23"/>
      <c r="W115" s="18">
        <f t="shared" si="129"/>
        <v>0</v>
      </c>
      <c r="X115" s="24"/>
      <c r="Y115" s="18">
        <f t="shared" si="130"/>
        <v>0</v>
      </c>
      <c r="Z115" s="24"/>
      <c r="AA115" s="34">
        <f t="shared" si="131"/>
        <v>0</v>
      </c>
      <c r="AB115" s="33"/>
      <c r="AC115" s="34">
        <f t="shared" si="132"/>
        <v>0</v>
      </c>
      <c r="AD115" s="26">
        <f t="shared" si="133"/>
        <v>0</v>
      </c>
      <c r="AE115" s="27">
        <f t="shared" si="134"/>
        <v>0</v>
      </c>
      <c r="AF115" s="28">
        <f t="shared" si="135"/>
        <v>6</v>
      </c>
      <c r="AG115" s="29">
        <f t="shared" si="136"/>
        <v>0.5</v>
      </c>
      <c r="AH115" s="28">
        <f t="shared" si="137"/>
        <v>0</v>
      </c>
      <c r="AI115" s="22">
        <f t="shared" si="138"/>
        <v>0</v>
      </c>
    </row>
    <row r="116" spans="1:35" s="274" customFormat="1" ht="15">
      <c r="A116" s="30"/>
      <c r="B116" s="31"/>
      <c r="C116" s="35" t="s">
        <v>1572</v>
      </c>
      <c r="D116" s="17">
        <v>4</v>
      </c>
      <c r="E116" s="18">
        <f t="shared" si="118"/>
        <v>0.3333333333333333</v>
      </c>
      <c r="F116" s="19"/>
      <c r="G116" s="18">
        <f t="shared" si="119"/>
        <v>0</v>
      </c>
      <c r="H116" s="19"/>
      <c r="I116" s="18">
        <f t="shared" si="120"/>
        <v>0</v>
      </c>
      <c r="J116" s="19"/>
      <c r="K116" s="18">
        <f t="shared" si="121"/>
        <v>0</v>
      </c>
      <c r="L116" s="19"/>
      <c r="M116" s="18">
        <f t="shared" si="122"/>
        <v>0</v>
      </c>
      <c r="N116" s="20">
        <f t="shared" si="123"/>
        <v>4</v>
      </c>
      <c r="O116" s="21">
        <f t="shared" si="124"/>
        <v>0.3333333333333333</v>
      </c>
      <c r="P116" s="19"/>
      <c r="Q116" s="18">
        <f t="shared" si="125"/>
        <v>0</v>
      </c>
      <c r="R116" s="19"/>
      <c r="S116" s="18">
        <f t="shared" si="126"/>
        <v>0</v>
      </c>
      <c r="T116" s="20">
        <f t="shared" si="127"/>
        <v>0</v>
      </c>
      <c r="U116" s="22">
        <f t="shared" si="128"/>
        <v>0</v>
      </c>
      <c r="V116" s="23"/>
      <c r="W116" s="18">
        <f t="shared" si="129"/>
        <v>0</v>
      </c>
      <c r="X116" s="24"/>
      <c r="Y116" s="18">
        <f t="shared" si="130"/>
        <v>0</v>
      </c>
      <c r="Z116" s="24"/>
      <c r="AA116" s="34">
        <f t="shared" si="131"/>
        <v>0</v>
      </c>
      <c r="AB116" s="33"/>
      <c r="AC116" s="34">
        <f t="shared" si="132"/>
        <v>0</v>
      </c>
      <c r="AD116" s="26">
        <f t="shared" si="133"/>
        <v>0</v>
      </c>
      <c r="AE116" s="27">
        <f t="shared" si="134"/>
        <v>0</v>
      </c>
      <c r="AF116" s="28">
        <f t="shared" si="135"/>
        <v>4</v>
      </c>
      <c r="AG116" s="29">
        <f t="shared" si="136"/>
        <v>0.3333333333333333</v>
      </c>
      <c r="AH116" s="28">
        <f t="shared" si="137"/>
        <v>0</v>
      </c>
      <c r="AI116" s="22">
        <f t="shared" si="138"/>
        <v>0</v>
      </c>
    </row>
    <row r="117" spans="1:35" s="274" customFormat="1" ht="15">
      <c r="A117" s="15"/>
      <c r="B117" s="31"/>
      <c r="C117" s="35" t="s">
        <v>1573</v>
      </c>
      <c r="D117" s="17">
        <v>4</v>
      </c>
      <c r="E117" s="18">
        <f t="shared" si="118"/>
        <v>0.3333333333333333</v>
      </c>
      <c r="F117" s="19"/>
      <c r="G117" s="18">
        <f t="shared" si="119"/>
        <v>0</v>
      </c>
      <c r="H117" s="19"/>
      <c r="I117" s="18">
        <f t="shared" si="120"/>
        <v>0</v>
      </c>
      <c r="J117" s="19"/>
      <c r="K117" s="18">
        <f t="shared" si="121"/>
        <v>0</v>
      </c>
      <c r="L117" s="19"/>
      <c r="M117" s="18">
        <f t="shared" si="122"/>
        <v>0</v>
      </c>
      <c r="N117" s="20">
        <f t="shared" si="123"/>
        <v>4</v>
      </c>
      <c r="O117" s="21">
        <f t="shared" si="124"/>
        <v>0.3333333333333333</v>
      </c>
      <c r="P117" s="19"/>
      <c r="Q117" s="18">
        <f t="shared" si="125"/>
        <v>0</v>
      </c>
      <c r="R117" s="19"/>
      <c r="S117" s="18">
        <f t="shared" si="126"/>
        <v>0</v>
      </c>
      <c r="T117" s="20">
        <f t="shared" si="127"/>
        <v>0</v>
      </c>
      <c r="U117" s="22">
        <f t="shared" si="128"/>
        <v>0</v>
      </c>
      <c r="V117" s="23"/>
      <c r="W117" s="18">
        <f t="shared" si="129"/>
        <v>0</v>
      </c>
      <c r="X117" s="24"/>
      <c r="Y117" s="18">
        <f t="shared" si="130"/>
        <v>0</v>
      </c>
      <c r="Z117" s="24"/>
      <c r="AA117" s="34">
        <f t="shared" si="131"/>
        <v>0</v>
      </c>
      <c r="AB117" s="33"/>
      <c r="AC117" s="34">
        <f t="shared" si="132"/>
        <v>0</v>
      </c>
      <c r="AD117" s="26">
        <f t="shared" si="133"/>
        <v>0</v>
      </c>
      <c r="AE117" s="27">
        <f t="shared" si="134"/>
        <v>0</v>
      </c>
      <c r="AF117" s="28">
        <f t="shared" si="135"/>
        <v>4</v>
      </c>
      <c r="AG117" s="29">
        <f t="shared" si="136"/>
        <v>0.3333333333333333</v>
      </c>
      <c r="AH117" s="28">
        <f t="shared" si="137"/>
        <v>0</v>
      </c>
      <c r="AI117" s="22">
        <f t="shared" si="138"/>
        <v>0</v>
      </c>
    </row>
    <row r="118" spans="1:35" s="274" customFormat="1" ht="15">
      <c r="A118" s="30"/>
      <c r="B118" s="31"/>
      <c r="C118" s="36" t="s">
        <v>1574</v>
      </c>
      <c r="D118" s="17">
        <v>9</v>
      </c>
      <c r="E118" s="18">
        <f t="shared" si="118"/>
        <v>0.75</v>
      </c>
      <c r="F118" s="19"/>
      <c r="G118" s="18">
        <f t="shared" si="119"/>
        <v>0</v>
      </c>
      <c r="H118" s="19"/>
      <c r="I118" s="18">
        <f t="shared" si="120"/>
        <v>0</v>
      </c>
      <c r="J118" s="19"/>
      <c r="K118" s="18">
        <f t="shared" si="121"/>
        <v>0</v>
      </c>
      <c r="L118" s="19"/>
      <c r="M118" s="18">
        <f t="shared" si="122"/>
        <v>0</v>
      </c>
      <c r="N118" s="20">
        <f t="shared" si="123"/>
        <v>9</v>
      </c>
      <c r="O118" s="21">
        <f t="shared" si="124"/>
        <v>0.75</v>
      </c>
      <c r="P118" s="19"/>
      <c r="Q118" s="18">
        <f t="shared" si="125"/>
        <v>0</v>
      </c>
      <c r="R118" s="19"/>
      <c r="S118" s="18">
        <f t="shared" si="126"/>
        <v>0</v>
      </c>
      <c r="T118" s="20">
        <f t="shared" si="127"/>
        <v>0</v>
      </c>
      <c r="U118" s="22">
        <f t="shared" si="128"/>
        <v>0</v>
      </c>
      <c r="V118" s="23"/>
      <c r="W118" s="18">
        <f t="shared" si="129"/>
        <v>0</v>
      </c>
      <c r="X118" s="24"/>
      <c r="Y118" s="18">
        <f t="shared" si="130"/>
        <v>0</v>
      </c>
      <c r="Z118" s="24"/>
      <c r="AA118" s="34">
        <f t="shared" si="131"/>
        <v>0</v>
      </c>
      <c r="AB118" s="37"/>
      <c r="AC118" s="34">
        <f t="shared" si="132"/>
        <v>0</v>
      </c>
      <c r="AD118" s="38">
        <f t="shared" si="133"/>
        <v>0</v>
      </c>
      <c r="AE118" s="27">
        <f t="shared" si="134"/>
        <v>0</v>
      </c>
      <c r="AF118" s="28">
        <f t="shared" si="135"/>
        <v>9</v>
      </c>
      <c r="AG118" s="29">
        <f t="shared" si="136"/>
        <v>0.75</v>
      </c>
      <c r="AH118" s="28">
        <f t="shared" si="137"/>
        <v>0</v>
      </c>
      <c r="AI118" s="22">
        <f t="shared" si="138"/>
        <v>0</v>
      </c>
    </row>
    <row r="119" spans="1:35" s="274" customFormat="1" ht="15">
      <c r="A119" s="30"/>
      <c r="B119" s="31"/>
      <c r="C119" s="35" t="s">
        <v>1575</v>
      </c>
      <c r="D119" s="17">
        <v>9</v>
      </c>
      <c r="E119" s="18">
        <f aca="true" t="shared" si="139" ref="E119:E124">+D119/12</f>
        <v>0.75</v>
      </c>
      <c r="F119" s="19"/>
      <c r="G119" s="18">
        <f aca="true" t="shared" si="140" ref="G119:G124">F119/12</f>
        <v>0</v>
      </c>
      <c r="H119" s="19"/>
      <c r="I119" s="18">
        <f aca="true" t="shared" si="141" ref="I119:I124">+H119/12</f>
        <v>0</v>
      </c>
      <c r="J119" s="19"/>
      <c r="K119" s="18">
        <f aca="true" t="shared" si="142" ref="K119:K124">+J119/12</f>
        <v>0</v>
      </c>
      <c r="L119" s="19"/>
      <c r="M119" s="18">
        <f aca="true" t="shared" si="143" ref="M119:M124">+L119/12</f>
        <v>0</v>
      </c>
      <c r="N119" s="20">
        <f aca="true" t="shared" si="144" ref="N119:N124">D119+F119+H119+J119+L119</f>
        <v>9</v>
      </c>
      <c r="O119" s="21">
        <f aca="true" t="shared" si="145" ref="O119:O124">E119+G119+I119+K119+M119</f>
        <v>0.75</v>
      </c>
      <c r="P119" s="19"/>
      <c r="Q119" s="18">
        <f aca="true" t="shared" si="146" ref="Q119:Q124">+P119/12</f>
        <v>0</v>
      </c>
      <c r="R119" s="19"/>
      <c r="S119" s="18">
        <f aca="true" t="shared" si="147" ref="S119:S124">+R119/12</f>
        <v>0</v>
      </c>
      <c r="T119" s="20">
        <f aca="true" t="shared" si="148" ref="T119:T124">P119+R119</f>
        <v>0</v>
      </c>
      <c r="U119" s="22">
        <f aca="true" t="shared" si="149" ref="U119:U124">Q119+S119</f>
        <v>0</v>
      </c>
      <c r="V119" s="23"/>
      <c r="W119" s="18">
        <f aca="true" t="shared" si="150" ref="W119:W124">+V119/12</f>
        <v>0</v>
      </c>
      <c r="X119" s="24"/>
      <c r="Y119" s="18">
        <f aca="true" t="shared" si="151" ref="Y119:Y124">+X119/12</f>
        <v>0</v>
      </c>
      <c r="Z119" s="24"/>
      <c r="AA119" s="34">
        <f aca="true" t="shared" si="152" ref="AA119:AA124">+Z119/12</f>
        <v>0</v>
      </c>
      <c r="AB119" s="33"/>
      <c r="AC119" s="34">
        <f aca="true" t="shared" si="153" ref="AC119:AC124">AB119/12</f>
        <v>0</v>
      </c>
      <c r="AD119" s="26">
        <f aca="true" t="shared" si="154" ref="AD119:AD124">X119+Z119+AB119</f>
        <v>0</v>
      </c>
      <c r="AE119" s="27">
        <f aca="true" t="shared" si="155" ref="AE119:AE124">Y119+AA119+AC119</f>
        <v>0</v>
      </c>
      <c r="AF119" s="28">
        <f aca="true" t="shared" si="156" ref="AF119:AF124">N119+T119+V119+AD119</f>
        <v>9</v>
      </c>
      <c r="AG119" s="29">
        <f aca="true" t="shared" si="157" ref="AG119:AG124">O119+U119+W119+AE119</f>
        <v>0.75</v>
      </c>
      <c r="AH119" s="28">
        <f aca="true" t="shared" si="158" ref="AH119:AH124">IF(AF119-F119-J119-AB119-12&lt;0,0,AF119-F119-J119-AB119-12)</f>
        <v>0</v>
      </c>
      <c r="AI119" s="22">
        <f aca="true" t="shared" si="159" ref="AI119:AI124">AH119/12</f>
        <v>0</v>
      </c>
    </row>
    <row r="120" spans="1:35" s="274" customFormat="1" ht="15">
      <c r="A120" s="30"/>
      <c r="B120" s="31"/>
      <c r="C120" s="35" t="s">
        <v>1576</v>
      </c>
      <c r="D120" s="17">
        <v>4</v>
      </c>
      <c r="E120" s="18">
        <f t="shared" si="139"/>
        <v>0.3333333333333333</v>
      </c>
      <c r="F120" s="19"/>
      <c r="G120" s="18">
        <f t="shared" si="140"/>
        <v>0</v>
      </c>
      <c r="H120" s="19"/>
      <c r="I120" s="18">
        <f t="shared" si="141"/>
        <v>0</v>
      </c>
      <c r="J120" s="19"/>
      <c r="K120" s="18">
        <f t="shared" si="142"/>
        <v>0</v>
      </c>
      <c r="L120" s="19"/>
      <c r="M120" s="18">
        <f t="shared" si="143"/>
        <v>0</v>
      </c>
      <c r="N120" s="20">
        <f t="shared" si="144"/>
        <v>4</v>
      </c>
      <c r="O120" s="21">
        <f t="shared" si="145"/>
        <v>0.3333333333333333</v>
      </c>
      <c r="P120" s="19"/>
      <c r="Q120" s="18">
        <f t="shared" si="146"/>
        <v>0</v>
      </c>
      <c r="R120" s="19"/>
      <c r="S120" s="18">
        <f t="shared" si="147"/>
        <v>0</v>
      </c>
      <c r="T120" s="20">
        <f t="shared" si="148"/>
        <v>0</v>
      </c>
      <c r="U120" s="22">
        <f t="shared" si="149"/>
        <v>0</v>
      </c>
      <c r="V120" s="23"/>
      <c r="W120" s="18">
        <f t="shared" si="150"/>
        <v>0</v>
      </c>
      <c r="X120" s="24"/>
      <c r="Y120" s="18">
        <f t="shared" si="151"/>
        <v>0</v>
      </c>
      <c r="Z120" s="24"/>
      <c r="AA120" s="34">
        <f t="shared" si="152"/>
        <v>0</v>
      </c>
      <c r="AB120" s="33"/>
      <c r="AC120" s="34">
        <f t="shared" si="153"/>
        <v>0</v>
      </c>
      <c r="AD120" s="26">
        <f t="shared" si="154"/>
        <v>0</v>
      </c>
      <c r="AE120" s="27">
        <f t="shared" si="155"/>
        <v>0</v>
      </c>
      <c r="AF120" s="28">
        <f t="shared" si="156"/>
        <v>4</v>
      </c>
      <c r="AG120" s="29">
        <f t="shared" si="157"/>
        <v>0.3333333333333333</v>
      </c>
      <c r="AH120" s="28">
        <f t="shared" si="158"/>
        <v>0</v>
      </c>
      <c r="AI120" s="22">
        <f t="shared" si="159"/>
        <v>0</v>
      </c>
    </row>
    <row r="121" spans="1:35" s="274" customFormat="1" ht="15">
      <c r="A121" s="30"/>
      <c r="B121" s="31"/>
      <c r="C121" s="35" t="s">
        <v>1577</v>
      </c>
      <c r="D121" s="17">
        <v>6</v>
      </c>
      <c r="E121" s="18">
        <f t="shared" si="139"/>
        <v>0.5</v>
      </c>
      <c r="F121" s="19"/>
      <c r="G121" s="18">
        <f t="shared" si="140"/>
        <v>0</v>
      </c>
      <c r="H121" s="19"/>
      <c r="I121" s="18">
        <f t="shared" si="141"/>
        <v>0</v>
      </c>
      <c r="J121" s="19"/>
      <c r="K121" s="18">
        <f t="shared" si="142"/>
        <v>0</v>
      </c>
      <c r="L121" s="19"/>
      <c r="M121" s="18">
        <f t="shared" si="143"/>
        <v>0</v>
      </c>
      <c r="N121" s="20">
        <f t="shared" si="144"/>
        <v>6</v>
      </c>
      <c r="O121" s="21">
        <f t="shared" si="145"/>
        <v>0.5</v>
      </c>
      <c r="P121" s="19"/>
      <c r="Q121" s="18">
        <f t="shared" si="146"/>
        <v>0</v>
      </c>
      <c r="R121" s="19"/>
      <c r="S121" s="18">
        <f t="shared" si="147"/>
        <v>0</v>
      </c>
      <c r="T121" s="20">
        <f t="shared" si="148"/>
        <v>0</v>
      </c>
      <c r="U121" s="22">
        <f t="shared" si="149"/>
        <v>0</v>
      </c>
      <c r="V121" s="23"/>
      <c r="W121" s="18">
        <f t="shared" si="150"/>
        <v>0</v>
      </c>
      <c r="X121" s="24"/>
      <c r="Y121" s="18">
        <f t="shared" si="151"/>
        <v>0</v>
      </c>
      <c r="Z121" s="24"/>
      <c r="AA121" s="34">
        <f t="shared" si="152"/>
        <v>0</v>
      </c>
      <c r="AB121" s="33"/>
      <c r="AC121" s="34">
        <f t="shared" si="153"/>
        <v>0</v>
      </c>
      <c r="AD121" s="26">
        <f t="shared" si="154"/>
        <v>0</v>
      </c>
      <c r="AE121" s="27">
        <f t="shared" si="155"/>
        <v>0</v>
      </c>
      <c r="AF121" s="28">
        <f t="shared" si="156"/>
        <v>6</v>
      </c>
      <c r="AG121" s="29">
        <f t="shared" si="157"/>
        <v>0.5</v>
      </c>
      <c r="AH121" s="28">
        <f t="shared" si="158"/>
        <v>0</v>
      </c>
      <c r="AI121" s="22">
        <f t="shared" si="159"/>
        <v>0</v>
      </c>
    </row>
    <row r="122" spans="1:35" s="274" customFormat="1" ht="15">
      <c r="A122" s="30"/>
      <c r="B122" s="31"/>
      <c r="C122" s="35" t="s">
        <v>1578</v>
      </c>
      <c r="D122" s="17">
        <v>6</v>
      </c>
      <c r="E122" s="18">
        <f t="shared" si="139"/>
        <v>0.5</v>
      </c>
      <c r="F122" s="19"/>
      <c r="G122" s="18">
        <f t="shared" si="140"/>
        <v>0</v>
      </c>
      <c r="H122" s="19"/>
      <c r="I122" s="18">
        <f t="shared" si="141"/>
        <v>0</v>
      </c>
      <c r="J122" s="19"/>
      <c r="K122" s="18">
        <f t="shared" si="142"/>
        <v>0</v>
      </c>
      <c r="L122" s="19"/>
      <c r="M122" s="18">
        <f t="shared" si="143"/>
        <v>0</v>
      </c>
      <c r="N122" s="20">
        <f t="shared" si="144"/>
        <v>6</v>
      </c>
      <c r="O122" s="21">
        <f t="shared" si="145"/>
        <v>0.5</v>
      </c>
      <c r="P122" s="19"/>
      <c r="Q122" s="18">
        <f t="shared" si="146"/>
        <v>0</v>
      </c>
      <c r="R122" s="19"/>
      <c r="S122" s="18">
        <f t="shared" si="147"/>
        <v>0</v>
      </c>
      <c r="T122" s="20">
        <f t="shared" si="148"/>
        <v>0</v>
      </c>
      <c r="U122" s="22">
        <f t="shared" si="149"/>
        <v>0</v>
      </c>
      <c r="V122" s="23"/>
      <c r="W122" s="18">
        <f t="shared" si="150"/>
        <v>0</v>
      </c>
      <c r="X122" s="24"/>
      <c r="Y122" s="18">
        <f t="shared" si="151"/>
        <v>0</v>
      </c>
      <c r="Z122" s="24"/>
      <c r="AA122" s="34">
        <f t="shared" si="152"/>
        <v>0</v>
      </c>
      <c r="AB122" s="33"/>
      <c r="AC122" s="34">
        <f t="shared" si="153"/>
        <v>0</v>
      </c>
      <c r="AD122" s="26">
        <f t="shared" si="154"/>
        <v>0</v>
      </c>
      <c r="AE122" s="27">
        <f t="shared" si="155"/>
        <v>0</v>
      </c>
      <c r="AF122" s="28">
        <f t="shared" si="156"/>
        <v>6</v>
      </c>
      <c r="AG122" s="29">
        <f t="shared" si="157"/>
        <v>0.5</v>
      </c>
      <c r="AH122" s="28">
        <f t="shared" si="158"/>
        <v>0</v>
      </c>
      <c r="AI122" s="22">
        <f t="shared" si="159"/>
        <v>0</v>
      </c>
    </row>
    <row r="123" spans="1:35" s="274" customFormat="1" ht="15">
      <c r="A123" s="15"/>
      <c r="B123" s="31"/>
      <c r="C123" s="35" t="s">
        <v>1579</v>
      </c>
      <c r="D123" s="17">
        <v>4</v>
      </c>
      <c r="E123" s="18">
        <f t="shared" si="139"/>
        <v>0.3333333333333333</v>
      </c>
      <c r="F123" s="19"/>
      <c r="G123" s="18">
        <f t="shared" si="140"/>
        <v>0</v>
      </c>
      <c r="H123" s="19"/>
      <c r="I123" s="18">
        <f t="shared" si="141"/>
        <v>0</v>
      </c>
      <c r="J123" s="19"/>
      <c r="K123" s="18">
        <f t="shared" si="142"/>
        <v>0</v>
      </c>
      <c r="L123" s="19"/>
      <c r="M123" s="18">
        <f t="shared" si="143"/>
        <v>0</v>
      </c>
      <c r="N123" s="20">
        <f t="shared" si="144"/>
        <v>4</v>
      </c>
      <c r="O123" s="21">
        <f t="shared" si="145"/>
        <v>0.3333333333333333</v>
      </c>
      <c r="P123" s="19"/>
      <c r="Q123" s="18">
        <f t="shared" si="146"/>
        <v>0</v>
      </c>
      <c r="R123" s="19"/>
      <c r="S123" s="18">
        <f t="shared" si="147"/>
        <v>0</v>
      </c>
      <c r="T123" s="20">
        <f t="shared" si="148"/>
        <v>0</v>
      </c>
      <c r="U123" s="22">
        <f t="shared" si="149"/>
        <v>0</v>
      </c>
      <c r="V123" s="23"/>
      <c r="W123" s="18">
        <f t="shared" si="150"/>
        <v>0</v>
      </c>
      <c r="X123" s="24"/>
      <c r="Y123" s="18">
        <f t="shared" si="151"/>
        <v>0</v>
      </c>
      <c r="Z123" s="24"/>
      <c r="AA123" s="34">
        <f t="shared" si="152"/>
        <v>0</v>
      </c>
      <c r="AB123" s="33"/>
      <c r="AC123" s="34">
        <f t="shared" si="153"/>
        <v>0</v>
      </c>
      <c r="AD123" s="26">
        <f t="shared" si="154"/>
        <v>0</v>
      </c>
      <c r="AE123" s="27">
        <f t="shared" si="155"/>
        <v>0</v>
      </c>
      <c r="AF123" s="28">
        <f t="shared" si="156"/>
        <v>4</v>
      </c>
      <c r="AG123" s="29">
        <f t="shared" si="157"/>
        <v>0.3333333333333333</v>
      </c>
      <c r="AH123" s="28">
        <f t="shared" si="158"/>
        <v>0</v>
      </c>
      <c r="AI123" s="22">
        <f t="shared" si="159"/>
        <v>0</v>
      </c>
    </row>
    <row r="124" spans="1:35" s="274" customFormat="1" ht="15">
      <c r="A124" s="30"/>
      <c r="B124" s="31"/>
      <c r="C124" s="36" t="s">
        <v>1580</v>
      </c>
      <c r="D124" s="17">
        <v>6</v>
      </c>
      <c r="E124" s="18">
        <f t="shared" si="139"/>
        <v>0.5</v>
      </c>
      <c r="F124" s="19"/>
      <c r="G124" s="18">
        <f t="shared" si="140"/>
        <v>0</v>
      </c>
      <c r="H124" s="19"/>
      <c r="I124" s="18">
        <f t="shared" si="141"/>
        <v>0</v>
      </c>
      <c r="J124" s="19"/>
      <c r="K124" s="18">
        <f t="shared" si="142"/>
        <v>0</v>
      </c>
      <c r="L124" s="19"/>
      <c r="M124" s="18">
        <f t="shared" si="143"/>
        <v>0</v>
      </c>
      <c r="N124" s="20">
        <f t="shared" si="144"/>
        <v>6</v>
      </c>
      <c r="O124" s="21">
        <f t="shared" si="145"/>
        <v>0.5</v>
      </c>
      <c r="P124" s="19"/>
      <c r="Q124" s="18">
        <f t="shared" si="146"/>
        <v>0</v>
      </c>
      <c r="R124" s="19"/>
      <c r="S124" s="18">
        <f t="shared" si="147"/>
        <v>0</v>
      </c>
      <c r="T124" s="20">
        <f t="shared" si="148"/>
        <v>0</v>
      </c>
      <c r="U124" s="22">
        <f t="shared" si="149"/>
        <v>0</v>
      </c>
      <c r="V124" s="23"/>
      <c r="W124" s="18">
        <f t="shared" si="150"/>
        <v>0</v>
      </c>
      <c r="X124" s="24"/>
      <c r="Y124" s="18">
        <f t="shared" si="151"/>
        <v>0</v>
      </c>
      <c r="Z124" s="24"/>
      <c r="AA124" s="34">
        <f t="shared" si="152"/>
        <v>0</v>
      </c>
      <c r="AB124" s="37"/>
      <c r="AC124" s="34">
        <f t="shared" si="153"/>
        <v>0</v>
      </c>
      <c r="AD124" s="38">
        <f t="shared" si="154"/>
        <v>0</v>
      </c>
      <c r="AE124" s="27">
        <f t="shared" si="155"/>
        <v>0</v>
      </c>
      <c r="AF124" s="28">
        <f t="shared" si="156"/>
        <v>6</v>
      </c>
      <c r="AG124" s="29">
        <f t="shared" si="157"/>
        <v>0.5</v>
      </c>
      <c r="AH124" s="28">
        <f t="shared" si="158"/>
        <v>0</v>
      </c>
      <c r="AI124" s="22">
        <f t="shared" si="159"/>
        <v>0</v>
      </c>
    </row>
    <row r="125" spans="1:35" s="274" customFormat="1" ht="15">
      <c r="A125" s="30"/>
      <c r="B125" s="31"/>
      <c r="C125" s="35" t="s">
        <v>1581</v>
      </c>
      <c r="D125" s="17">
        <v>9</v>
      </c>
      <c r="E125" s="18">
        <f t="shared" si="118"/>
        <v>0.75</v>
      </c>
      <c r="F125" s="19"/>
      <c r="G125" s="18">
        <f t="shared" si="119"/>
        <v>0</v>
      </c>
      <c r="H125" s="19"/>
      <c r="I125" s="18">
        <f t="shared" si="120"/>
        <v>0</v>
      </c>
      <c r="J125" s="19"/>
      <c r="K125" s="18">
        <f t="shared" si="121"/>
        <v>0</v>
      </c>
      <c r="L125" s="19"/>
      <c r="M125" s="18">
        <f t="shared" si="122"/>
        <v>0</v>
      </c>
      <c r="N125" s="20">
        <f t="shared" si="123"/>
        <v>9</v>
      </c>
      <c r="O125" s="21">
        <f t="shared" si="124"/>
        <v>0.75</v>
      </c>
      <c r="P125" s="19"/>
      <c r="Q125" s="18">
        <f t="shared" si="125"/>
        <v>0</v>
      </c>
      <c r="R125" s="19"/>
      <c r="S125" s="18">
        <f t="shared" si="126"/>
        <v>0</v>
      </c>
      <c r="T125" s="20">
        <f t="shared" si="127"/>
        <v>0</v>
      </c>
      <c r="U125" s="22">
        <f t="shared" si="128"/>
        <v>0</v>
      </c>
      <c r="V125" s="23"/>
      <c r="W125" s="18">
        <f t="shared" si="129"/>
        <v>0</v>
      </c>
      <c r="X125" s="24"/>
      <c r="Y125" s="18">
        <f t="shared" si="130"/>
        <v>0</v>
      </c>
      <c r="Z125" s="24"/>
      <c r="AA125" s="34">
        <f t="shared" si="131"/>
        <v>0</v>
      </c>
      <c r="AB125" s="33"/>
      <c r="AC125" s="34">
        <f t="shared" si="132"/>
        <v>0</v>
      </c>
      <c r="AD125" s="26">
        <f t="shared" si="133"/>
        <v>0</v>
      </c>
      <c r="AE125" s="27">
        <f t="shared" si="134"/>
        <v>0</v>
      </c>
      <c r="AF125" s="28">
        <f t="shared" si="135"/>
        <v>9</v>
      </c>
      <c r="AG125" s="29">
        <f t="shared" si="136"/>
        <v>0.75</v>
      </c>
      <c r="AH125" s="28">
        <f t="shared" si="137"/>
        <v>0</v>
      </c>
      <c r="AI125" s="22">
        <f t="shared" si="138"/>
        <v>0</v>
      </c>
    </row>
    <row r="126" spans="1:35" s="274" customFormat="1" ht="15">
      <c r="A126" s="30"/>
      <c r="B126" s="31"/>
      <c r="C126" s="35" t="s">
        <v>1582</v>
      </c>
      <c r="D126" s="17">
        <v>6</v>
      </c>
      <c r="E126" s="18">
        <f t="shared" si="118"/>
        <v>0.5</v>
      </c>
      <c r="F126" s="19"/>
      <c r="G126" s="18">
        <f t="shared" si="119"/>
        <v>0</v>
      </c>
      <c r="H126" s="19"/>
      <c r="I126" s="18">
        <f t="shared" si="120"/>
        <v>0</v>
      </c>
      <c r="J126" s="19"/>
      <c r="K126" s="18">
        <f t="shared" si="121"/>
        <v>0</v>
      </c>
      <c r="L126" s="19"/>
      <c r="M126" s="18">
        <f t="shared" si="122"/>
        <v>0</v>
      </c>
      <c r="N126" s="20">
        <f t="shared" si="123"/>
        <v>6</v>
      </c>
      <c r="O126" s="21">
        <f t="shared" si="124"/>
        <v>0.5</v>
      </c>
      <c r="P126" s="19"/>
      <c r="Q126" s="18">
        <f t="shared" si="125"/>
        <v>0</v>
      </c>
      <c r="R126" s="19"/>
      <c r="S126" s="18">
        <f t="shared" si="126"/>
        <v>0</v>
      </c>
      <c r="T126" s="20">
        <f t="shared" si="127"/>
        <v>0</v>
      </c>
      <c r="U126" s="22">
        <f t="shared" si="128"/>
        <v>0</v>
      </c>
      <c r="V126" s="23"/>
      <c r="W126" s="18">
        <f t="shared" si="129"/>
        <v>0</v>
      </c>
      <c r="X126" s="24"/>
      <c r="Y126" s="18">
        <f t="shared" si="130"/>
        <v>0</v>
      </c>
      <c r="Z126" s="24"/>
      <c r="AA126" s="34">
        <f t="shared" si="131"/>
        <v>0</v>
      </c>
      <c r="AB126" s="33"/>
      <c r="AC126" s="34">
        <f t="shared" si="132"/>
        <v>0</v>
      </c>
      <c r="AD126" s="26">
        <f t="shared" si="133"/>
        <v>0</v>
      </c>
      <c r="AE126" s="27">
        <f t="shared" si="134"/>
        <v>0</v>
      </c>
      <c r="AF126" s="28">
        <f t="shared" si="135"/>
        <v>6</v>
      </c>
      <c r="AG126" s="29">
        <f t="shared" si="136"/>
        <v>0.5</v>
      </c>
      <c r="AH126" s="28">
        <f t="shared" si="137"/>
        <v>0</v>
      </c>
      <c r="AI126" s="22">
        <f t="shared" si="138"/>
        <v>0</v>
      </c>
    </row>
    <row r="127" spans="1:35" s="274" customFormat="1" ht="15">
      <c r="A127" s="30"/>
      <c r="B127" s="31"/>
      <c r="C127" s="35" t="s">
        <v>1583</v>
      </c>
      <c r="D127" s="17">
        <v>6</v>
      </c>
      <c r="E127" s="18">
        <f t="shared" si="118"/>
        <v>0.5</v>
      </c>
      <c r="F127" s="19"/>
      <c r="G127" s="18">
        <f t="shared" si="119"/>
        <v>0</v>
      </c>
      <c r="H127" s="19"/>
      <c r="I127" s="18">
        <f t="shared" si="120"/>
        <v>0</v>
      </c>
      <c r="J127" s="19"/>
      <c r="K127" s="18">
        <f t="shared" si="121"/>
        <v>0</v>
      </c>
      <c r="L127" s="19"/>
      <c r="M127" s="18">
        <f t="shared" si="122"/>
        <v>0</v>
      </c>
      <c r="N127" s="20">
        <f t="shared" si="123"/>
        <v>6</v>
      </c>
      <c r="O127" s="21">
        <f t="shared" si="124"/>
        <v>0.5</v>
      </c>
      <c r="P127" s="19"/>
      <c r="Q127" s="18">
        <f t="shared" si="125"/>
        <v>0</v>
      </c>
      <c r="R127" s="19"/>
      <c r="S127" s="18">
        <f t="shared" si="126"/>
        <v>0</v>
      </c>
      <c r="T127" s="20">
        <f t="shared" si="127"/>
        <v>0</v>
      </c>
      <c r="U127" s="22">
        <f t="shared" si="128"/>
        <v>0</v>
      </c>
      <c r="V127" s="23"/>
      <c r="W127" s="18">
        <f t="shared" si="129"/>
        <v>0</v>
      </c>
      <c r="X127" s="24"/>
      <c r="Y127" s="18">
        <f t="shared" si="130"/>
        <v>0</v>
      </c>
      <c r="Z127" s="24"/>
      <c r="AA127" s="34">
        <f t="shared" si="131"/>
        <v>0</v>
      </c>
      <c r="AB127" s="33"/>
      <c r="AC127" s="34">
        <f t="shared" si="132"/>
        <v>0</v>
      </c>
      <c r="AD127" s="26">
        <f t="shared" si="133"/>
        <v>0</v>
      </c>
      <c r="AE127" s="27">
        <f t="shared" si="134"/>
        <v>0</v>
      </c>
      <c r="AF127" s="28">
        <f t="shared" si="135"/>
        <v>6</v>
      </c>
      <c r="AG127" s="29">
        <f t="shared" si="136"/>
        <v>0.5</v>
      </c>
      <c r="AH127" s="28">
        <f t="shared" si="137"/>
        <v>0</v>
      </c>
      <c r="AI127" s="22">
        <f t="shared" si="138"/>
        <v>0</v>
      </c>
    </row>
    <row r="128" spans="1:35" s="274" customFormat="1" ht="15">
      <c r="A128" s="30"/>
      <c r="B128" s="31"/>
      <c r="C128" s="35" t="s">
        <v>1584</v>
      </c>
      <c r="D128" s="17">
        <v>6</v>
      </c>
      <c r="E128" s="18">
        <f t="shared" si="118"/>
        <v>0.5</v>
      </c>
      <c r="F128" s="19"/>
      <c r="G128" s="18">
        <f t="shared" si="119"/>
        <v>0</v>
      </c>
      <c r="H128" s="19"/>
      <c r="I128" s="18">
        <f t="shared" si="120"/>
        <v>0</v>
      </c>
      <c r="J128" s="19"/>
      <c r="K128" s="18">
        <f t="shared" si="121"/>
        <v>0</v>
      </c>
      <c r="L128" s="19"/>
      <c r="M128" s="18">
        <f t="shared" si="122"/>
        <v>0</v>
      </c>
      <c r="N128" s="20">
        <f t="shared" si="123"/>
        <v>6</v>
      </c>
      <c r="O128" s="21">
        <f t="shared" si="124"/>
        <v>0.5</v>
      </c>
      <c r="P128" s="19"/>
      <c r="Q128" s="18">
        <f t="shared" si="125"/>
        <v>0</v>
      </c>
      <c r="R128" s="19"/>
      <c r="S128" s="18">
        <f t="shared" si="126"/>
        <v>0</v>
      </c>
      <c r="T128" s="20">
        <f t="shared" si="127"/>
        <v>0</v>
      </c>
      <c r="U128" s="22">
        <f t="shared" si="128"/>
        <v>0</v>
      </c>
      <c r="V128" s="23"/>
      <c r="W128" s="18">
        <f t="shared" si="129"/>
        <v>0</v>
      </c>
      <c r="X128" s="24"/>
      <c r="Y128" s="18">
        <f t="shared" si="130"/>
        <v>0</v>
      </c>
      <c r="Z128" s="24"/>
      <c r="AA128" s="34">
        <f t="shared" si="131"/>
        <v>0</v>
      </c>
      <c r="AB128" s="33"/>
      <c r="AC128" s="34">
        <f t="shared" si="132"/>
        <v>0</v>
      </c>
      <c r="AD128" s="26">
        <f t="shared" si="133"/>
        <v>0</v>
      </c>
      <c r="AE128" s="27">
        <f t="shared" si="134"/>
        <v>0</v>
      </c>
      <c r="AF128" s="28">
        <f t="shared" si="135"/>
        <v>6</v>
      </c>
      <c r="AG128" s="29">
        <f t="shared" si="136"/>
        <v>0.5</v>
      </c>
      <c r="AH128" s="28">
        <f t="shared" si="137"/>
        <v>0</v>
      </c>
      <c r="AI128" s="22">
        <f t="shared" si="138"/>
        <v>0</v>
      </c>
    </row>
    <row r="129" spans="1:35" s="274" customFormat="1" ht="15">
      <c r="A129" s="15"/>
      <c r="B129" s="31"/>
      <c r="C129" s="35" t="s">
        <v>1585</v>
      </c>
      <c r="D129" s="17">
        <v>9</v>
      </c>
      <c r="E129" s="18">
        <f t="shared" si="118"/>
        <v>0.75</v>
      </c>
      <c r="F129" s="19"/>
      <c r="G129" s="18">
        <f t="shared" si="119"/>
        <v>0</v>
      </c>
      <c r="H129" s="19"/>
      <c r="I129" s="18">
        <f t="shared" si="120"/>
        <v>0</v>
      </c>
      <c r="J129" s="19"/>
      <c r="K129" s="18">
        <f t="shared" si="121"/>
        <v>0</v>
      </c>
      <c r="L129" s="19"/>
      <c r="M129" s="18">
        <f t="shared" si="122"/>
        <v>0</v>
      </c>
      <c r="N129" s="20">
        <f t="shared" si="123"/>
        <v>9</v>
      </c>
      <c r="O129" s="21">
        <f t="shared" si="124"/>
        <v>0.75</v>
      </c>
      <c r="P129" s="19"/>
      <c r="Q129" s="18">
        <f t="shared" si="125"/>
        <v>0</v>
      </c>
      <c r="R129" s="19"/>
      <c r="S129" s="18">
        <f t="shared" si="126"/>
        <v>0</v>
      </c>
      <c r="T129" s="20">
        <f t="shared" si="127"/>
        <v>0</v>
      </c>
      <c r="U129" s="22">
        <f t="shared" si="128"/>
        <v>0</v>
      </c>
      <c r="V129" s="23"/>
      <c r="W129" s="18">
        <f t="shared" si="129"/>
        <v>0</v>
      </c>
      <c r="X129" s="24"/>
      <c r="Y129" s="18">
        <f t="shared" si="130"/>
        <v>0</v>
      </c>
      <c r="Z129" s="24"/>
      <c r="AA129" s="34">
        <f t="shared" si="131"/>
        <v>0</v>
      </c>
      <c r="AB129" s="33"/>
      <c r="AC129" s="34">
        <f t="shared" si="132"/>
        <v>0</v>
      </c>
      <c r="AD129" s="26">
        <f t="shared" si="133"/>
        <v>0</v>
      </c>
      <c r="AE129" s="27">
        <f t="shared" si="134"/>
        <v>0</v>
      </c>
      <c r="AF129" s="28">
        <f t="shared" si="135"/>
        <v>9</v>
      </c>
      <c r="AG129" s="29">
        <f t="shared" si="136"/>
        <v>0.75</v>
      </c>
      <c r="AH129" s="28">
        <f t="shared" si="137"/>
        <v>0</v>
      </c>
      <c r="AI129" s="22">
        <f t="shared" si="138"/>
        <v>0</v>
      </c>
    </row>
    <row r="130" spans="1:35" s="274" customFormat="1" ht="15">
      <c r="A130" s="30"/>
      <c r="B130" s="31"/>
      <c r="C130" s="36" t="s">
        <v>1586</v>
      </c>
      <c r="D130" s="17">
        <v>6</v>
      </c>
      <c r="E130" s="18">
        <f t="shared" si="118"/>
        <v>0.5</v>
      </c>
      <c r="F130" s="19"/>
      <c r="G130" s="18">
        <f t="shared" si="119"/>
        <v>0</v>
      </c>
      <c r="H130" s="19"/>
      <c r="I130" s="18">
        <f t="shared" si="120"/>
        <v>0</v>
      </c>
      <c r="J130" s="19"/>
      <c r="K130" s="18">
        <f t="shared" si="121"/>
        <v>0</v>
      </c>
      <c r="L130" s="19"/>
      <c r="M130" s="18">
        <f t="shared" si="122"/>
        <v>0</v>
      </c>
      <c r="N130" s="20">
        <f t="shared" si="123"/>
        <v>6</v>
      </c>
      <c r="O130" s="21">
        <f t="shared" si="124"/>
        <v>0.5</v>
      </c>
      <c r="P130" s="19"/>
      <c r="Q130" s="18">
        <f t="shared" si="125"/>
        <v>0</v>
      </c>
      <c r="R130" s="19"/>
      <c r="S130" s="18">
        <f t="shared" si="126"/>
        <v>0</v>
      </c>
      <c r="T130" s="20">
        <f t="shared" si="127"/>
        <v>0</v>
      </c>
      <c r="U130" s="22">
        <f t="shared" si="128"/>
        <v>0</v>
      </c>
      <c r="V130" s="23"/>
      <c r="W130" s="18">
        <f t="shared" si="129"/>
        <v>0</v>
      </c>
      <c r="X130" s="24"/>
      <c r="Y130" s="18">
        <f t="shared" si="130"/>
        <v>0</v>
      </c>
      <c r="Z130" s="24"/>
      <c r="AA130" s="34">
        <f t="shared" si="131"/>
        <v>0</v>
      </c>
      <c r="AB130" s="37"/>
      <c r="AC130" s="34">
        <f t="shared" si="132"/>
        <v>0</v>
      </c>
      <c r="AD130" s="38">
        <f t="shared" si="133"/>
        <v>0</v>
      </c>
      <c r="AE130" s="27">
        <f t="shared" si="134"/>
        <v>0</v>
      </c>
      <c r="AF130" s="28">
        <f t="shared" si="135"/>
        <v>6</v>
      </c>
      <c r="AG130" s="29">
        <f t="shared" si="136"/>
        <v>0.5</v>
      </c>
      <c r="AH130" s="28">
        <f t="shared" si="137"/>
        <v>0</v>
      </c>
      <c r="AI130" s="22">
        <f t="shared" si="138"/>
        <v>0</v>
      </c>
    </row>
    <row r="131" spans="1:35" ht="15">
      <c r="A131" s="30"/>
      <c r="B131" s="31"/>
      <c r="C131" s="35" t="s">
        <v>1587</v>
      </c>
      <c r="D131" s="17">
        <v>6</v>
      </c>
      <c r="E131" s="18">
        <f t="shared" si="0"/>
        <v>0.5</v>
      </c>
      <c r="F131" s="19"/>
      <c r="G131" s="18">
        <f t="shared" si="41"/>
        <v>0</v>
      </c>
      <c r="H131" s="19"/>
      <c r="I131" s="18">
        <f t="shared" si="42"/>
        <v>0</v>
      </c>
      <c r="J131" s="19"/>
      <c r="K131" s="18">
        <f t="shared" si="43"/>
        <v>0</v>
      </c>
      <c r="L131" s="19"/>
      <c r="M131" s="18">
        <f t="shared" si="44"/>
        <v>0</v>
      </c>
      <c r="N131" s="20">
        <f t="shared" si="38"/>
        <v>6</v>
      </c>
      <c r="O131" s="21">
        <f t="shared" si="38"/>
        <v>0.5</v>
      </c>
      <c r="P131" s="19"/>
      <c r="Q131" s="18">
        <f t="shared" si="45"/>
        <v>0</v>
      </c>
      <c r="R131" s="19"/>
      <c r="S131" s="18">
        <f t="shared" si="46"/>
        <v>0</v>
      </c>
      <c r="T131" s="20">
        <f t="shared" si="39"/>
        <v>0</v>
      </c>
      <c r="U131" s="22">
        <f t="shared" si="39"/>
        <v>0</v>
      </c>
      <c r="V131" s="23"/>
      <c r="W131" s="18">
        <f t="shared" si="47"/>
        <v>0</v>
      </c>
      <c r="X131" s="24"/>
      <c r="Y131" s="18">
        <f t="shared" si="48"/>
        <v>0</v>
      </c>
      <c r="Z131" s="24"/>
      <c r="AA131" s="34">
        <f t="shared" si="54"/>
        <v>0</v>
      </c>
      <c r="AB131" s="33"/>
      <c r="AC131" s="34">
        <f t="shared" si="11"/>
        <v>0</v>
      </c>
      <c r="AD131" s="26">
        <f t="shared" si="50"/>
        <v>0</v>
      </c>
      <c r="AE131" s="27">
        <f t="shared" si="50"/>
        <v>0</v>
      </c>
      <c r="AF131" s="28">
        <f t="shared" si="51"/>
        <v>6</v>
      </c>
      <c r="AG131" s="29">
        <f t="shared" si="51"/>
        <v>0.5</v>
      </c>
      <c r="AH131" s="28">
        <f t="shared" si="52"/>
        <v>0</v>
      </c>
      <c r="AI131" s="22">
        <f t="shared" si="53"/>
        <v>0</v>
      </c>
    </row>
    <row r="132" spans="1:35" ht="15">
      <c r="A132" s="30"/>
      <c r="B132" s="31"/>
      <c r="C132" s="35" t="s">
        <v>1588</v>
      </c>
      <c r="D132" s="17">
        <v>6</v>
      </c>
      <c r="E132" s="18">
        <f t="shared" si="0"/>
        <v>0.5</v>
      </c>
      <c r="F132" s="19"/>
      <c r="G132" s="18">
        <f t="shared" si="41"/>
        <v>0</v>
      </c>
      <c r="H132" s="19"/>
      <c r="I132" s="18">
        <f t="shared" si="42"/>
        <v>0</v>
      </c>
      <c r="J132" s="19"/>
      <c r="K132" s="18">
        <f t="shared" si="43"/>
        <v>0</v>
      </c>
      <c r="L132" s="19"/>
      <c r="M132" s="18">
        <f t="shared" si="44"/>
        <v>0</v>
      </c>
      <c r="N132" s="20">
        <f t="shared" si="38"/>
        <v>6</v>
      </c>
      <c r="O132" s="21">
        <f t="shared" si="38"/>
        <v>0.5</v>
      </c>
      <c r="P132" s="19"/>
      <c r="Q132" s="18">
        <f t="shared" si="45"/>
        <v>0</v>
      </c>
      <c r="R132" s="19"/>
      <c r="S132" s="18">
        <f t="shared" si="46"/>
        <v>0</v>
      </c>
      <c r="T132" s="20">
        <f t="shared" si="39"/>
        <v>0</v>
      </c>
      <c r="U132" s="22">
        <f t="shared" si="39"/>
        <v>0</v>
      </c>
      <c r="V132" s="23"/>
      <c r="W132" s="18">
        <f t="shared" si="47"/>
        <v>0</v>
      </c>
      <c r="X132" s="24"/>
      <c r="Y132" s="18">
        <f t="shared" si="48"/>
        <v>0</v>
      </c>
      <c r="Z132" s="24"/>
      <c r="AA132" s="34">
        <f t="shared" si="54"/>
        <v>0</v>
      </c>
      <c r="AB132" s="33"/>
      <c r="AC132" s="34">
        <f t="shared" si="11"/>
        <v>0</v>
      </c>
      <c r="AD132" s="26">
        <f t="shared" si="50"/>
        <v>0</v>
      </c>
      <c r="AE132" s="27">
        <f t="shared" si="50"/>
        <v>0</v>
      </c>
      <c r="AF132" s="28">
        <f t="shared" si="51"/>
        <v>6</v>
      </c>
      <c r="AG132" s="29">
        <f t="shared" si="51"/>
        <v>0.5</v>
      </c>
      <c r="AH132" s="28">
        <f t="shared" si="52"/>
        <v>0</v>
      </c>
      <c r="AI132" s="22">
        <f t="shared" si="53"/>
        <v>0</v>
      </c>
    </row>
    <row r="133" spans="1:35" ht="15">
      <c r="A133" s="30"/>
      <c r="B133" s="31"/>
      <c r="C133" s="35" t="s">
        <v>1589</v>
      </c>
      <c r="D133" s="17">
        <v>3</v>
      </c>
      <c r="E133" s="18">
        <f t="shared" si="0"/>
        <v>0.25</v>
      </c>
      <c r="F133" s="19"/>
      <c r="G133" s="18">
        <f t="shared" si="41"/>
        <v>0</v>
      </c>
      <c r="H133" s="19"/>
      <c r="I133" s="18">
        <f t="shared" si="42"/>
        <v>0</v>
      </c>
      <c r="J133" s="19"/>
      <c r="K133" s="18">
        <f t="shared" si="43"/>
        <v>0</v>
      </c>
      <c r="L133" s="19"/>
      <c r="M133" s="18">
        <f t="shared" si="44"/>
        <v>0</v>
      </c>
      <c r="N133" s="20">
        <f t="shared" si="38"/>
        <v>3</v>
      </c>
      <c r="O133" s="21">
        <f t="shared" si="38"/>
        <v>0.25</v>
      </c>
      <c r="P133" s="19"/>
      <c r="Q133" s="18">
        <f t="shared" si="45"/>
        <v>0</v>
      </c>
      <c r="R133" s="19"/>
      <c r="S133" s="18">
        <f t="shared" si="46"/>
        <v>0</v>
      </c>
      <c r="T133" s="20">
        <f t="shared" si="39"/>
        <v>0</v>
      </c>
      <c r="U133" s="22">
        <f t="shared" si="39"/>
        <v>0</v>
      </c>
      <c r="V133" s="23"/>
      <c r="W133" s="18">
        <f t="shared" si="47"/>
        <v>0</v>
      </c>
      <c r="X133" s="24"/>
      <c r="Y133" s="18">
        <f t="shared" si="48"/>
        <v>0</v>
      </c>
      <c r="Z133" s="24"/>
      <c r="AA133" s="34">
        <f t="shared" si="54"/>
        <v>0</v>
      </c>
      <c r="AB133" s="33"/>
      <c r="AC133" s="34">
        <f t="shared" si="11"/>
        <v>0</v>
      </c>
      <c r="AD133" s="26">
        <f t="shared" si="50"/>
        <v>0</v>
      </c>
      <c r="AE133" s="27">
        <f t="shared" si="50"/>
        <v>0</v>
      </c>
      <c r="AF133" s="28">
        <f t="shared" si="51"/>
        <v>3</v>
      </c>
      <c r="AG133" s="29">
        <f t="shared" si="51"/>
        <v>0.25</v>
      </c>
      <c r="AH133" s="28">
        <f t="shared" si="52"/>
        <v>0</v>
      </c>
      <c r="AI133" s="22">
        <f t="shared" si="53"/>
        <v>0</v>
      </c>
    </row>
    <row r="134" spans="1:35" ht="15">
      <c r="A134" s="30"/>
      <c r="B134" s="31"/>
      <c r="C134" s="35"/>
      <c r="D134" s="17"/>
      <c r="E134" s="18">
        <f t="shared" si="0"/>
        <v>0</v>
      </c>
      <c r="F134" s="19"/>
      <c r="G134" s="18">
        <f t="shared" si="41"/>
        <v>0</v>
      </c>
      <c r="H134" s="19"/>
      <c r="I134" s="18">
        <f t="shared" si="42"/>
        <v>0</v>
      </c>
      <c r="J134" s="19"/>
      <c r="K134" s="18">
        <f t="shared" si="43"/>
        <v>0</v>
      </c>
      <c r="L134" s="19"/>
      <c r="M134" s="18">
        <f t="shared" si="44"/>
        <v>0</v>
      </c>
      <c r="N134" s="20">
        <f t="shared" si="38"/>
        <v>0</v>
      </c>
      <c r="O134" s="21">
        <f t="shared" si="38"/>
        <v>0</v>
      </c>
      <c r="P134" s="19"/>
      <c r="Q134" s="18">
        <f t="shared" si="45"/>
        <v>0</v>
      </c>
      <c r="R134" s="19"/>
      <c r="S134" s="18">
        <f t="shared" si="46"/>
        <v>0</v>
      </c>
      <c r="T134" s="20">
        <f t="shared" si="39"/>
        <v>0</v>
      </c>
      <c r="U134" s="22">
        <f t="shared" si="39"/>
        <v>0</v>
      </c>
      <c r="V134" s="23"/>
      <c r="W134" s="18">
        <f t="shared" si="47"/>
        <v>0</v>
      </c>
      <c r="X134" s="24"/>
      <c r="Y134" s="18">
        <f t="shared" si="48"/>
        <v>0</v>
      </c>
      <c r="Z134" s="24"/>
      <c r="AA134" s="34">
        <f t="shared" si="54"/>
        <v>0</v>
      </c>
      <c r="AB134" s="33"/>
      <c r="AC134" s="34">
        <f t="shared" si="11"/>
        <v>0</v>
      </c>
      <c r="AD134" s="26">
        <f t="shared" si="50"/>
        <v>0</v>
      </c>
      <c r="AE134" s="27">
        <f t="shared" si="50"/>
        <v>0</v>
      </c>
      <c r="AF134" s="28">
        <f t="shared" si="51"/>
        <v>0</v>
      </c>
      <c r="AG134" s="29">
        <f t="shared" si="51"/>
        <v>0</v>
      </c>
      <c r="AH134" s="28">
        <f t="shared" si="52"/>
        <v>0</v>
      </c>
      <c r="AI134" s="22">
        <f t="shared" si="53"/>
        <v>0</v>
      </c>
    </row>
    <row r="135" spans="1:35" ht="15">
      <c r="A135" s="15"/>
      <c r="B135" s="31"/>
      <c r="C135" s="35"/>
      <c r="D135" s="17"/>
      <c r="E135" s="18">
        <f t="shared" si="0"/>
        <v>0</v>
      </c>
      <c r="F135" s="19"/>
      <c r="G135" s="18">
        <f t="shared" si="41"/>
        <v>0</v>
      </c>
      <c r="H135" s="19"/>
      <c r="I135" s="18">
        <f t="shared" si="42"/>
        <v>0</v>
      </c>
      <c r="J135" s="19"/>
      <c r="K135" s="18">
        <f t="shared" si="43"/>
        <v>0</v>
      </c>
      <c r="L135" s="19"/>
      <c r="M135" s="18">
        <f t="shared" si="44"/>
        <v>0</v>
      </c>
      <c r="N135" s="20">
        <f aca="true" t="shared" si="160" ref="N135:O136">D135+F135+H135+J135+L135</f>
        <v>0</v>
      </c>
      <c r="O135" s="21">
        <f t="shared" si="160"/>
        <v>0</v>
      </c>
      <c r="P135" s="19"/>
      <c r="Q135" s="18">
        <f t="shared" si="45"/>
        <v>0</v>
      </c>
      <c r="R135" s="19"/>
      <c r="S135" s="18">
        <f t="shared" si="46"/>
        <v>0</v>
      </c>
      <c r="T135" s="20">
        <f aca="true" t="shared" si="161" ref="T135:U136">P135+R135</f>
        <v>0</v>
      </c>
      <c r="U135" s="22">
        <f t="shared" si="161"/>
        <v>0</v>
      </c>
      <c r="V135" s="23"/>
      <c r="W135" s="18">
        <f t="shared" si="47"/>
        <v>0</v>
      </c>
      <c r="X135" s="24"/>
      <c r="Y135" s="18">
        <f t="shared" si="48"/>
        <v>0</v>
      </c>
      <c r="Z135" s="24"/>
      <c r="AA135" s="34">
        <f t="shared" si="54"/>
        <v>0</v>
      </c>
      <c r="AB135" s="33"/>
      <c r="AC135" s="34">
        <f t="shared" si="11"/>
        <v>0</v>
      </c>
      <c r="AD135" s="26">
        <f t="shared" si="50"/>
        <v>0</v>
      </c>
      <c r="AE135" s="27">
        <f t="shared" si="50"/>
        <v>0</v>
      </c>
      <c r="AF135" s="28">
        <f t="shared" si="51"/>
        <v>0</v>
      </c>
      <c r="AG135" s="29">
        <f t="shared" si="51"/>
        <v>0</v>
      </c>
      <c r="AH135" s="28">
        <f t="shared" si="52"/>
        <v>0</v>
      </c>
      <c r="AI135" s="22">
        <f t="shared" si="53"/>
        <v>0</v>
      </c>
    </row>
    <row r="136" spans="1:35" ht="15.75" thickBot="1">
      <c r="A136" s="30"/>
      <c r="B136" s="31"/>
      <c r="C136" s="36"/>
      <c r="D136" s="17"/>
      <c r="E136" s="18">
        <f t="shared" si="0"/>
        <v>0</v>
      </c>
      <c r="F136" s="19"/>
      <c r="G136" s="18">
        <f t="shared" si="41"/>
        <v>0</v>
      </c>
      <c r="H136" s="19"/>
      <c r="I136" s="18">
        <f t="shared" si="42"/>
        <v>0</v>
      </c>
      <c r="J136" s="19"/>
      <c r="K136" s="18">
        <f t="shared" si="43"/>
        <v>0</v>
      </c>
      <c r="L136" s="19"/>
      <c r="M136" s="18">
        <f t="shared" si="44"/>
        <v>0</v>
      </c>
      <c r="N136" s="20">
        <f t="shared" si="160"/>
        <v>0</v>
      </c>
      <c r="O136" s="21">
        <f t="shared" si="160"/>
        <v>0</v>
      </c>
      <c r="P136" s="19"/>
      <c r="Q136" s="18">
        <f t="shared" si="45"/>
        <v>0</v>
      </c>
      <c r="R136" s="19"/>
      <c r="S136" s="18">
        <f t="shared" si="46"/>
        <v>0</v>
      </c>
      <c r="T136" s="20">
        <f t="shared" si="161"/>
        <v>0</v>
      </c>
      <c r="U136" s="22">
        <f t="shared" si="161"/>
        <v>0</v>
      </c>
      <c r="V136" s="23"/>
      <c r="W136" s="18">
        <f t="shared" si="47"/>
        <v>0</v>
      </c>
      <c r="X136" s="24"/>
      <c r="Y136" s="18">
        <f t="shared" si="48"/>
        <v>0</v>
      </c>
      <c r="Z136" s="24"/>
      <c r="AA136" s="34">
        <f t="shared" si="54"/>
        <v>0</v>
      </c>
      <c r="AB136" s="37"/>
      <c r="AC136" s="34">
        <f t="shared" si="11"/>
        <v>0</v>
      </c>
      <c r="AD136" s="38">
        <f t="shared" si="50"/>
        <v>0</v>
      </c>
      <c r="AE136" s="27">
        <f t="shared" si="50"/>
        <v>0</v>
      </c>
      <c r="AF136" s="28">
        <f t="shared" si="51"/>
        <v>0</v>
      </c>
      <c r="AG136" s="29">
        <f t="shared" si="51"/>
        <v>0</v>
      </c>
      <c r="AH136" s="28">
        <f t="shared" si="52"/>
        <v>0</v>
      </c>
      <c r="AI136" s="22">
        <f t="shared" si="53"/>
        <v>0</v>
      </c>
    </row>
    <row r="137" spans="1:67" s="41" customFormat="1" ht="15.75" thickBot="1">
      <c r="A137" s="496" t="s">
        <v>38</v>
      </c>
      <c r="B137" s="497"/>
      <c r="C137" s="498"/>
      <c r="D137" s="39">
        <f aca="true" t="shared" si="162" ref="D137:Q137">SUM(D20:D136)</f>
        <v>814</v>
      </c>
      <c r="E137" s="39">
        <f t="shared" si="162"/>
        <v>67.83333333333334</v>
      </c>
      <c r="F137" s="39">
        <f t="shared" si="162"/>
        <v>14</v>
      </c>
      <c r="G137" s="39">
        <f t="shared" si="162"/>
        <v>1.1666666666666665</v>
      </c>
      <c r="H137" s="39">
        <f t="shared" si="162"/>
        <v>0</v>
      </c>
      <c r="I137" s="39">
        <f t="shared" si="162"/>
        <v>0</v>
      </c>
      <c r="J137" s="39">
        <f t="shared" si="162"/>
        <v>0</v>
      </c>
      <c r="K137" s="39">
        <f t="shared" si="162"/>
        <v>0</v>
      </c>
      <c r="L137" s="39">
        <f t="shared" si="162"/>
        <v>0</v>
      </c>
      <c r="M137" s="39">
        <f t="shared" si="162"/>
        <v>0</v>
      </c>
      <c r="N137" s="39">
        <f t="shared" si="162"/>
        <v>828</v>
      </c>
      <c r="O137" s="39">
        <f t="shared" si="162"/>
        <v>69</v>
      </c>
      <c r="P137" s="39">
        <f t="shared" si="162"/>
        <v>38</v>
      </c>
      <c r="Q137" s="39">
        <f t="shared" si="162"/>
        <v>3.1666666666666665</v>
      </c>
      <c r="R137" s="39">
        <f>SUM(R20:R66)</f>
        <v>0</v>
      </c>
      <c r="S137" s="39">
        <f>SUM(S20:S136)</f>
        <v>0</v>
      </c>
      <c r="T137" s="39">
        <f>SUM(T20:T136)</f>
        <v>38</v>
      </c>
      <c r="U137" s="39">
        <f>SUM(U20:U136)</f>
        <v>3.1666666666666665</v>
      </c>
      <c r="V137" s="39">
        <f>SUM(V20:V136)</f>
        <v>0</v>
      </c>
      <c r="W137" s="39">
        <f>SUM(W20:W66)</f>
        <v>0</v>
      </c>
      <c r="X137" s="39">
        <f aca="true" t="shared" si="163" ref="X137:AI137">SUM(X20:X136)</f>
        <v>0</v>
      </c>
      <c r="Y137" s="39">
        <f t="shared" si="163"/>
        <v>0</v>
      </c>
      <c r="Z137" s="39">
        <f t="shared" si="163"/>
        <v>67</v>
      </c>
      <c r="AA137" s="39">
        <f t="shared" si="163"/>
        <v>5.583333333333333</v>
      </c>
      <c r="AB137" s="39">
        <f t="shared" si="163"/>
        <v>5</v>
      </c>
      <c r="AC137" s="39">
        <f t="shared" si="163"/>
        <v>0.41666666666666663</v>
      </c>
      <c r="AD137" s="39">
        <f t="shared" si="163"/>
        <v>72</v>
      </c>
      <c r="AE137" s="39">
        <f t="shared" si="163"/>
        <v>6</v>
      </c>
      <c r="AF137" s="39">
        <f t="shared" si="163"/>
        <v>938</v>
      </c>
      <c r="AG137" s="39">
        <f t="shared" si="163"/>
        <v>78.16666666666663</v>
      </c>
      <c r="AH137" s="39">
        <f t="shared" si="163"/>
        <v>158</v>
      </c>
      <c r="AI137" s="40">
        <f t="shared" si="163"/>
        <v>13.166666666666664</v>
      </c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</row>
    <row r="138" spans="16:67" ht="15">
      <c r="P138" s="1"/>
      <c r="Q138" s="1"/>
      <c r="R138" s="1"/>
      <c r="S138" s="1"/>
      <c r="V138" s="1"/>
      <c r="W138" s="1"/>
      <c r="X138" s="1"/>
      <c r="Y138" s="1"/>
      <c r="Z138" s="1"/>
      <c r="AA138" s="1"/>
      <c r="AB138" s="1"/>
      <c r="AC138" s="1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</row>
    <row r="139" spans="1:19" ht="15">
      <c r="A139" s="373" t="s">
        <v>39</v>
      </c>
      <c r="B139" s="374"/>
      <c r="C139" s="374"/>
      <c r="D139" s="374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4"/>
      <c r="S139" s="374"/>
    </row>
    <row r="140" spans="1:36" ht="15" customHeight="1">
      <c r="A140" s="375" t="s">
        <v>1820</v>
      </c>
      <c r="B140" s="376"/>
      <c r="C140" s="376"/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6"/>
      <c r="Q140" s="376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  <c r="AC140" s="376"/>
      <c r="AD140" s="376"/>
      <c r="AE140" s="376"/>
      <c r="AF140" s="376"/>
      <c r="AG140" s="376"/>
      <c r="AH140" s="376"/>
      <c r="AI140" s="376"/>
      <c r="AJ140" s="1"/>
    </row>
    <row r="142" ht="15">
      <c r="A142" t="s">
        <v>40</v>
      </c>
    </row>
  </sheetData>
  <mergeCells count="69">
    <mergeCell ref="AH1:AI1"/>
    <mergeCell ref="A9:B9"/>
    <mergeCell ref="A2:AI2"/>
    <mergeCell ref="L3:S3"/>
    <mergeCell ref="L4:S4"/>
    <mergeCell ref="A6:AI6"/>
    <mergeCell ref="A7:AI7"/>
    <mergeCell ref="A10:B10"/>
    <mergeCell ref="A12:A19"/>
    <mergeCell ref="B12:B15"/>
    <mergeCell ref="C12:C19"/>
    <mergeCell ref="D12:AG12"/>
    <mergeCell ref="D13:U13"/>
    <mergeCell ref="V13:W16"/>
    <mergeCell ref="X13:AE13"/>
    <mergeCell ref="AF13:AG16"/>
    <mergeCell ref="X14:Y16"/>
    <mergeCell ref="P17:P19"/>
    <mergeCell ref="D17:D19"/>
    <mergeCell ref="E17:E19"/>
    <mergeCell ref="F17:F19"/>
    <mergeCell ref="G17:G19"/>
    <mergeCell ref="H17:H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Z14:AA16"/>
    <mergeCell ref="AB14:AC16"/>
    <mergeCell ref="AD14:AE16"/>
    <mergeCell ref="I17:I19"/>
    <mergeCell ref="J17:J19"/>
    <mergeCell ref="K17:K19"/>
    <mergeCell ref="L17:L19"/>
    <mergeCell ref="M17:M19"/>
    <mergeCell ref="N17:N19"/>
    <mergeCell ref="O17:O19"/>
    <mergeCell ref="Y17:Y19"/>
    <mergeCell ref="Z17:Z19"/>
    <mergeCell ref="AA17:AA19"/>
    <mergeCell ref="AB17:AB19"/>
    <mergeCell ref="Q17:Q19"/>
    <mergeCell ref="R17:R19"/>
    <mergeCell ref="S17:S19"/>
    <mergeCell ref="T17:T19"/>
    <mergeCell ref="U17:U19"/>
    <mergeCell ref="V17:V19"/>
    <mergeCell ref="A139:S139"/>
    <mergeCell ref="A140:AI140"/>
    <mergeCell ref="AI17:AI19"/>
    <mergeCell ref="A20:C20"/>
    <mergeCell ref="A53:C53"/>
    <mergeCell ref="A61:C61"/>
    <mergeCell ref="A76:C76"/>
    <mergeCell ref="A137:C137"/>
    <mergeCell ref="AC17:AC19"/>
    <mergeCell ref="AD17:AD19"/>
    <mergeCell ref="AE17:AE19"/>
    <mergeCell ref="AF17:AF19"/>
    <mergeCell ref="AG17:AG19"/>
    <mergeCell ref="AH17:AH19"/>
    <mergeCell ref="W17:W19"/>
    <mergeCell ref="X17:X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6"/>
  <sheetViews>
    <sheetView workbookViewId="0" topLeftCell="A33">
      <selection activeCell="A48" sqref="A48:C48"/>
    </sheetView>
  </sheetViews>
  <sheetFormatPr defaultColWidth="9.140625" defaultRowHeight="15"/>
  <cols>
    <col min="1" max="1" width="21.00390625" style="0" customWidth="1"/>
    <col min="2" max="2" width="16.140625" style="0" customWidth="1"/>
    <col min="3" max="3" width="45.28125" style="0" customWidth="1"/>
    <col min="4" max="5" width="8.00390625" style="0" customWidth="1"/>
    <col min="6" max="6" width="7.00390625" style="0" bestFit="1" customWidth="1"/>
    <col min="7" max="7" width="7.28125" style="0" customWidth="1"/>
    <col min="8" max="8" width="5.8515625" style="0" customWidth="1"/>
    <col min="9" max="9" width="6.421875" style="0" customWidth="1"/>
    <col min="10" max="11" width="6.28125" style="0" customWidth="1"/>
    <col min="12" max="13" width="7.28125" style="0" customWidth="1"/>
    <col min="14" max="14" width="11.28125" style="1" customWidth="1"/>
    <col min="15" max="15" width="11.00390625" style="1" customWidth="1"/>
    <col min="16" max="16" width="8.57421875" style="0" customWidth="1"/>
    <col min="17" max="17" width="7.421875" style="0" customWidth="1"/>
    <col min="18" max="19" width="7.7109375" style="0" customWidth="1"/>
    <col min="20" max="20" width="9.28125" style="1" customWidth="1"/>
    <col min="21" max="21" width="9.8515625" style="1" customWidth="1"/>
    <col min="22" max="22" width="7.7109375" style="0" customWidth="1"/>
    <col min="23" max="23" width="6.140625" style="0" customWidth="1"/>
    <col min="24" max="26" width="7.7109375" style="0" customWidth="1"/>
    <col min="27" max="27" width="9.7109375" style="0" customWidth="1"/>
    <col min="28" max="29" width="7.7109375" style="0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399</v>
      </c>
    </row>
    <row r="10" spans="1:3" s="7" customFormat="1" ht="16.5" thickBot="1">
      <c r="A10" s="449" t="s">
        <v>5</v>
      </c>
      <c r="B10" s="450"/>
      <c r="C10" s="8" t="s">
        <v>468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56" t="s">
        <v>469</v>
      </c>
      <c r="B21" s="155" t="s">
        <v>61</v>
      </c>
      <c r="C21" s="155" t="s">
        <v>470</v>
      </c>
      <c r="D21" s="155">
        <v>9</v>
      </c>
      <c r="E21" s="18">
        <f aca="true" t="shared" si="0" ref="E21:E70">+D21/12</f>
        <v>0.75</v>
      </c>
      <c r="F21" s="157">
        <v>2</v>
      </c>
      <c r="G21" s="18">
        <f aca="true" t="shared" si="1" ref="G21:G52">F21/12</f>
        <v>0.16666666666666666</v>
      </c>
      <c r="H21" s="19"/>
      <c r="I21" s="18">
        <f aca="true" t="shared" si="2" ref="I21:I52">+H21/12</f>
        <v>0</v>
      </c>
      <c r="J21" s="19"/>
      <c r="K21" s="18">
        <f aca="true" t="shared" si="3" ref="K21:M52">+J21/12</f>
        <v>0</v>
      </c>
      <c r="L21" s="19"/>
      <c r="M21" s="18">
        <f t="shared" si="3"/>
        <v>0</v>
      </c>
      <c r="N21" s="20">
        <f aca="true" t="shared" si="4" ref="N21:O52">D21+F21+H21+J21+L21</f>
        <v>11</v>
      </c>
      <c r="O21" s="21">
        <f t="shared" si="4"/>
        <v>0.9166666666666666</v>
      </c>
      <c r="P21" s="158">
        <v>3</v>
      </c>
      <c r="Q21" s="18">
        <f aca="true" t="shared" si="5" ref="Q21:Q52">+P21/12</f>
        <v>0.25</v>
      </c>
      <c r="R21" s="159"/>
      <c r="S21" s="18">
        <f aca="true" t="shared" si="6" ref="S21:S52">+R21/12</f>
        <v>0</v>
      </c>
      <c r="T21" s="20">
        <f aca="true" t="shared" si="7" ref="T21:U52">P21+R21</f>
        <v>3</v>
      </c>
      <c r="U21" s="22">
        <f t="shared" si="7"/>
        <v>0.25</v>
      </c>
      <c r="V21" s="23"/>
      <c r="W21" s="18">
        <f aca="true" t="shared" si="8" ref="W21:W52">+V21/12</f>
        <v>0</v>
      </c>
      <c r="X21" s="24"/>
      <c r="Y21" s="18">
        <f aca="true" t="shared" si="9" ref="Y21:Y52">+X21/12</f>
        <v>0</v>
      </c>
      <c r="Z21" s="160">
        <v>0</v>
      </c>
      <c r="AA21" s="18">
        <f aca="true" t="shared" si="10" ref="AA21:AA52">+Z21/12</f>
        <v>0</v>
      </c>
      <c r="AB21" s="25"/>
      <c r="AC21" s="18">
        <f aca="true" t="shared" si="11" ref="AC21:AC70">AB21/12</f>
        <v>0</v>
      </c>
      <c r="AD21" s="26">
        <f aca="true" t="shared" si="12" ref="AD21:AE51">X21+Z21+AB21</f>
        <v>0</v>
      </c>
      <c r="AE21" s="27">
        <f t="shared" si="12"/>
        <v>0</v>
      </c>
      <c r="AF21" s="28">
        <f aca="true" t="shared" si="13" ref="AF21:AG52">N21+T21+V21+AD21</f>
        <v>14</v>
      </c>
      <c r="AG21" s="29">
        <f t="shared" si="13"/>
        <v>1.1666666666666665</v>
      </c>
      <c r="AH21" s="28">
        <f aca="true" t="shared" si="14" ref="AH21:AH53">IF(AF21-F21-J21-AB21-12&lt;0,0,AF21-F21-J21-AB21-12)</f>
        <v>0</v>
      </c>
      <c r="AI21" s="22">
        <f aca="true" t="shared" si="15" ref="AI21:AI53">AH21/12</f>
        <v>0</v>
      </c>
    </row>
    <row r="22" spans="1:35" ht="15">
      <c r="A22" s="156" t="s">
        <v>471</v>
      </c>
      <c r="B22" s="155" t="s">
        <v>61</v>
      </c>
      <c r="C22" s="155" t="s">
        <v>472</v>
      </c>
      <c r="D22" s="155">
        <v>12</v>
      </c>
      <c r="E22" s="18">
        <f t="shared" si="0"/>
        <v>1</v>
      </c>
      <c r="F22" s="157">
        <v>5</v>
      </c>
      <c r="G22" s="18">
        <f t="shared" si="1"/>
        <v>0.4166666666666667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3"/>
        <v>0</v>
      </c>
      <c r="N22" s="20">
        <f t="shared" si="4"/>
        <v>17</v>
      </c>
      <c r="O22" s="21">
        <f t="shared" si="4"/>
        <v>1.4166666666666667</v>
      </c>
      <c r="P22" s="158">
        <v>0</v>
      </c>
      <c r="Q22" s="18">
        <f t="shared" si="5"/>
        <v>0</v>
      </c>
      <c r="R22" s="159"/>
      <c r="S22" s="18">
        <f t="shared" si="6"/>
        <v>0</v>
      </c>
      <c r="T22" s="20">
        <f t="shared" si="7"/>
        <v>0</v>
      </c>
      <c r="U22" s="22">
        <f t="shared" si="7"/>
        <v>0</v>
      </c>
      <c r="V22" s="23"/>
      <c r="W22" s="18">
        <f t="shared" si="8"/>
        <v>0</v>
      </c>
      <c r="X22" s="24"/>
      <c r="Y22" s="18">
        <f t="shared" si="9"/>
        <v>0</v>
      </c>
      <c r="Z22" s="160">
        <v>3</v>
      </c>
      <c r="AA22" s="18">
        <f t="shared" si="10"/>
        <v>0.25</v>
      </c>
      <c r="AB22" s="25"/>
      <c r="AC22" s="18">
        <f t="shared" si="11"/>
        <v>0</v>
      </c>
      <c r="AD22" s="26">
        <f t="shared" si="12"/>
        <v>3</v>
      </c>
      <c r="AE22" s="27">
        <f t="shared" si="12"/>
        <v>0.25</v>
      </c>
      <c r="AF22" s="28">
        <f t="shared" si="13"/>
        <v>20</v>
      </c>
      <c r="AG22" s="29">
        <f t="shared" si="13"/>
        <v>1.6666666666666667</v>
      </c>
      <c r="AH22" s="28">
        <f t="shared" si="14"/>
        <v>3</v>
      </c>
      <c r="AI22" s="22">
        <f t="shared" si="15"/>
        <v>0.25</v>
      </c>
    </row>
    <row r="23" spans="1:35" ht="15">
      <c r="A23" s="156" t="s">
        <v>473</v>
      </c>
      <c r="B23" s="155" t="s">
        <v>61</v>
      </c>
      <c r="C23" s="155" t="s">
        <v>474</v>
      </c>
      <c r="D23" s="155">
        <v>3</v>
      </c>
      <c r="E23" s="18">
        <f t="shared" si="0"/>
        <v>0.25</v>
      </c>
      <c r="F23" s="157"/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3"/>
        <v>0</v>
      </c>
      <c r="N23" s="20">
        <f t="shared" si="4"/>
        <v>3</v>
      </c>
      <c r="O23" s="21">
        <f t="shared" si="4"/>
        <v>0.25</v>
      </c>
      <c r="P23" s="158">
        <v>3</v>
      </c>
      <c r="Q23" s="18">
        <f t="shared" si="5"/>
        <v>0.25</v>
      </c>
      <c r="R23" s="159"/>
      <c r="S23" s="18">
        <f t="shared" si="6"/>
        <v>0</v>
      </c>
      <c r="T23" s="20">
        <f t="shared" si="7"/>
        <v>3</v>
      </c>
      <c r="U23" s="22">
        <f t="shared" si="7"/>
        <v>0.25</v>
      </c>
      <c r="V23" s="23"/>
      <c r="W23" s="18">
        <f t="shared" si="8"/>
        <v>0</v>
      </c>
      <c r="X23" s="24"/>
      <c r="Y23" s="18">
        <f t="shared" si="9"/>
        <v>0</v>
      </c>
      <c r="Z23" s="160">
        <v>6</v>
      </c>
      <c r="AA23" s="18">
        <f t="shared" si="10"/>
        <v>0.5</v>
      </c>
      <c r="AB23" s="25"/>
      <c r="AC23" s="18">
        <f t="shared" si="11"/>
        <v>0</v>
      </c>
      <c r="AD23" s="26">
        <f t="shared" si="12"/>
        <v>6</v>
      </c>
      <c r="AE23" s="27">
        <f t="shared" si="12"/>
        <v>0.5</v>
      </c>
      <c r="AF23" s="28">
        <f t="shared" si="13"/>
        <v>12</v>
      </c>
      <c r="AG23" s="29">
        <f t="shared" si="13"/>
        <v>1</v>
      </c>
      <c r="AH23" s="28">
        <f t="shared" si="14"/>
        <v>0</v>
      </c>
      <c r="AI23" s="22">
        <f t="shared" si="15"/>
        <v>0</v>
      </c>
    </row>
    <row r="24" spans="1:35" ht="15">
      <c r="A24" s="156" t="s">
        <v>475</v>
      </c>
      <c r="B24" s="155" t="s">
        <v>476</v>
      </c>
      <c r="C24" s="155" t="s">
        <v>477</v>
      </c>
      <c r="D24" s="155">
        <v>0</v>
      </c>
      <c r="E24" s="18">
        <f t="shared" si="0"/>
        <v>0</v>
      </c>
      <c r="F24" s="157">
        <v>1</v>
      </c>
      <c r="G24" s="18">
        <f t="shared" si="1"/>
        <v>0.08333333333333333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3"/>
        <v>0</v>
      </c>
      <c r="N24" s="20">
        <f t="shared" si="4"/>
        <v>1</v>
      </c>
      <c r="O24" s="21">
        <f t="shared" si="4"/>
        <v>0.08333333333333333</v>
      </c>
      <c r="P24" s="158">
        <v>12</v>
      </c>
      <c r="Q24" s="18">
        <f t="shared" si="5"/>
        <v>1</v>
      </c>
      <c r="R24" s="159"/>
      <c r="S24" s="18">
        <f t="shared" si="6"/>
        <v>0</v>
      </c>
      <c r="T24" s="20">
        <f t="shared" si="7"/>
        <v>12</v>
      </c>
      <c r="U24" s="22">
        <f t="shared" si="7"/>
        <v>1</v>
      </c>
      <c r="V24" s="23"/>
      <c r="W24" s="18">
        <f t="shared" si="8"/>
        <v>0</v>
      </c>
      <c r="X24" s="24"/>
      <c r="Y24" s="18">
        <f t="shared" si="9"/>
        <v>0</v>
      </c>
      <c r="Z24" s="160">
        <v>0</v>
      </c>
      <c r="AA24" s="18">
        <f t="shared" si="10"/>
        <v>0</v>
      </c>
      <c r="AB24" s="25"/>
      <c r="AC24" s="18">
        <f t="shared" si="11"/>
        <v>0</v>
      </c>
      <c r="AD24" s="26">
        <f t="shared" si="12"/>
        <v>0</v>
      </c>
      <c r="AE24" s="27">
        <f t="shared" si="12"/>
        <v>0</v>
      </c>
      <c r="AF24" s="28">
        <f t="shared" si="13"/>
        <v>13</v>
      </c>
      <c r="AG24" s="29">
        <f t="shared" si="13"/>
        <v>1.0833333333333333</v>
      </c>
      <c r="AH24" s="28">
        <f t="shared" si="14"/>
        <v>0</v>
      </c>
      <c r="AI24" s="22">
        <f t="shared" si="15"/>
        <v>0</v>
      </c>
    </row>
    <row r="25" spans="1:35" ht="15">
      <c r="A25" s="156" t="s">
        <v>478</v>
      </c>
      <c r="B25" s="155" t="s">
        <v>61</v>
      </c>
      <c r="C25" s="155" t="s">
        <v>479</v>
      </c>
      <c r="D25" s="155">
        <v>10</v>
      </c>
      <c r="E25" s="18">
        <f t="shared" si="0"/>
        <v>0.8333333333333334</v>
      </c>
      <c r="F25" s="157"/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3"/>
        <v>0</v>
      </c>
      <c r="N25" s="20">
        <f t="shared" si="4"/>
        <v>10</v>
      </c>
      <c r="O25" s="21">
        <f t="shared" si="4"/>
        <v>0.8333333333333334</v>
      </c>
      <c r="P25" s="158">
        <v>0</v>
      </c>
      <c r="Q25" s="18">
        <f t="shared" si="5"/>
        <v>0</v>
      </c>
      <c r="R25" s="159"/>
      <c r="S25" s="18">
        <f t="shared" si="6"/>
        <v>0</v>
      </c>
      <c r="T25" s="20">
        <f t="shared" si="7"/>
        <v>0</v>
      </c>
      <c r="U25" s="22">
        <f t="shared" si="7"/>
        <v>0</v>
      </c>
      <c r="V25" s="23"/>
      <c r="W25" s="18">
        <f t="shared" si="8"/>
        <v>0</v>
      </c>
      <c r="X25" s="24"/>
      <c r="Y25" s="18">
        <f t="shared" si="9"/>
        <v>0</v>
      </c>
      <c r="Z25" s="160">
        <v>2</v>
      </c>
      <c r="AA25" s="18">
        <f t="shared" si="10"/>
        <v>0.16666666666666666</v>
      </c>
      <c r="AB25" s="25"/>
      <c r="AC25" s="18">
        <f t="shared" si="11"/>
        <v>0</v>
      </c>
      <c r="AD25" s="26">
        <f t="shared" si="12"/>
        <v>2</v>
      </c>
      <c r="AE25" s="27">
        <f t="shared" si="12"/>
        <v>0.16666666666666666</v>
      </c>
      <c r="AF25" s="28">
        <f t="shared" si="13"/>
        <v>12</v>
      </c>
      <c r="AG25" s="29">
        <f t="shared" si="13"/>
        <v>1</v>
      </c>
      <c r="AH25" s="28">
        <f t="shared" si="14"/>
        <v>0</v>
      </c>
      <c r="AI25" s="22">
        <f t="shared" si="15"/>
        <v>0</v>
      </c>
    </row>
    <row r="26" spans="1:35" ht="15">
      <c r="A26" s="156" t="s">
        <v>480</v>
      </c>
      <c r="B26" s="155" t="s">
        <v>61</v>
      </c>
      <c r="C26" s="155" t="s">
        <v>481</v>
      </c>
      <c r="D26" s="155">
        <v>3</v>
      </c>
      <c r="E26" s="18">
        <f t="shared" si="0"/>
        <v>0.25</v>
      </c>
      <c r="F26" s="157">
        <v>1</v>
      </c>
      <c r="G26" s="18">
        <f t="shared" si="1"/>
        <v>0.08333333333333333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3"/>
        <v>0</v>
      </c>
      <c r="N26" s="20">
        <f t="shared" si="4"/>
        <v>4</v>
      </c>
      <c r="O26" s="21">
        <f t="shared" si="4"/>
        <v>0.3333333333333333</v>
      </c>
      <c r="P26" s="158">
        <v>12</v>
      </c>
      <c r="Q26" s="18">
        <f t="shared" si="5"/>
        <v>1</v>
      </c>
      <c r="R26" s="159"/>
      <c r="S26" s="18">
        <f t="shared" si="6"/>
        <v>0</v>
      </c>
      <c r="T26" s="20">
        <f t="shared" si="7"/>
        <v>12</v>
      </c>
      <c r="U26" s="22">
        <f t="shared" si="7"/>
        <v>1</v>
      </c>
      <c r="V26" s="23"/>
      <c r="W26" s="18">
        <f t="shared" si="8"/>
        <v>0</v>
      </c>
      <c r="X26" s="24"/>
      <c r="Y26" s="18">
        <f t="shared" si="9"/>
        <v>0</v>
      </c>
      <c r="Z26" s="160">
        <v>0</v>
      </c>
      <c r="AA26" s="18">
        <f t="shared" si="10"/>
        <v>0</v>
      </c>
      <c r="AB26" s="25"/>
      <c r="AC26" s="18">
        <f t="shared" si="11"/>
        <v>0</v>
      </c>
      <c r="AD26" s="26">
        <f t="shared" si="12"/>
        <v>0</v>
      </c>
      <c r="AE26" s="27">
        <f t="shared" si="12"/>
        <v>0</v>
      </c>
      <c r="AF26" s="28">
        <f t="shared" si="13"/>
        <v>16</v>
      </c>
      <c r="AG26" s="29">
        <f t="shared" si="13"/>
        <v>1.3333333333333333</v>
      </c>
      <c r="AH26" s="28">
        <f t="shared" si="14"/>
        <v>3</v>
      </c>
      <c r="AI26" s="22">
        <f t="shared" si="15"/>
        <v>0.25</v>
      </c>
    </row>
    <row r="27" spans="1:35" ht="15">
      <c r="A27" s="156" t="s">
        <v>482</v>
      </c>
      <c r="B27" s="155" t="s">
        <v>476</v>
      </c>
      <c r="C27" s="155" t="s">
        <v>483</v>
      </c>
      <c r="D27" s="155">
        <v>0</v>
      </c>
      <c r="E27" s="18">
        <f t="shared" si="0"/>
        <v>0</v>
      </c>
      <c r="F27" s="157"/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3"/>
        <v>0</v>
      </c>
      <c r="N27" s="20">
        <f t="shared" si="4"/>
        <v>0</v>
      </c>
      <c r="O27" s="21">
        <f t="shared" si="4"/>
        <v>0</v>
      </c>
      <c r="P27" s="158">
        <v>9</v>
      </c>
      <c r="Q27" s="18">
        <f t="shared" si="5"/>
        <v>0.75</v>
      </c>
      <c r="R27" s="159"/>
      <c r="S27" s="18">
        <f t="shared" si="6"/>
        <v>0</v>
      </c>
      <c r="T27" s="20">
        <f t="shared" si="7"/>
        <v>9</v>
      </c>
      <c r="U27" s="22">
        <f t="shared" si="7"/>
        <v>0.75</v>
      </c>
      <c r="V27" s="23"/>
      <c r="W27" s="18">
        <f t="shared" si="8"/>
        <v>0</v>
      </c>
      <c r="X27" s="24"/>
      <c r="Y27" s="18">
        <f t="shared" si="9"/>
        <v>0</v>
      </c>
      <c r="Z27" s="160">
        <v>3</v>
      </c>
      <c r="AA27" s="18">
        <f t="shared" si="10"/>
        <v>0.25</v>
      </c>
      <c r="AB27" s="25"/>
      <c r="AC27" s="18">
        <f t="shared" si="11"/>
        <v>0</v>
      </c>
      <c r="AD27" s="26">
        <f t="shared" si="12"/>
        <v>3</v>
      </c>
      <c r="AE27" s="27">
        <f t="shared" si="12"/>
        <v>0.25</v>
      </c>
      <c r="AF27" s="28">
        <f t="shared" si="13"/>
        <v>12</v>
      </c>
      <c r="AG27" s="29">
        <f t="shared" si="13"/>
        <v>1</v>
      </c>
      <c r="AH27" s="28">
        <f t="shared" si="14"/>
        <v>0</v>
      </c>
      <c r="AI27" s="22">
        <f t="shared" si="15"/>
        <v>0</v>
      </c>
    </row>
    <row r="28" spans="1:35" ht="15">
      <c r="A28" s="156" t="s">
        <v>484</v>
      </c>
      <c r="B28" s="155" t="s">
        <v>61</v>
      </c>
      <c r="C28" s="155" t="s">
        <v>485</v>
      </c>
      <c r="D28" s="155">
        <v>4</v>
      </c>
      <c r="E28" s="18">
        <f t="shared" si="0"/>
        <v>0.3333333333333333</v>
      </c>
      <c r="F28" s="157"/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3"/>
        <v>0</v>
      </c>
      <c r="N28" s="20">
        <f t="shared" si="4"/>
        <v>4</v>
      </c>
      <c r="O28" s="21">
        <f t="shared" si="4"/>
        <v>0.3333333333333333</v>
      </c>
      <c r="P28" s="158">
        <v>8</v>
      </c>
      <c r="Q28" s="18">
        <f t="shared" si="5"/>
        <v>0.6666666666666666</v>
      </c>
      <c r="R28" s="159"/>
      <c r="S28" s="18">
        <f t="shared" si="6"/>
        <v>0</v>
      </c>
      <c r="T28" s="20">
        <f t="shared" si="7"/>
        <v>8</v>
      </c>
      <c r="U28" s="22">
        <f t="shared" si="7"/>
        <v>0.6666666666666666</v>
      </c>
      <c r="V28" s="23"/>
      <c r="W28" s="18">
        <f t="shared" si="8"/>
        <v>0</v>
      </c>
      <c r="X28" s="24"/>
      <c r="Y28" s="18">
        <f t="shared" si="9"/>
        <v>0</v>
      </c>
      <c r="Z28" s="160">
        <v>0</v>
      </c>
      <c r="AA28" s="18">
        <f t="shared" si="10"/>
        <v>0</v>
      </c>
      <c r="AB28" s="25"/>
      <c r="AC28" s="18">
        <f t="shared" si="11"/>
        <v>0</v>
      </c>
      <c r="AD28" s="26">
        <f t="shared" si="12"/>
        <v>0</v>
      </c>
      <c r="AE28" s="27">
        <f t="shared" si="12"/>
        <v>0</v>
      </c>
      <c r="AF28" s="28">
        <f t="shared" si="13"/>
        <v>12</v>
      </c>
      <c r="AG28" s="29">
        <f t="shared" si="13"/>
        <v>1</v>
      </c>
      <c r="AH28" s="28">
        <f t="shared" si="14"/>
        <v>0</v>
      </c>
      <c r="AI28" s="22">
        <f t="shared" si="15"/>
        <v>0</v>
      </c>
    </row>
    <row r="29" spans="1:35" ht="15">
      <c r="A29" s="156" t="s">
        <v>486</v>
      </c>
      <c r="B29" s="155" t="s">
        <v>476</v>
      </c>
      <c r="C29" s="155" t="s">
        <v>487</v>
      </c>
      <c r="D29" s="155">
        <v>1</v>
      </c>
      <c r="E29" s="18">
        <f t="shared" si="0"/>
        <v>0.08333333333333333</v>
      </c>
      <c r="F29" s="157">
        <v>2</v>
      </c>
      <c r="G29" s="18">
        <f t="shared" si="1"/>
        <v>0.16666666666666666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3"/>
        <v>0</v>
      </c>
      <c r="N29" s="20">
        <f t="shared" si="4"/>
        <v>3</v>
      </c>
      <c r="O29" s="21">
        <f t="shared" si="4"/>
        <v>0.25</v>
      </c>
      <c r="P29" s="158">
        <v>5</v>
      </c>
      <c r="Q29" s="18">
        <f t="shared" si="5"/>
        <v>0.4166666666666667</v>
      </c>
      <c r="R29" s="159"/>
      <c r="S29" s="18">
        <f t="shared" si="6"/>
        <v>0</v>
      </c>
      <c r="T29" s="20">
        <f t="shared" si="7"/>
        <v>5</v>
      </c>
      <c r="U29" s="22">
        <f t="shared" si="7"/>
        <v>0.4166666666666667</v>
      </c>
      <c r="V29" s="23"/>
      <c r="W29" s="18">
        <f t="shared" si="8"/>
        <v>0</v>
      </c>
      <c r="X29" s="24"/>
      <c r="Y29" s="18">
        <f t="shared" si="9"/>
        <v>0</v>
      </c>
      <c r="Z29" s="160">
        <v>6</v>
      </c>
      <c r="AA29" s="18">
        <f t="shared" si="10"/>
        <v>0.5</v>
      </c>
      <c r="AB29" s="25"/>
      <c r="AC29" s="18">
        <f t="shared" si="11"/>
        <v>0</v>
      </c>
      <c r="AD29" s="26">
        <f t="shared" si="12"/>
        <v>6</v>
      </c>
      <c r="AE29" s="27">
        <f t="shared" si="12"/>
        <v>0.5</v>
      </c>
      <c r="AF29" s="28">
        <f t="shared" si="13"/>
        <v>14</v>
      </c>
      <c r="AG29" s="29">
        <f t="shared" si="13"/>
        <v>1.1666666666666667</v>
      </c>
      <c r="AH29" s="28">
        <f t="shared" si="14"/>
        <v>0</v>
      </c>
      <c r="AI29" s="22">
        <f t="shared" si="15"/>
        <v>0</v>
      </c>
    </row>
    <row r="30" spans="1:35" ht="15">
      <c r="A30" s="156" t="s">
        <v>488</v>
      </c>
      <c r="B30" s="155" t="s">
        <v>392</v>
      </c>
      <c r="C30" s="155" t="s">
        <v>489</v>
      </c>
      <c r="D30" s="155">
        <v>16</v>
      </c>
      <c r="E30" s="18">
        <f t="shared" si="0"/>
        <v>1.3333333333333333</v>
      </c>
      <c r="F30" s="157">
        <v>4</v>
      </c>
      <c r="G30" s="18">
        <f t="shared" si="1"/>
        <v>0.3333333333333333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3"/>
        <v>0</v>
      </c>
      <c r="N30" s="20">
        <f t="shared" si="4"/>
        <v>20</v>
      </c>
      <c r="O30" s="21">
        <f t="shared" si="4"/>
        <v>1.6666666666666665</v>
      </c>
      <c r="P30" s="158">
        <v>0</v>
      </c>
      <c r="Q30" s="18">
        <f t="shared" si="5"/>
        <v>0</v>
      </c>
      <c r="R30" s="159">
        <v>3</v>
      </c>
      <c r="S30" s="18">
        <f t="shared" si="6"/>
        <v>0.25</v>
      </c>
      <c r="T30" s="20">
        <f t="shared" si="7"/>
        <v>3</v>
      </c>
      <c r="U30" s="22">
        <f t="shared" si="7"/>
        <v>0.25</v>
      </c>
      <c r="V30" s="23"/>
      <c r="W30" s="18">
        <f t="shared" si="8"/>
        <v>0</v>
      </c>
      <c r="X30" s="24"/>
      <c r="Y30" s="18">
        <f t="shared" si="9"/>
        <v>0</v>
      </c>
      <c r="Z30" s="160">
        <v>0</v>
      </c>
      <c r="AA30" s="18">
        <f t="shared" si="10"/>
        <v>0</v>
      </c>
      <c r="AB30" s="25"/>
      <c r="AC30" s="18">
        <f t="shared" si="11"/>
        <v>0</v>
      </c>
      <c r="AD30" s="26">
        <f t="shared" si="12"/>
        <v>0</v>
      </c>
      <c r="AE30" s="27">
        <f t="shared" si="12"/>
        <v>0</v>
      </c>
      <c r="AF30" s="28">
        <f t="shared" si="13"/>
        <v>23</v>
      </c>
      <c r="AG30" s="29">
        <f t="shared" si="13"/>
        <v>1.9166666666666665</v>
      </c>
      <c r="AH30" s="28">
        <f t="shared" si="14"/>
        <v>7</v>
      </c>
      <c r="AI30" s="22">
        <f t="shared" si="15"/>
        <v>0.5833333333333334</v>
      </c>
    </row>
    <row r="31" spans="1:35" ht="15">
      <c r="A31" s="155"/>
      <c r="B31" s="155" t="s">
        <v>61</v>
      </c>
      <c r="C31" s="155" t="s">
        <v>490</v>
      </c>
      <c r="D31" s="155">
        <v>4</v>
      </c>
      <c r="E31" s="18">
        <f t="shared" si="0"/>
        <v>0.3333333333333333</v>
      </c>
      <c r="F31" s="157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3"/>
        <v>0</v>
      </c>
      <c r="N31" s="20">
        <f t="shared" si="4"/>
        <v>4</v>
      </c>
      <c r="O31" s="21">
        <f t="shared" si="4"/>
        <v>0.3333333333333333</v>
      </c>
      <c r="P31" s="158">
        <v>8</v>
      </c>
      <c r="Q31" s="18">
        <f t="shared" si="5"/>
        <v>0.6666666666666666</v>
      </c>
      <c r="R31" s="159">
        <v>1</v>
      </c>
      <c r="S31" s="18">
        <f t="shared" si="6"/>
        <v>0.08333333333333333</v>
      </c>
      <c r="T31" s="20">
        <f t="shared" si="7"/>
        <v>9</v>
      </c>
      <c r="U31" s="22">
        <f t="shared" si="7"/>
        <v>0.75</v>
      </c>
      <c r="V31" s="23"/>
      <c r="W31" s="18">
        <f t="shared" si="8"/>
        <v>0</v>
      </c>
      <c r="X31" s="24"/>
      <c r="Y31" s="18">
        <f t="shared" si="9"/>
        <v>0</v>
      </c>
      <c r="Z31" s="160">
        <v>0</v>
      </c>
      <c r="AA31" s="18">
        <f t="shared" si="10"/>
        <v>0</v>
      </c>
      <c r="AB31" s="25"/>
      <c r="AC31" s="18">
        <f t="shared" si="11"/>
        <v>0</v>
      </c>
      <c r="AD31" s="26">
        <f t="shared" si="12"/>
        <v>0</v>
      </c>
      <c r="AE31" s="27">
        <f t="shared" si="12"/>
        <v>0</v>
      </c>
      <c r="AF31" s="28">
        <f t="shared" si="13"/>
        <v>13</v>
      </c>
      <c r="AG31" s="29">
        <f t="shared" si="13"/>
        <v>1.0833333333333333</v>
      </c>
      <c r="AH31" s="28">
        <f t="shared" si="14"/>
        <v>1</v>
      </c>
      <c r="AI31" s="22">
        <f t="shared" si="15"/>
        <v>0.08333333333333333</v>
      </c>
    </row>
    <row r="32" spans="1:35" ht="15">
      <c r="A32" s="156" t="s">
        <v>491</v>
      </c>
      <c r="B32" s="155" t="s">
        <v>61</v>
      </c>
      <c r="C32" s="155" t="s">
        <v>492</v>
      </c>
      <c r="D32" s="155">
        <v>6</v>
      </c>
      <c r="E32" s="18">
        <f t="shared" si="0"/>
        <v>0.5</v>
      </c>
      <c r="F32" s="157">
        <v>1</v>
      </c>
      <c r="G32" s="18">
        <f t="shared" si="1"/>
        <v>0.08333333333333333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3"/>
        <v>0</v>
      </c>
      <c r="N32" s="20">
        <f t="shared" si="4"/>
        <v>7</v>
      </c>
      <c r="O32" s="21">
        <f t="shared" si="4"/>
        <v>0.5833333333333334</v>
      </c>
      <c r="P32" s="158">
        <v>0</v>
      </c>
      <c r="Q32" s="18">
        <f t="shared" si="5"/>
        <v>0</v>
      </c>
      <c r="R32" s="159"/>
      <c r="S32" s="18">
        <f t="shared" si="6"/>
        <v>0</v>
      </c>
      <c r="T32" s="20">
        <f t="shared" si="7"/>
        <v>0</v>
      </c>
      <c r="U32" s="22">
        <f t="shared" si="7"/>
        <v>0</v>
      </c>
      <c r="V32" s="23"/>
      <c r="W32" s="18">
        <f t="shared" si="8"/>
        <v>0</v>
      </c>
      <c r="X32" s="24"/>
      <c r="Y32" s="18">
        <f t="shared" si="9"/>
        <v>0</v>
      </c>
      <c r="Z32" s="160">
        <v>6</v>
      </c>
      <c r="AA32" s="18">
        <f t="shared" si="10"/>
        <v>0.5</v>
      </c>
      <c r="AB32" s="25"/>
      <c r="AC32" s="18">
        <f t="shared" si="11"/>
        <v>0</v>
      </c>
      <c r="AD32" s="26">
        <f t="shared" si="12"/>
        <v>6</v>
      </c>
      <c r="AE32" s="27">
        <f t="shared" si="12"/>
        <v>0.5</v>
      </c>
      <c r="AF32" s="28">
        <f t="shared" si="13"/>
        <v>13</v>
      </c>
      <c r="AG32" s="29">
        <f t="shared" si="13"/>
        <v>1.0833333333333335</v>
      </c>
      <c r="AH32" s="28">
        <f t="shared" si="14"/>
        <v>0</v>
      </c>
      <c r="AI32" s="22">
        <f t="shared" si="15"/>
        <v>0</v>
      </c>
    </row>
    <row r="33" spans="1:35" ht="15">
      <c r="A33" s="156" t="s">
        <v>493</v>
      </c>
      <c r="B33" s="155" t="s">
        <v>61</v>
      </c>
      <c r="C33" s="155" t="s">
        <v>494</v>
      </c>
      <c r="D33" s="155">
        <v>12</v>
      </c>
      <c r="E33" s="18">
        <f t="shared" si="0"/>
        <v>1</v>
      </c>
      <c r="F33" s="157">
        <v>1</v>
      </c>
      <c r="G33" s="18">
        <f t="shared" si="1"/>
        <v>0.08333333333333333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3"/>
        <v>0</v>
      </c>
      <c r="N33" s="20">
        <f t="shared" si="4"/>
        <v>13</v>
      </c>
      <c r="O33" s="21">
        <f t="shared" si="4"/>
        <v>1.0833333333333333</v>
      </c>
      <c r="P33" s="158">
        <v>0</v>
      </c>
      <c r="Q33" s="18">
        <f t="shared" si="5"/>
        <v>0</v>
      </c>
      <c r="R33" s="159">
        <v>3</v>
      </c>
      <c r="S33" s="18">
        <f t="shared" si="6"/>
        <v>0.25</v>
      </c>
      <c r="T33" s="20">
        <f t="shared" si="7"/>
        <v>3</v>
      </c>
      <c r="U33" s="22">
        <f t="shared" si="7"/>
        <v>0.25</v>
      </c>
      <c r="V33" s="23"/>
      <c r="W33" s="18">
        <f t="shared" si="8"/>
        <v>0</v>
      </c>
      <c r="X33" s="24"/>
      <c r="Y33" s="18">
        <f t="shared" si="9"/>
        <v>0</v>
      </c>
      <c r="Z33" s="160">
        <v>0</v>
      </c>
      <c r="AA33" s="18">
        <f t="shared" si="10"/>
        <v>0</v>
      </c>
      <c r="AB33" s="25"/>
      <c r="AC33" s="18">
        <f t="shared" si="11"/>
        <v>0</v>
      </c>
      <c r="AD33" s="26">
        <f t="shared" si="12"/>
        <v>0</v>
      </c>
      <c r="AE33" s="27">
        <f t="shared" si="12"/>
        <v>0</v>
      </c>
      <c r="AF33" s="28">
        <f t="shared" si="13"/>
        <v>16</v>
      </c>
      <c r="AG33" s="29">
        <f t="shared" si="13"/>
        <v>1.3333333333333333</v>
      </c>
      <c r="AH33" s="28">
        <f t="shared" si="14"/>
        <v>3</v>
      </c>
      <c r="AI33" s="22">
        <f t="shared" si="15"/>
        <v>0.25</v>
      </c>
    </row>
    <row r="34" spans="1:35" ht="15">
      <c r="A34" s="156" t="s">
        <v>495</v>
      </c>
      <c r="B34" s="155" t="s">
        <v>61</v>
      </c>
      <c r="C34" s="155" t="s">
        <v>496</v>
      </c>
      <c r="D34" s="155">
        <v>4</v>
      </c>
      <c r="E34" s="18">
        <f t="shared" si="0"/>
        <v>0.3333333333333333</v>
      </c>
      <c r="F34" s="157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3"/>
        <v>0</v>
      </c>
      <c r="N34" s="20">
        <f t="shared" si="4"/>
        <v>4</v>
      </c>
      <c r="O34" s="21">
        <f t="shared" si="4"/>
        <v>0.3333333333333333</v>
      </c>
      <c r="P34" s="158">
        <v>5</v>
      </c>
      <c r="Q34" s="18">
        <f t="shared" si="5"/>
        <v>0.4166666666666667</v>
      </c>
      <c r="R34" s="159"/>
      <c r="S34" s="18">
        <f t="shared" si="6"/>
        <v>0</v>
      </c>
      <c r="T34" s="20">
        <f t="shared" si="7"/>
        <v>5</v>
      </c>
      <c r="U34" s="22">
        <f t="shared" si="7"/>
        <v>0.4166666666666667</v>
      </c>
      <c r="V34" s="23"/>
      <c r="W34" s="18">
        <f t="shared" si="8"/>
        <v>0</v>
      </c>
      <c r="X34" s="24"/>
      <c r="Y34" s="18">
        <f t="shared" si="9"/>
        <v>0</v>
      </c>
      <c r="Z34" s="160">
        <v>3</v>
      </c>
      <c r="AA34" s="18">
        <f t="shared" si="10"/>
        <v>0.25</v>
      </c>
      <c r="AB34" s="25"/>
      <c r="AC34" s="18">
        <f t="shared" si="11"/>
        <v>0</v>
      </c>
      <c r="AD34" s="26">
        <f t="shared" si="12"/>
        <v>3</v>
      </c>
      <c r="AE34" s="27">
        <f t="shared" si="12"/>
        <v>0.25</v>
      </c>
      <c r="AF34" s="28">
        <f t="shared" si="13"/>
        <v>12</v>
      </c>
      <c r="AG34" s="29">
        <f t="shared" si="13"/>
        <v>1</v>
      </c>
      <c r="AH34" s="28">
        <f t="shared" si="14"/>
        <v>0</v>
      </c>
      <c r="AI34" s="22">
        <f t="shared" si="15"/>
        <v>0</v>
      </c>
    </row>
    <row r="35" spans="1:35" ht="15">
      <c r="A35" s="15"/>
      <c r="B35" s="16"/>
      <c r="C35" s="16"/>
      <c r="D35" s="17"/>
      <c r="E35" s="18">
        <f t="shared" si="0"/>
        <v>0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3"/>
        <v>0</v>
      </c>
      <c r="N35" s="20">
        <f t="shared" si="4"/>
        <v>0</v>
      </c>
      <c r="O35" s="21">
        <f t="shared" si="4"/>
        <v>0</v>
      </c>
      <c r="P35" s="19"/>
      <c r="Q35" s="18">
        <f t="shared" si="5"/>
        <v>0</v>
      </c>
      <c r="R35" s="19"/>
      <c r="S35" s="18">
        <f t="shared" si="6"/>
        <v>0</v>
      </c>
      <c r="T35" s="20">
        <f t="shared" si="7"/>
        <v>0</v>
      </c>
      <c r="U35" s="22">
        <f t="shared" si="7"/>
        <v>0</v>
      </c>
      <c r="V35" s="23"/>
      <c r="W35" s="18">
        <f t="shared" si="8"/>
        <v>0</v>
      </c>
      <c r="X35" s="24"/>
      <c r="Y35" s="18">
        <f t="shared" si="9"/>
        <v>0</v>
      </c>
      <c r="Z35" s="24"/>
      <c r="AA35" s="18">
        <f t="shared" si="10"/>
        <v>0</v>
      </c>
      <c r="AB35" s="25"/>
      <c r="AC35" s="18">
        <f t="shared" si="11"/>
        <v>0</v>
      </c>
      <c r="AD35" s="26">
        <f t="shared" si="12"/>
        <v>0</v>
      </c>
      <c r="AE35" s="27">
        <f t="shared" si="12"/>
        <v>0</v>
      </c>
      <c r="AF35" s="28">
        <f t="shared" si="13"/>
        <v>0</v>
      </c>
      <c r="AG35" s="29">
        <f t="shared" si="13"/>
        <v>0</v>
      </c>
      <c r="AH35" s="28">
        <f t="shared" si="14"/>
        <v>0</v>
      </c>
      <c r="AI35" s="22">
        <f t="shared" si="15"/>
        <v>0</v>
      </c>
    </row>
    <row r="36" spans="1:35" ht="15">
      <c r="A36" s="15"/>
      <c r="B36" s="16"/>
      <c r="C36" s="16"/>
      <c r="D36" s="17"/>
      <c r="E36" s="18">
        <f t="shared" si="0"/>
        <v>0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3"/>
        <v>0</v>
      </c>
      <c r="N36" s="20">
        <f t="shared" si="4"/>
        <v>0</v>
      </c>
      <c r="O36" s="21">
        <f t="shared" si="4"/>
        <v>0</v>
      </c>
      <c r="P36" s="19"/>
      <c r="Q36" s="18">
        <f t="shared" si="5"/>
        <v>0</v>
      </c>
      <c r="R36" s="19"/>
      <c r="S36" s="18">
        <f t="shared" si="6"/>
        <v>0</v>
      </c>
      <c r="T36" s="20">
        <f t="shared" si="7"/>
        <v>0</v>
      </c>
      <c r="U36" s="22">
        <f t="shared" si="7"/>
        <v>0</v>
      </c>
      <c r="V36" s="23"/>
      <c r="W36" s="18">
        <f t="shared" si="8"/>
        <v>0</v>
      </c>
      <c r="X36" s="24"/>
      <c r="Y36" s="18">
        <f t="shared" si="9"/>
        <v>0</v>
      </c>
      <c r="Z36" s="24"/>
      <c r="AA36" s="18">
        <f t="shared" si="10"/>
        <v>0</v>
      </c>
      <c r="AB36" s="25"/>
      <c r="AC36" s="18">
        <f t="shared" si="11"/>
        <v>0</v>
      </c>
      <c r="AD36" s="26">
        <f t="shared" si="12"/>
        <v>0</v>
      </c>
      <c r="AE36" s="27">
        <f t="shared" si="12"/>
        <v>0</v>
      </c>
      <c r="AF36" s="28">
        <f t="shared" si="13"/>
        <v>0</v>
      </c>
      <c r="AG36" s="29">
        <f t="shared" si="13"/>
        <v>0</v>
      </c>
      <c r="AH36" s="28">
        <f t="shared" si="14"/>
        <v>0</v>
      </c>
      <c r="AI36" s="22">
        <f t="shared" si="15"/>
        <v>0</v>
      </c>
    </row>
    <row r="37" spans="1:35" ht="15">
      <c r="A37" s="15"/>
      <c r="B37" s="16"/>
      <c r="C37" s="16"/>
      <c r="D37" s="17"/>
      <c r="E37" s="18">
        <f t="shared" si="0"/>
        <v>0</v>
      </c>
      <c r="F37" s="19"/>
      <c r="G37" s="18">
        <f t="shared" si="1"/>
        <v>0</v>
      </c>
      <c r="H37" s="19"/>
      <c r="I37" s="18">
        <f t="shared" si="2"/>
        <v>0</v>
      </c>
      <c r="J37" s="19"/>
      <c r="K37" s="18">
        <f t="shared" si="3"/>
        <v>0</v>
      </c>
      <c r="L37" s="19"/>
      <c r="M37" s="18">
        <f t="shared" si="3"/>
        <v>0</v>
      </c>
      <c r="N37" s="20">
        <f t="shared" si="4"/>
        <v>0</v>
      </c>
      <c r="O37" s="21">
        <f t="shared" si="4"/>
        <v>0</v>
      </c>
      <c r="P37" s="19"/>
      <c r="Q37" s="18">
        <f t="shared" si="5"/>
        <v>0</v>
      </c>
      <c r="R37" s="19"/>
      <c r="S37" s="18">
        <f t="shared" si="6"/>
        <v>0</v>
      </c>
      <c r="T37" s="20">
        <f t="shared" si="7"/>
        <v>0</v>
      </c>
      <c r="U37" s="22">
        <f t="shared" si="7"/>
        <v>0</v>
      </c>
      <c r="V37" s="23"/>
      <c r="W37" s="18">
        <f t="shared" si="8"/>
        <v>0</v>
      </c>
      <c r="X37" s="24"/>
      <c r="Y37" s="18">
        <f t="shared" si="9"/>
        <v>0</v>
      </c>
      <c r="Z37" s="24"/>
      <c r="AA37" s="18">
        <f t="shared" si="10"/>
        <v>0</v>
      </c>
      <c r="AB37" s="25"/>
      <c r="AC37" s="18">
        <f t="shared" si="11"/>
        <v>0</v>
      </c>
      <c r="AD37" s="26">
        <f t="shared" si="12"/>
        <v>0</v>
      </c>
      <c r="AE37" s="27">
        <f t="shared" si="12"/>
        <v>0</v>
      </c>
      <c r="AF37" s="28">
        <f t="shared" si="13"/>
        <v>0</v>
      </c>
      <c r="AG37" s="29">
        <f t="shared" si="13"/>
        <v>0</v>
      </c>
      <c r="AH37" s="28">
        <f t="shared" si="14"/>
        <v>0</v>
      </c>
      <c r="AI37" s="22">
        <f t="shared" si="15"/>
        <v>0</v>
      </c>
    </row>
    <row r="38" spans="1:35" ht="15">
      <c r="A38" s="15"/>
      <c r="B38" s="16"/>
      <c r="C38" s="16"/>
      <c r="D38" s="17"/>
      <c r="E38" s="18">
        <f t="shared" si="0"/>
        <v>0</v>
      </c>
      <c r="F38" s="19"/>
      <c r="G38" s="18">
        <f t="shared" si="1"/>
        <v>0</v>
      </c>
      <c r="H38" s="19"/>
      <c r="I38" s="18">
        <f t="shared" si="2"/>
        <v>0</v>
      </c>
      <c r="J38" s="19"/>
      <c r="K38" s="18">
        <f t="shared" si="3"/>
        <v>0</v>
      </c>
      <c r="L38" s="19"/>
      <c r="M38" s="18">
        <f t="shared" si="3"/>
        <v>0</v>
      </c>
      <c r="N38" s="20">
        <f t="shared" si="4"/>
        <v>0</v>
      </c>
      <c r="O38" s="21">
        <f t="shared" si="4"/>
        <v>0</v>
      </c>
      <c r="P38" s="19"/>
      <c r="Q38" s="18">
        <f t="shared" si="5"/>
        <v>0</v>
      </c>
      <c r="R38" s="19"/>
      <c r="S38" s="18">
        <f t="shared" si="6"/>
        <v>0</v>
      </c>
      <c r="T38" s="20">
        <f t="shared" si="7"/>
        <v>0</v>
      </c>
      <c r="U38" s="22">
        <f t="shared" si="7"/>
        <v>0</v>
      </c>
      <c r="V38" s="23"/>
      <c r="W38" s="18">
        <f t="shared" si="8"/>
        <v>0</v>
      </c>
      <c r="X38" s="24"/>
      <c r="Y38" s="18">
        <f t="shared" si="9"/>
        <v>0</v>
      </c>
      <c r="Z38" s="24"/>
      <c r="AA38" s="18">
        <f t="shared" si="10"/>
        <v>0</v>
      </c>
      <c r="AB38" s="25"/>
      <c r="AC38" s="18">
        <f t="shared" si="11"/>
        <v>0</v>
      </c>
      <c r="AD38" s="26">
        <f t="shared" si="12"/>
        <v>0</v>
      </c>
      <c r="AE38" s="27">
        <f t="shared" si="12"/>
        <v>0</v>
      </c>
      <c r="AF38" s="28">
        <f t="shared" si="13"/>
        <v>0</v>
      </c>
      <c r="AG38" s="29">
        <f t="shared" si="13"/>
        <v>0</v>
      </c>
      <c r="AH38" s="28">
        <f t="shared" si="14"/>
        <v>0</v>
      </c>
      <c r="AI38" s="22">
        <f t="shared" si="15"/>
        <v>0</v>
      </c>
    </row>
    <row r="39" spans="1:35" ht="15">
      <c r="A39" s="15"/>
      <c r="B39" s="16"/>
      <c r="C39" s="16"/>
      <c r="D39" s="17"/>
      <c r="E39" s="18">
        <f t="shared" si="0"/>
        <v>0</v>
      </c>
      <c r="F39" s="19"/>
      <c r="G39" s="18">
        <f t="shared" si="1"/>
        <v>0</v>
      </c>
      <c r="H39" s="19"/>
      <c r="I39" s="18">
        <f t="shared" si="2"/>
        <v>0</v>
      </c>
      <c r="J39" s="19"/>
      <c r="K39" s="18">
        <f t="shared" si="3"/>
        <v>0</v>
      </c>
      <c r="L39" s="19"/>
      <c r="M39" s="18">
        <f t="shared" si="3"/>
        <v>0</v>
      </c>
      <c r="N39" s="20">
        <f t="shared" si="4"/>
        <v>0</v>
      </c>
      <c r="O39" s="21">
        <f t="shared" si="4"/>
        <v>0</v>
      </c>
      <c r="P39" s="19"/>
      <c r="Q39" s="18">
        <f t="shared" si="5"/>
        <v>0</v>
      </c>
      <c r="R39" s="19"/>
      <c r="S39" s="18">
        <f t="shared" si="6"/>
        <v>0</v>
      </c>
      <c r="T39" s="20">
        <f t="shared" si="7"/>
        <v>0</v>
      </c>
      <c r="U39" s="22">
        <f t="shared" si="7"/>
        <v>0</v>
      </c>
      <c r="V39" s="23"/>
      <c r="W39" s="18">
        <f t="shared" si="8"/>
        <v>0</v>
      </c>
      <c r="X39" s="24"/>
      <c r="Y39" s="18">
        <f t="shared" si="9"/>
        <v>0</v>
      </c>
      <c r="Z39" s="24"/>
      <c r="AA39" s="18">
        <f t="shared" si="10"/>
        <v>0</v>
      </c>
      <c r="AB39" s="25"/>
      <c r="AC39" s="18">
        <f t="shared" si="11"/>
        <v>0</v>
      </c>
      <c r="AD39" s="26">
        <f t="shared" si="12"/>
        <v>0</v>
      </c>
      <c r="AE39" s="27">
        <f t="shared" si="12"/>
        <v>0</v>
      </c>
      <c r="AF39" s="28">
        <f t="shared" si="13"/>
        <v>0</v>
      </c>
      <c r="AG39" s="29">
        <f t="shared" si="13"/>
        <v>0</v>
      </c>
      <c r="AH39" s="28">
        <f t="shared" si="14"/>
        <v>0</v>
      </c>
      <c r="AI39" s="22">
        <f t="shared" si="15"/>
        <v>0</v>
      </c>
    </row>
    <row r="40" spans="1:35" s="1" customFormat="1" ht="15">
      <c r="A40" s="493" t="s">
        <v>35</v>
      </c>
      <c r="B40" s="494"/>
      <c r="C40" s="495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8"/>
    </row>
    <row r="41" spans="1:35" ht="15">
      <c r="A41" s="15"/>
      <c r="B41" s="16"/>
      <c r="C41" s="16"/>
      <c r="D41" s="17"/>
      <c r="E41" s="18">
        <f t="shared" si="0"/>
        <v>0</v>
      </c>
      <c r="F41" s="19"/>
      <c r="G41" s="18">
        <f t="shared" si="1"/>
        <v>0</v>
      </c>
      <c r="H41" s="19"/>
      <c r="I41" s="18">
        <f t="shared" si="2"/>
        <v>0</v>
      </c>
      <c r="J41" s="19"/>
      <c r="K41" s="18">
        <f t="shared" si="3"/>
        <v>0</v>
      </c>
      <c r="L41" s="19"/>
      <c r="M41" s="18">
        <f t="shared" si="3"/>
        <v>0</v>
      </c>
      <c r="N41" s="20">
        <f t="shared" si="4"/>
        <v>0</v>
      </c>
      <c r="O41" s="21">
        <f t="shared" si="4"/>
        <v>0</v>
      </c>
      <c r="P41" s="19"/>
      <c r="Q41" s="18">
        <f t="shared" si="5"/>
        <v>0</v>
      </c>
      <c r="R41" s="19"/>
      <c r="S41" s="18">
        <f t="shared" si="6"/>
        <v>0</v>
      </c>
      <c r="T41" s="20">
        <f t="shared" si="7"/>
        <v>0</v>
      </c>
      <c r="U41" s="22">
        <f t="shared" si="7"/>
        <v>0</v>
      </c>
      <c r="V41" s="23"/>
      <c r="W41" s="18">
        <f t="shared" si="8"/>
        <v>0</v>
      </c>
      <c r="X41" s="24"/>
      <c r="Y41" s="18">
        <f t="shared" si="9"/>
        <v>0</v>
      </c>
      <c r="Z41" s="24"/>
      <c r="AA41" s="18">
        <f t="shared" si="10"/>
        <v>0</v>
      </c>
      <c r="AB41" s="25"/>
      <c r="AC41" s="18">
        <f t="shared" si="11"/>
        <v>0</v>
      </c>
      <c r="AD41" s="26">
        <f t="shared" si="12"/>
        <v>0</v>
      </c>
      <c r="AE41" s="27">
        <f t="shared" si="12"/>
        <v>0</v>
      </c>
      <c r="AF41" s="28">
        <f t="shared" si="13"/>
        <v>0</v>
      </c>
      <c r="AG41" s="29">
        <f t="shared" si="13"/>
        <v>0</v>
      </c>
      <c r="AH41" s="28">
        <f t="shared" si="14"/>
        <v>0</v>
      </c>
      <c r="AI41" s="22">
        <f t="shared" si="15"/>
        <v>0</v>
      </c>
    </row>
    <row r="42" spans="1:35" ht="15">
      <c r="A42" s="15"/>
      <c r="B42" s="16"/>
      <c r="C42" s="16"/>
      <c r="D42" s="17"/>
      <c r="E42" s="18">
        <f t="shared" si="0"/>
        <v>0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3"/>
        <v>0</v>
      </c>
      <c r="L42" s="19"/>
      <c r="M42" s="18">
        <f t="shared" si="3"/>
        <v>0</v>
      </c>
      <c r="N42" s="20">
        <f t="shared" si="4"/>
        <v>0</v>
      </c>
      <c r="O42" s="21">
        <f t="shared" si="4"/>
        <v>0</v>
      </c>
      <c r="P42" s="19"/>
      <c r="Q42" s="18">
        <f t="shared" si="5"/>
        <v>0</v>
      </c>
      <c r="R42" s="19"/>
      <c r="S42" s="18">
        <f t="shared" si="6"/>
        <v>0</v>
      </c>
      <c r="T42" s="20">
        <f t="shared" si="7"/>
        <v>0</v>
      </c>
      <c r="U42" s="22">
        <f t="shared" si="7"/>
        <v>0</v>
      </c>
      <c r="V42" s="23"/>
      <c r="W42" s="18">
        <f t="shared" si="8"/>
        <v>0</v>
      </c>
      <c r="X42" s="24"/>
      <c r="Y42" s="18">
        <f t="shared" si="9"/>
        <v>0</v>
      </c>
      <c r="Z42" s="24"/>
      <c r="AA42" s="18">
        <f t="shared" si="10"/>
        <v>0</v>
      </c>
      <c r="AB42" s="25"/>
      <c r="AC42" s="18">
        <f t="shared" si="11"/>
        <v>0</v>
      </c>
      <c r="AD42" s="26">
        <f t="shared" si="12"/>
        <v>0</v>
      </c>
      <c r="AE42" s="27">
        <f t="shared" si="12"/>
        <v>0</v>
      </c>
      <c r="AF42" s="28">
        <f t="shared" si="13"/>
        <v>0</v>
      </c>
      <c r="AG42" s="29">
        <f t="shared" si="13"/>
        <v>0</v>
      </c>
      <c r="AH42" s="28">
        <f t="shared" si="14"/>
        <v>0</v>
      </c>
      <c r="AI42" s="22">
        <f t="shared" si="15"/>
        <v>0</v>
      </c>
    </row>
    <row r="43" spans="1:35" ht="15">
      <c r="A43" s="15"/>
      <c r="B43" s="16"/>
      <c r="C43" s="16"/>
      <c r="D43" s="17"/>
      <c r="E43" s="18">
        <f t="shared" si="0"/>
        <v>0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t="shared" si="3"/>
        <v>0</v>
      </c>
      <c r="L43" s="19"/>
      <c r="M43" s="18">
        <f t="shared" si="3"/>
        <v>0</v>
      </c>
      <c r="N43" s="20">
        <f t="shared" si="4"/>
        <v>0</v>
      </c>
      <c r="O43" s="21">
        <f t="shared" si="4"/>
        <v>0</v>
      </c>
      <c r="P43" s="19"/>
      <c r="Q43" s="18">
        <f t="shared" si="5"/>
        <v>0</v>
      </c>
      <c r="R43" s="19"/>
      <c r="S43" s="18">
        <f t="shared" si="6"/>
        <v>0</v>
      </c>
      <c r="T43" s="20">
        <f t="shared" si="7"/>
        <v>0</v>
      </c>
      <c r="U43" s="22">
        <f t="shared" si="7"/>
        <v>0</v>
      </c>
      <c r="V43" s="23"/>
      <c r="W43" s="18">
        <f t="shared" si="8"/>
        <v>0</v>
      </c>
      <c r="X43" s="24"/>
      <c r="Y43" s="18">
        <f t="shared" si="9"/>
        <v>0</v>
      </c>
      <c r="Z43" s="24"/>
      <c r="AA43" s="18">
        <f t="shared" si="10"/>
        <v>0</v>
      </c>
      <c r="AB43" s="25"/>
      <c r="AC43" s="18">
        <f t="shared" si="11"/>
        <v>0</v>
      </c>
      <c r="AD43" s="26">
        <f t="shared" si="12"/>
        <v>0</v>
      </c>
      <c r="AE43" s="27">
        <f t="shared" si="12"/>
        <v>0</v>
      </c>
      <c r="AF43" s="28">
        <f t="shared" si="13"/>
        <v>0</v>
      </c>
      <c r="AG43" s="29">
        <f t="shared" si="13"/>
        <v>0</v>
      </c>
      <c r="AH43" s="28">
        <f t="shared" si="14"/>
        <v>0</v>
      </c>
      <c r="AI43" s="22">
        <f t="shared" si="15"/>
        <v>0</v>
      </c>
    </row>
    <row r="44" spans="1:35" ht="15">
      <c r="A44" s="15"/>
      <c r="B44" s="16"/>
      <c r="C44" s="16"/>
      <c r="D44" s="17"/>
      <c r="E44" s="18">
        <f t="shared" si="0"/>
        <v>0</v>
      </c>
      <c r="F44" s="19"/>
      <c r="G44" s="18">
        <f t="shared" si="1"/>
        <v>0</v>
      </c>
      <c r="H44" s="19"/>
      <c r="I44" s="18">
        <f t="shared" si="2"/>
        <v>0</v>
      </c>
      <c r="J44" s="19"/>
      <c r="K44" s="18">
        <f t="shared" si="3"/>
        <v>0</v>
      </c>
      <c r="L44" s="19"/>
      <c r="M44" s="18">
        <f t="shared" si="3"/>
        <v>0</v>
      </c>
      <c r="N44" s="20">
        <f t="shared" si="4"/>
        <v>0</v>
      </c>
      <c r="O44" s="21">
        <f t="shared" si="4"/>
        <v>0</v>
      </c>
      <c r="P44" s="19"/>
      <c r="Q44" s="18">
        <f t="shared" si="5"/>
        <v>0</v>
      </c>
      <c r="R44" s="19"/>
      <c r="S44" s="18">
        <f t="shared" si="6"/>
        <v>0</v>
      </c>
      <c r="T44" s="20">
        <f t="shared" si="7"/>
        <v>0</v>
      </c>
      <c r="U44" s="22">
        <f t="shared" si="7"/>
        <v>0</v>
      </c>
      <c r="V44" s="23"/>
      <c r="W44" s="18">
        <f t="shared" si="8"/>
        <v>0</v>
      </c>
      <c r="X44" s="24"/>
      <c r="Y44" s="18">
        <f t="shared" si="9"/>
        <v>0</v>
      </c>
      <c r="Z44" s="24"/>
      <c r="AA44" s="18">
        <f t="shared" si="10"/>
        <v>0</v>
      </c>
      <c r="AB44" s="25"/>
      <c r="AC44" s="18">
        <f t="shared" si="11"/>
        <v>0</v>
      </c>
      <c r="AD44" s="26">
        <f t="shared" si="12"/>
        <v>0</v>
      </c>
      <c r="AE44" s="27">
        <f t="shared" si="12"/>
        <v>0</v>
      </c>
      <c r="AF44" s="28">
        <f t="shared" si="13"/>
        <v>0</v>
      </c>
      <c r="AG44" s="29">
        <f t="shared" si="13"/>
        <v>0</v>
      </c>
      <c r="AH44" s="28">
        <f t="shared" si="14"/>
        <v>0</v>
      </c>
      <c r="AI44" s="22">
        <f t="shared" si="15"/>
        <v>0</v>
      </c>
    </row>
    <row r="45" spans="1:35" ht="15">
      <c r="A45" s="15"/>
      <c r="B45" s="16"/>
      <c r="C45" s="16"/>
      <c r="D45" s="17"/>
      <c r="E45" s="18">
        <f t="shared" si="0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3"/>
        <v>0</v>
      </c>
      <c r="L45" s="19"/>
      <c r="M45" s="18">
        <f t="shared" si="3"/>
        <v>0</v>
      </c>
      <c r="N45" s="20">
        <f t="shared" si="4"/>
        <v>0</v>
      </c>
      <c r="O45" s="21">
        <f t="shared" si="4"/>
        <v>0</v>
      </c>
      <c r="P45" s="19"/>
      <c r="Q45" s="18">
        <f t="shared" si="5"/>
        <v>0</v>
      </c>
      <c r="R45" s="19"/>
      <c r="S45" s="18">
        <f t="shared" si="6"/>
        <v>0</v>
      </c>
      <c r="T45" s="20">
        <f t="shared" si="7"/>
        <v>0</v>
      </c>
      <c r="U45" s="22">
        <f t="shared" si="7"/>
        <v>0</v>
      </c>
      <c r="V45" s="23"/>
      <c r="W45" s="18">
        <f t="shared" si="8"/>
        <v>0</v>
      </c>
      <c r="X45" s="24"/>
      <c r="Y45" s="18">
        <f t="shared" si="9"/>
        <v>0</v>
      </c>
      <c r="Z45" s="24"/>
      <c r="AA45" s="18">
        <f t="shared" si="10"/>
        <v>0</v>
      </c>
      <c r="AB45" s="25"/>
      <c r="AC45" s="18">
        <f t="shared" si="11"/>
        <v>0</v>
      </c>
      <c r="AD45" s="26">
        <f t="shared" si="12"/>
        <v>0</v>
      </c>
      <c r="AE45" s="27">
        <f t="shared" si="12"/>
        <v>0</v>
      </c>
      <c r="AF45" s="28">
        <f t="shared" si="13"/>
        <v>0</v>
      </c>
      <c r="AG45" s="29">
        <f t="shared" si="13"/>
        <v>0</v>
      </c>
      <c r="AH45" s="28">
        <f t="shared" si="14"/>
        <v>0</v>
      </c>
      <c r="AI45" s="22">
        <f t="shared" si="15"/>
        <v>0</v>
      </c>
    </row>
    <row r="46" spans="1:35" ht="15">
      <c r="A46" s="15"/>
      <c r="B46" s="16"/>
      <c r="C46" s="16"/>
      <c r="D46" s="17"/>
      <c r="E46" s="18">
        <f t="shared" si="0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3"/>
        <v>0</v>
      </c>
      <c r="L46" s="19"/>
      <c r="M46" s="18">
        <f t="shared" si="3"/>
        <v>0</v>
      </c>
      <c r="N46" s="20">
        <f t="shared" si="4"/>
        <v>0</v>
      </c>
      <c r="O46" s="21">
        <f t="shared" si="4"/>
        <v>0</v>
      </c>
      <c r="P46" s="19"/>
      <c r="Q46" s="18">
        <f t="shared" si="5"/>
        <v>0</v>
      </c>
      <c r="R46" s="19"/>
      <c r="S46" s="18">
        <f t="shared" si="6"/>
        <v>0</v>
      </c>
      <c r="T46" s="20">
        <f t="shared" si="7"/>
        <v>0</v>
      </c>
      <c r="U46" s="22">
        <f t="shared" si="7"/>
        <v>0</v>
      </c>
      <c r="V46" s="23"/>
      <c r="W46" s="18">
        <f t="shared" si="8"/>
        <v>0</v>
      </c>
      <c r="X46" s="24"/>
      <c r="Y46" s="18">
        <f t="shared" si="9"/>
        <v>0</v>
      </c>
      <c r="Z46" s="24"/>
      <c r="AA46" s="18">
        <f t="shared" si="10"/>
        <v>0</v>
      </c>
      <c r="AB46" s="25"/>
      <c r="AC46" s="18">
        <f t="shared" si="11"/>
        <v>0</v>
      </c>
      <c r="AD46" s="26">
        <f t="shared" si="12"/>
        <v>0</v>
      </c>
      <c r="AE46" s="27">
        <f t="shared" si="12"/>
        <v>0</v>
      </c>
      <c r="AF46" s="28">
        <f t="shared" si="13"/>
        <v>0</v>
      </c>
      <c r="AG46" s="29">
        <f t="shared" si="13"/>
        <v>0</v>
      </c>
      <c r="AH46" s="28">
        <f t="shared" si="14"/>
        <v>0</v>
      </c>
      <c r="AI46" s="22">
        <f t="shared" si="15"/>
        <v>0</v>
      </c>
    </row>
    <row r="47" spans="1:35" ht="15">
      <c r="A47" s="30"/>
      <c r="B47" s="31"/>
      <c r="C47" s="31"/>
      <c r="D47" s="17"/>
      <c r="E47" s="18">
        <f t="shared" si="0"/>
        <v>0</v>
      </c>
      <c r="F47" s="19"/>
      <c r="G47" s="18">
        <f t="shared" si="1"/>
        <v>0</v>
      </c>
      <c r="H47" s="19"/>
      <c r="I47" s="18">
        <f t="shared" si="2"/>
        <v>0</v>
      </c>
      <c r="J47" s="19"/>
      <c r="K47" s="18">
        <f t="shared" si="3"/>
        <v>0</v>
      </c>
      <c r="L47" s="19"/>
      <c r="M47" s="18">
        <f t="shared" si="3"/>
        <v>0</v>
      </c>
      <c r="N47" s="20">
        <f t="shared" si="4"/>
        <v>0</v>
      </c>
      <c r="O47" s="21">
        <f t="shared" si="4"/>
        <v>0</v>
      </c>
      <c r="P47" s="19"/>
      <c r="Q47" s="18">
        <f t="shared" si="5"/>
        <v>0</v>
      </c>
      <c r="R47" s="19"/>
      <c r="S47" s="18">
        <f t="shared" si="6"/>
        <v>0</v>
      </c>
      <c r="T47" s="20">
        <f t="shared" si="7"/>
        <v>0</v>
      </c>
      <c r="U47" s="22">
        <f t="shared" si="7"/>
        <v>0</v>
      </c>
      <c r="V47" s="23"/>
      <c r="W47" s="18">
        <f t="shared" si="8"/>
        <v>0</v>
      </c>
      <c r="X47" s="24"/>
      <c r="Y47" s="18">
        <f t="shared" si="9"/>
        <v>0</v>
      </c>
      <c r="Z47" s="24"/>
      <c r="AA47" s="18">
        <f t="shared" si="10"/>
        <v>0</v>
      </c>
      <c r="AB47" s="25"/>
      <c r="AC47" s="18">
        <f t="shared" si="11"/>
        <v>0</v>
      </c>
      <c r="AD47" s="26">
        <f t="shared" si="12"/>
        <v>0</v>
      </c>
      <c r="AE47" s="27">
        <f t="shared" si="12"/>
        <v>0</v>
      </c>
      <c r="AF47" s="28">
        <f t="shared" si="13"/>
        <v>0</v>
      </c>
      <c r="AG47" s="29">
        <f t="shared" si="13"/>
        <v>0</v>
      </c>
      <c r="AH47" s="28">
        <f t="shared" si="14"/>
        <v>0</v>
      </c>
      <c r="AI47" s="22">
        <f t="shared" si="15"/>
        <v>0</v>
      </c>
    </row>
    <row r="48" spans="1:35" s="1" customFormat="1" ht="15">
      <c r="A48" s="493" t="s">
        <v>36</v>
      </c>
      <c r="B48" s="494"/>
      <c r="C48" s="495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8"/>
    </row>
    <row r="49" spans="1:35" ht="15">
      <c r="A49" s="15"/>
      <c r="B49" s="16"/>
      <c r="C49" s="368" t="s">
        <v>1829</v>
      </c>
      <c r="D49" s="17">
        <v>3</v>
      </c>
      <c r="E49" s="18">
        <f t="shared" si="0"/>
        <v>0.25</v>
      </c>
      <c r="F49" s="19"/>
      <c r="G49" s="18">
        <f t="shared" si="1"/>
        <v>0</v>
      </c>
      <c r="H49" s="19"/>
      <c r="I49" s="18">
        <f t="shared" si="2"/>
        <v>0</v>
      </c>
      <c r="J49" s="19"/>
      <c r="K49" s="18">
        <f t="shared" si="3"/>
        <v>0</v>
      </c>
      <c r="L49" s="19"/>
      <c r="M49" s="18">
        <f t="shared" si="3"/>
        <v>0</v>
      </c>
      <c r="N49" s="20">
        <f t="shared" si="4"/>
        <v>3</v>
      </c>
      <c r="O49" s="21">
        <f t="shared" si="4"/>
        <v>0.25</v>
      </c>
      <c r="P49" s="19"/>
      <c r="Q49" s="18">
        <f t="shared" si="5"/>
        <v>0</v>
      </c>
      <c r="R49" s="19"/>
      <c r="S49" s="18">
        <f t="shared" si="6"/>
        <v>0</v>
      </c>
      <c r="T49" s="20">
        <f t="shared" si="7"/>
        <v>0</v>
      </c>
      <c r="U49" s="22">
        <f t="shared" si="7"/>
        <v>0</v>
      </c>
      <c r="V49" s="23"/>
      <c r="W49" s="18">
        <f t="shared" si="8"/>
        <v>0</v>
      </c>
      <c r="X49" s="24"/>
      <c r="Y49" s="18">
        <f t="shared" si="9"/>
        <v>0</v>
      </c>
      <c r="Z49" s="24"/>
      <c r="AA49" s="18">
        <f t="shared" si="10"/>
        <v>0</v>
      </c>
      <c r="AB49" s="25"/>
      <c r="AC49" s="18">
        <f t="shared" si="11"/>
        <v>0</v>
      </c>
      <c r="AD49" s="26">
        <f t="shared" si="12"/>
        <v>0</v>
      </c>
      <c r="AE49" s="27">
        <f t="shared" si="12"/>
        <v>0</v>
      </c>
      <c r="AF49" s="28">
        <f t="shared" si="13"/>
        <v>3</v>
      </c>
      <c r="AG49" s="29">
        <f t="shared" si="13"/>
        <v>0.25</v>
      </c>
      <c r="AH49" s="28">
        <f t="shared" si="14"/>
        <v>0</v>
      </c>
      <c r="AI49" s="22">
        <f t="shared" si="15"/>
        <v>0</v>
      </c>
    </row>
    <row r="50" spans="1:35" ht="15">
      <c r="A50" s="15"/>
      <c r="B50" s="16"/>
      <c r="C50" s="16"/>
      <c r="D50" s="17"/>
      <c r="E50" s="18">
        <f t="shared" si="0"/>
        <v>0</v>
      </c>
      <c r="F50" s="19"/>
      <c r="G50" s="18">
        <f t="shared" si="1"/>
        <v>0</v>
      </c>
      <c r="H50" s="19"/>
      <c r="I50" s="18">
        <f t="shared" si="2"/>
        <v>0</v>
      </c>
      <c r="J50" s="19"/>
      <c r="K50" s="18">
        <f t="shared" si="3"/>
        <v>0</v>
      </c>
      <c r="L50" s="19"/>
      <c r="M50" s="18">
        <f t="shared" si="3"/>
        <v>0</v>
      </c>
      <c r="N50" s="20">
        <f t="shared" si="4"/>
        <v>0</v>
      </c>
      <c r="O50" s="21">
        <f t="shared" si="4"/>
        <v>0</v>
      </c>
      <c r="P50" s="19"/>
      <c r="Q50" s="18">
        <f t="shared" si="5"/>
        <v>0</v>
      </c>
      <c r="R50" s="19"/>
      <c r="S50" s="18">
        <f t="shared" si="6"/>
        <v>0</v>
      </c>
      <c r="T50" s="20">
        <f t="shared" si="7"/>
        <v>0</v>
      </c>
      <c r="U50" s="22">
        <f t="shared" si="7"/>
        <v>0</v>
      </c>
      <c r="V50" s="23"/>
      <c r="W50" s="18">
        <f t="shared" si="8"/>
        <v>0</v>
      </c>
      <c r="X50" s="24"/>
      <c r="Y50" s="18">
        <f t="shared" si="9"/>
        <v>0</v>
      </c>
      <c r="Z50" s="24"/>
      <c r="AA50" s="18">
        <f t="shared" si="10"/>
        <v>0</v>
      </c>
      <c r="AB50" s="25"/>
      <c r="AC50" s="18">
        <f t="shared" si="11"/>
        <v>0</v>
      </c>
      <c r="AD50" s="26">
        <f t="shared" si="12"/>
        <v>0</v>
      </c>
      <c r="AE50" s="27">
        <f t="shared" si="12"/>
        <v>0</v>
      </c>
      <c r="AF50" s="28">
        <f t="shared" si="13"/>
        <v>0</v>
      </c>
      <c r="AG50" s="29">
        <f t="shared" si="13"/>
        <v>0</v>
      </c>
      <c r="AH50" s="28">
        <f t="shared" si="14"/>
        <v>0</v>
      </c>
      <c r="AI50" s="22">
        <f t="shared" si="15"/>
        <v>0</v>
      </c>
    </row>
    <row r="51" spans="1:35" ht="15">
      <c r="A51" s="15"/>
      <c r="B51" s="16"/>
      <c r="C51" s="16"/>
      <c r="D51" s="17"/>
      <c r="E51" s="18">
        <f t="shared" si="0"/>
        <v>0</v>
      </c>
      <c r="F51" s="19"/>
      <c r="G51" s="18">
        <f t="shared" si="1"/>
        <v>0</v>
      </c>
      <c r="H51" s="19"/>
      <c r="I51" s="18">
        <f t="shared" si="2"/>
        <v>0</v>
      </c>
      <c r="J51" s="19"/>
      <c r="K51" s="18">
        <f t="shared" si="3"/>
        <v>0</v>
      </c>
      <c r="L51" s="19"/>
      <c r="M51" s="18">
        <f t="shared" si="3"/>
        <v>0</v>
      </c>
      <c r="N51" s="20">
        <f t="shared" si="4"/>
        <v>0</v>
      </c>
      <c r="O51" s="21">
        <f t="shared" si="4"/>
        <v>0</v>
      </c>
      <c r="P51" s="19"/>
      <c r="Q51" s="18">
        <f t="shared" si="5"/>
        <v>0</v>
      </c>
      <c r="R51" s="19"/>
      <c r="S51" s="18">
        <f t="shared" si="6"/>
        <v>0</v>
      </c>
      <c r="T51" s="20">
        <f t="shared" si="7"/>
        <v>0</v>
      </c>
      <c r="U51" s="22">
        <f t="shared" si="7"/>
        <v>0</v>
      </c>
      <c r="V51" s="23"/>
      <c r="W51" s="18">
        <f t="shared" si="8"/>
        <v>0</v>
      </c>
      <c r="X51" s="24"/>
      <c r="Y51" s="18">
        <f t="shared" si="9"/>
        <v>0</v>
      </c>
      <c r="Z51" s="24"/>
      <c r="AA51" s="18">
        <f t="shared" si="10"/>
        <v>0</v>
      </c>
      <c r="AB51" s="25"/>
      <c r="AC51" s="18">
        <f t="shared" si="11"/>
        <v>0</v>
      </c>
      <c r="AD51" s="26">
        <f t="shared" si="12"/>
        <v>0</v>
      </c>
      <c r="AE51" s="27">
        <f t="shared" si="12"/>
        <v>0</v>
      </c>
      <c r="AF51" s="28">
        <f t="shared" si="13"/>
        <v>0</v>
      </c>
      <c r="AG51" s="29">
        <f t="shared" si="13"/>
        <v>0</v>
      </c>
      <c r="AH51" s="28">
        <f t="shared" si="14"/>
        <v>0</v>
      </c>
      <c r="AI51" s="22">
        <f t="shared" si="15"/>
        <v>0</v>
      </c>
    </row>
    <row r="52" spans="1:35" ht="15">
      <c r="A52" s="15"/>
      <c r="B52" s="16"/>
      <c r="C52" s="16"/>
      <c r="D52" s="17"/>
      <c r="E52" s="18">
        <f t="shared" si="0"/>
        <v>0</v>
      </c>
      <c r="F52" s="19"/>
      <c r="G52" s="18">
        <f t="shared" si="1"/>
        <v>0</v>
      </c>
      <c r="H52" s="19"/>
      <c r="I52" s="18">
        <f t="shared" si="2"/>
        <v>0</v>
      </c>
      <c r="J52" s="19"/>
      <c r="K52" s="18">
        <f t="shared" si="3"/>
        <v>0</v>
      </c>
      <c r="L52" s="19"/>
      <c r="M52" s="18">
        <f t="shared" si="3"/>
        <v>0</v>
      </c>
      <c r="N52" s="20">
        <f t="shared" si="4"/>
        <v>0</v>
      </c>
      <c r="O52" s="21">
        <f t="shared" si="4"/>
        <v>0</v>
      </c>
      <c r="P52" s="19"/>
      <c r="Q52" s="18">
        <f t="shared" si="5"/>
        <v>0</v>
      </c>
      <c r="R52" s="19"/>
      <c r="S52" s="18">
        <f t="shared" si="6"/>
        <v>0</v>
      </c>
      <c r="T52" s="20">
        <f t="shared" si="7"/>
        <v>0</v>
      </c>
      <c r="U52" s="22">
        <f t="shared" si="7"/>
        <v>0</v>
      </c>
      <c r="V52" s="23"/>
      <c r="W52" s="18">
        <f t="shared" si="8"/>
        <v>0</v>
      </c>
      <c r="X52" s="24"/>
      <c r="Y52" s="18">
        <f t="shared" si="9"/>
        <v>0</v>
      </c>
      <c r="Z52" s="24"/>
      <c r="AA52" s="18">
        <f t="shared" si="10"/>
        <v>0</v>
      </c>
      <c r="AB52" s="25"/>
      <c r="AC52" s="18">
        <f t="shared" si="11"/>
        <v>0</v>
      </c>
      <c r="AD52" s="26">
        <f>X52+AD53</f>
        <v>0</v>
      </c>
      <c r="AE52" s="27">
        <f aca="true" t="shared" si="16" ref="AE52:AE53">Y52+AA52+AC52</f>
        <v>0</v>
      </c>
      <c r="AF52" s="28">
        <f t="shared" si="13"/>
        <v>0</v>
      </c>
      <c r="AG52" s="29">
        <f t="shared" si="13"/>
        <v>0</v>
      </c>
      <c r="AH52" s="28">
        <f t="shared" si="14"/>
        <v>0</v>
      </c>
      <c r="AI52" s="22">
        <f t="shared" si="15"/>
        <v>0</v>
      </c>
    </row>
    <row r="53" spans="1:35" ht="15">
      <c r="A53" s="30"/>
      <c r="B53" s="31"/>
      <c r="C53" s="31"/>
      <c r="D53" s="17"/>
      <c r="E53" s="18">
        <f t="shared" si="0"/>
        <v>0</v>
      </c>
      <c r="F53" s="19"/>
      <c r="G53" s="18">
        <f>F53/12</f>
        <v>0</v>
      </c>
      <c r="H53" s="19"/>
      <c r="I53" s="18">
        <f>+H53/12</f>
        <v>0</v>
      </c>
      <c r="J53" s="19"/>
      <c r="K53" s="18">
        <f>+J53/12</f>
        <v>0</v>
      </c>
      <c r="L53" s="19"/>
      <c r="M53" s="18">
        <f>+L53/12</f>
        <v>0</v>
      </c>
      <c r="N53" s="20">
        <f aca="true" t="shared" si="17" ref="N53:O68">D53+F53+H53+J53+L53</f>
        <v>0</v>
      </c>
      <c r="O53" s="21">
        <f t="shared" si="17"/>
        <v>0</v>
      </c>
      <c r="P53" s="19"/>
      <c r="Q53" s="18">
        <f>+P53/12</f>
        <v>0</v>
      </c>
      <c r="R53" s="19"/>
      <c r="S53" s="18">
        <f>+R53/12</f>
        <v>0</v>
      </c>
      <c r="T53" s="20">
        <f aca="true" t="shared" si="18" ref="T53:U68">P53+R53</f>
        <v>0</v>
      </c>
      <c r="U53" s="22">
        <f t="shared" si="18"/>
        <v>0</v>
      </c>
      <c r="V53" s="23"/>
      <c r="W53" s="18">
        <f>+V53/12</f>
        <v>0</v>
      </c>
      <c r="X53" s="24"/>
      <c r="Y53" s="18">
        <f>+X53/12</f>
        <v>0</v>
      </c>
      <c r="Z53" s="24"/>
      <c r="AA53" s="18">
        <f>+Z53/12</f>
        <v>0</v>
      </c>
      <c r="AB53" s="32"/>
      <c r="AC53" s="18">
        <f t="shared" si="11"/>
        <v>0</v>
      </c>
      <c r="AD53" s="26">
        <f>X53+AD54</f>
        <v>0</v>
      </c>
      <c r="AE53" s="27">
        <f t="shared" si="16"/>
        <v>0</v>
      </c>
      <c r="AF53" s="28">
        <f aca="true" t="shared" si="19" ref="AF53:AG53">N53+T53+V53+AD53</f>
        <v>0</v>
      </c>
      <c r="AG53" s="29">
        <f t="shared" si="19"/>
        <v>0</v>
      </c>
      <c r="AH53" s="28">
        <f t="shared" si="14"/>
        <v>0</v>
      </c>
      <c r="AI53" s="22">
        <f t="shared" si="15"/>
        <v>0</v>
      </c>
    </row>
    <row r="54" spans="1:35" ht="15">
      <c r="A54" s="30"/>
      <c r="B54" s="31"/>
      <c r="C54" s="31"/>
      <c r="D54" s="17"/>
      <c r="E54" s="18">
        <f t="shared" si="0"/>
        <v>0</v>
      </c>
      <c r="F54" s="19"/>
      <c r="G54" s="18">
        <f aca="true" t="shared" si="20" ref="G54:G70">F54/12</f>
        <v>0</v>
      </c>
      <c r="H54" s="19"/>
      <c r="I54" s="18">
        <f aca="true" t="shared" si="21" ref="I54:I70">+H54/12</f>
        <v>0</v>
      </c>
      <c r="J54" s="19"/>
      <c r="K54" s="18">
        <f aca="true" t="shared" si="22" ref="K54:K70">+J54/12</f>
        <v>0</v>
      </c>
      <c r="L54" s="19"/>
      <c r="M54" s="18">
        <f aca="true" t="shared" si="23" ref="M54:M70">+L54/12</f>
        <v>0</v>
      </c>
      <c r="N54" s="20">
        <f t="shared" si="17"/>
        <v>0</v>
      </c>
      <c r="O54" s="21">
        <f t="shared" si="17"/>
        <v>0</v>
      </c>
      <c r="P54" s="19"/>
      <c r="Q54" s="18">
        <f aca="true" t="shared" si="24" ref="Q54:Q70">+P54/12</f>
        <v>0</v>
      </c>
      <c r="R54" s="19"/>
      <c r="S54" s="18">
        <f aca="true" t="shared" si="25" ref="S54:S70">+R54/12</f>
        <v>0</v>
      </c>
      <c r="T54" s="20">
        <f t="shared" si="18"/>
        <v>0</v>
      </c>
      <c r="U54" s="22">
        <f t="shared" si="18"/>
        <v>0</v>
      </c>
      <c r="V54" s="23"/>
      <c r="W54" s="18">
        <f aca="true" t="shared" si="26" ref="W54:W70">+V54/12</f>
        <v>0</v>
      </c>
      <c r="X54" s="24"/>
      <c r="Y54" s="18">
        <f aca="true" t="shared" si="27" ref="Y54:Y70">+X54/12</f>
        <v>0</v>
      </c>
      <c r="Z54" s="24"/>
      <c r="AA54" s="18">
        <f aca="true" t="shared" si="28" ref="AA54:AA55">+Z54/12</f>
        <v>0</v>
      </c>
      <c r="AB54" s="33"/>
      <c r="AC54" s="18">
        <f t="shared" si="11"/>
        <v>0</v>
      </c>
      <c r="AD54" s="26">
        <f>X54+Z54+AB54</f>
        <v>0</v>
      </c>
      <c r="AE54" s="27">
        <f>Y54+AA54+AC54</f>
        <v>0</v>
      </c>
      <c r="AF54" s="28">
        <f>N54+T54+V54+AD54</f>
        <v>0</v>
      </c>
      <c r="AG54" s="29">
        <f>O54+U54+W54+AE54</f>
        <v>0</v>
      </c>
      <c r="AH54" s="28">
        <f>IF(AF54-F54-J54-AB54-12&lt;0,0,AF54-F54-J54-AB54-12)</f>
        <v>0</v>
      </c>
      <c r="AI54" s="22">
        <f>AH54/12</f>
        <v>0</v>
      </c>
    </row>
    <row r="55" spans="1:35" ht="15">
      <c r="A55" s="30"/>
      <c r="B55" s="31"/>
      <c r="C55" s="31"/>
      <c r="D55" s="17"/>
      <c r="E55" s="18">
        <f t="shared" si="0"/>
        <v>0</v>
      </c>
      <c r="F55" s="19"/>
      <c r="G55" s="18">
        <f t="shared" si="20"/>
        <v>0</v>
      </c>
      <c r="H55" s="19"/>
      <c r="I55" s="18">
        <f t="shared" si="21"/>
        <v>0</v>
      </c>
      <c r="J55" s="19"/>
      <c r="K55" s="18">
        <f t="shared" si="22"/>
        <v>0</v>
      </c>
      <c r="L55" s="19"/>
      <c r="M55" s="18">
        <f t="shared" si="23"/>
        <v>0</v>
      </c>
      <c r="N55" s="20">
        <f t="shared" si="17"/>
        <v>0</v>
      </c>
      <c r="O55" s="21">
        <f t="shared" si="17"/>
        <v>0</v>
      </c>
      <c r="P55" s="19"/>
      <c r="Q55" s="18">
        <f t="shared" si="24"/>
        <v>0</v>
      </c>
      <c r="R55" s="19"/>
      <c r="S55" s="18">
        <f t="shared" si="25"/>
        <v>0</v>
      </c>
      <c r="T55" s="20">
        <f t="shared" si="18"/>
        <v>0</v>
      </c>
      <c r="U55" s="22">
        <f t="shared" si="18"/>
        <v>0</v>
      </c>
      <c r="V55" s="23"/>
      <c r="W55" s="18">
        <f t="shared" si="26"/>
        <v>0</v>
      </c>
      <c r="X55" s="24"/>
      <c r="Y55" s="18">
        <f t="shared" si="27"/>
        <v>0</v>
      </c>
      <c r="Z55" s="24"/>
      <c r="AA55" s="18">
        <f t="shared" si="28"/>
        <v>0</v>
      </c>
      <c r="AB55" s="33"/>
      <c r="AC55" s="18">
        <f t="shared" si="11"/>
        <v>0</v>
      </c>
      <c r="AD55" s="26">
        <f>X55+Z55+AB55</f>
        <v>0</v>
      </c>
      <c r="AE55" s="27">
        <f>Y55+AA55+AC55</f>
        <v>0</v>
      </c>
      <c r="AF55" s="28">
        <f>N55+T55+V55+AD55</f>
        <v>0</v>
      </c>
      <c r="AG55" s="29">
        <f>O55+U55+W55+AE55</f>
        <v>0</v>
      </c>
      <c r="AH55" s="28">
        <f>IF(AF55-F55-J55-AB55-12&lt;0,0,AF55-F55-J55-AB55-12)</f>
        <v>0</v>
      </c>
      <c r="AI55" s="22">
        <f>AH55/12</f>
        <v>0</v>
      </c>
    </row>
    <row r="56" spans="1:35" ht="15">
      <c r="A56" s="30"/>
      <c r="B56" s="31"/>
      <c r="C56" s="31"/>
      <c r="D56" s="17"/>
      <c r="E56" s="18">
        <f t="shared" si="0"/>
        <v>0</v>
      </c>
      <c r="F56" s="19"/>
      <c r="G56" s="18">
        <f t="shared" si="20"/>
        <v>0</v>
      </c>
      <c r="H56" s="19"/>
      <c r="I56" s="18">
        <f t="shared" si="21"/>
        <v>0</v>
      </c>
      <c r="J56" s="19"/>
      <c r="K56" s="18">
        <f t="shared" si="22"/>
        <v>0</v>
      </c>
      <c r="L56" s="19"/>
      <c r="M56" s="18">
        <f t="shared" si="23"/>
        <v>0</v>
      </c>
      <c r="N56" s="20">
        <f t="shared" si="17"/>
        <v>0</v>
      </c>
      <c r="O56" s="21">
        <f t="shared" si="17"/>
        <v>0</v>
      </c>
      <c r="P56" s="19"/>
      <c r="Q56" s="18">
        <f t="shared" si="24"/>
        <v>0</v>
      </c>
      <c r="R56" s="19"/>
      <c r="S56" s="18">
        <f t="shared" si="25"/>
        <v>0</v>
      </c>
      <c r="T56" s="20">
        <f t="shared" si="18"/>
        <v>0</v>
      </c>
      <c r="U56" s="22">
        <f t="shared" si="18"/>
        <v>0</v>
      </c>
      <c r="V56" s="23"/>
      <c r="W56" s="18">
        <f t="shared" si="26"/>
        <v>0</v>
      </c>
      <c r="X56" s="24"/>
      <c r="Y56" s="18">
        <f t="shared" si="27"/>
        <v>0</v>
      </c>
      <c r="Z56" s="24"/>
      <c r="AA56" s="18">
        <v>0</v>
      </c>
      <c r="AB56" s="33"/>
      <c r="AC56" s="18">
        <f t="shared" si="11"/>
        <v>0</v>
      </c>
      <c r="AD56" s="26">
        <f aca="true" t="shared" si="29" ref="AD56:AE70">X56+Z56+AB56</f>
        <v>0</v>
      </c>
      <c r="AE56" s="27">
        <f t="shared" si="29"/>
        <v>0</v>
      </c>
      <c r="AF56" s="28">
        <f aca="true" t="shared" si="30" ref="AF56:AG70">N56+T56+V56+AD56</f>
        <v>0</v>
      </c>
      <c r="AG56" s="29">
        <f t="shared" si="30"/>
        <v>0</v>
      </c>
      <c r="AH56" s="28">
        <f aca="true" t="shared" si="31" ref="AH56:AH70">IF(AF56-F56-J56-AB56-12&lt;0,0,AF56-F56-J56-AB56-12)</f>
        <v>0</v>
      </c>
      <c r="AI56" s="22">
        <f aca="true" t="shared" si="32" ref="AI56:AI70">AH56/12</f>
        <v>0</v>
      </c>
    </row>
    <row r="57" spans="1:35" ht="15">
      <c r="A57" s="30"/>
      <c r="B57" s="31"/>
      <c r="C57" s="31"/>
      <c r="D57" s="17"/>
      <c r="E57" s="18">
        <f t="shared" si="0"/>
        <v>0</v>
      </c>
      <c r="F57" s="19"/>
      <c r="G57" s="18">
        <f t="shared" si="20"/>
        <v>0</v>
      </c>
      <c r="H57" s="19"/>
      <c r="I57" s="18">
        <f t="shared" si="21"/>
        <v>0</v>
      </c>
      <c r="J57" s="19"/>
      <c r="K57" s="18">
        <f t="shared" si="22"/>
        <v>0</v>
      </c>
      <c r="L57" s="19"/>
      <c r="M57" s="18">
        <f t="shared" si="23"/>
        <v>0</v>
      </c>
      <c r="N57" s="20">
        <f t="shared" si="17"/>
        <v>0</v>
      </c>
      <c r="O57" s="21">
        <f t="shared" si="17"/>
        <v>0</v>
      </c>
      <c r="P57" s="19"/>
      <c r="Q57" s="18">
        <f t="shared" si="24"/>
        <v>0</v>
      </c>
      <c r="R57" s="19"/>
      <c r="S57" s="18">
        <f t="shared" si="25"/>
        <v>0</v>
      </c>
      <c r="T57" s="20">
        <f t="shared" si="18"/>
        <v>0</v>
      </c>
      <c r="U57" s="22">
        <f t="shared" si="18"/>
        <v>0</v>
      </c>
      <c r="V57" s="23"/>
      <c r="W57" s="18">
        <f t="shared" si="26"/>
        <v>0</v>
      </c>
      <c r="X57" s="24"/>
      <c r="Y57" s="18">
        <f t="shared" si="27"/>
        <v>0</v>
      </c>
      <c r="Z57" s="24"/>
      <c r="AA57" s="18">
        <f aca="true" t="shared" si="33" ref="AA57:AA70">+Z57/12</f>
        <v>0</v>
      </c>
      <c r="AB57" s="33"/>
      <c r="AC57" s="18">
        <f t="shared" si="11"/>
        <v>0</v>
      </c>
      <c r="AD57" s="26">
        <f t="shared" si="29"/>
        <v>0</v>
      </c>
      <c r="AE57" s="27">
        <f t="shared" si="29"/>
        <v>0</v>
      </c>
      <c r="AF57" s="28">
        <f t="shared" si="30"/>
        <v>0</v>
      </c>
      <c r="AG57" s="29">
        <f t="shared" si="30"/>
        <v>0</v>
      </c>
      <c r="AH57" s="28">
        <f t="shared" si="31"/>
        <v>0</v>
      </c>
      <c r="AI57" s="22">
        <f t="shared" si="32"/>
        <v>0</v>
      </c>
    </row>
    <row r="58" spans="1:35" ht="15">
      <c r="A58" s="30"/>
      <c r="B58" s="31"/>
      <c r="C58" s="31"/>
      <c r="D58" s="17"/>
      <c r="E58" s="18">
        <f t="shared" si="0"/>
        <v>0</v>
      </c>
      <c r="F58" s="19"/>
      <c r="G58" s="18">
        <f t="shared" si="20"/>
        <v>0</v>
      </c>
      <c r="H58" s="19"/>
      <c r="I58" s="18">
        <f t="shared" si="21"/>
        <v>0</v>
      </c>
      <c r="J58" s="19"/>
      <c r="K58" s="18">
        <f t="shared" si="22"/>
        <v>0</v>
      </c>
      <c r="L58" s="19"/>
      <c r="M58" s="18">
        <f t="shared" si="23"/>
        <v>0</v>
      </c>
      <c r="N58" s="20">
        <f t="shared" si="17"/>
        <v>0</v>
      </c>
      <c r="O58" s="21">
        <f t="shared" si="17"/>
        <v>0</v>
      </c>
      <c r="P58" s="19"/>
      <c r="Q58" s="18">
        <f t="shared" si="24"/>
        <v>0</v>
      </c>
      <c r="R58" s="19"/>
      <c r="S58" s="18">
        <f t="shared" si="25"/>
        <v>0</v>
      </c>
      <c r="T58" s="20">
        <f t="shared" si="18"/>
        <v>0</v>
      </c>
      <c r="U58" s="22">
        <f t="shared" si="18"/>
        <v>0</v>
      </c>
      <c r="V58" s="23"/>
      <c r="W58" s="18">
        <f t="shared" si="26"/>
        <v>0</v>
      </c>
      <c r="X58" s="24"/>
      <c r="Y58" s="18">
        <f t="shared" si="27"/>
        <v>0</v>
      </c>
      <c r="Z58" s="24"/>
      <c r="AA58" s="18">
        <f t="shared" si="33"/>
        <v>0</v>
      </c>
      <c r="AB58" s="33"/>
      <c r="AC58" s="18">
        <f t="shared" si="11"/>
        <v>0</v>
      </c>
      <c r="AD58" s="26">
        <f t="shared" si="29"/>
        <v>0</v>
      </c>
      <c r="AE58" s="27">
        <f t="shared" si="29"/>
        <v>0</v>
      </c>
      <c r="AF58" s="28">
        <f t="shared" si="30"/>
        <v>0</v>
      </c>
      <c r="AG58" s="29">
        <f t="shared" si="30"/>
        <v>0</v>
      </c>
      <c r="AH58" s="28">
        <f t="shared" si="31"/>
        <v>0</v>
      </c>
      <c r="AI58" s="22">
        <f t="shared" si="32"/>
        <v>0</v>
      </c>
    </row>
    <row r="59" spans="1:35" ht="15">
      <c r="A59" s="30"/>
      <c r="B59" s="31"/>
      <c r="C59" s="31"/>
      <c r="D59" s="17"/>
      <c r="E59" s="18">
        <f t="shared" si="0"/>
        <v>0</v>
      </c>
      <c r="F59" s="19"/>
      <c r="G59" s="18">
        <f t="shared" si="20"/>
        <v>0</v>
      </c>
      <c r="H59" s="19"/>
      <c r="I59" s="18">
        <f t="shared" si="21"/>
        <v>0</v>
      </c>
      <c r="J59" s="19"/>
      <c r="K59" s="18">
        <f t="shared" si="22"/>
        <v>0</v>
      </c>
      <c r="L59" s="19"/>
      <c r="M59" s="18">
        <f t="shared" si="23"/>
        <v>0</v>
      </c>
      <c r="N59" s="20">
        <f t="shared" si="17"/>
        <v>0</v>
      </c>
      <c r="O59" s="21">
        <f t="shared" si="17"/>
        <v>0</v>
      </c>
      <c r="P59" s="19"/>
      <c r="Q59" s="18">
        <f t="shared" si="24"/>
        <v>0</v>
      </c>
      <c r="R59" s="19"/>
      <c r="S59" s="18">
        <f t="shared" si="25"/>
        <v>0</v>
      </c>
      <c r="T59" s="20">
        <f t="shared" si="18"/>
        <v>0</v>
      </c>
      <c r="U59" s="22">
        <f t="shared" si="18"/>
        <v>0</v>
      </c>
      <c r="V59" s="23"/>
      <c r="W59" s="18">
        <f t="shared" si="26"/>
        <v>0</v>
      </c>
      <c r="X59" s="24"/>
      <c r="Y59" s="18">
        <f t="shared" si="27"/>
        <v>0</v>
      </c>
      <c r="Z59" s="24"/>
      <c r="AA59" s="18">
        <f t="shared" si="33"/>
        <v>0</v>
      </c>
      <c r="AB59" s="33"/>
      <c r="AC59" s="18">
        <f t="shared" si="11"/>
        <v>0</v>
      </c>
      <c r="AD59" s="26">
        <f t="shared" si="29"/>
        <v>0</v>
      </c>
      <c r="AE59" s="27">
        <f t="shared" si="29"/>
        <v>0</v>
      </c>
      <c r="AF59" s="28">
        <f t="shared" si="30"/>
        <v>0</v>
      </c>
      <c r="AG59" s="29">
        <f t="shared" si="30"/>
        <v>0</v>
      </c>
      <c r="AH59" s="28">
        <f t="shared" si="31"/>
        <v>0</v>
      </c>
      <c r="AI59" s="22">
        <f t="shared" si="32"/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20"/>
        <v>0</v>
      </c>
      <c r="H60" s="19"/>
      <c r="I60" s="18">
        <f t="shared" si="21"/>
        <v>0</v>
      </c>
      <c r="J60" s="19"/>
      <c r="K60" s="18">
        <f t="shared" si="22"/>
        <v>0</v>
      </c>
      <c r="L60" s="19"/>
      <c r="M60" s="18">
        <f t="shared" si="23"/>
        <v>0</v>
      </c>
      <c r="N60" s="20">
        <f t="shared" si="17"/>
        <v>0</v>
      </c>
      <c r="O60" s="21">
        <f t="shared" si="17"/>
        <v>0</v>
      </c>
      <c r="P60" s="19"/>
      <c r="Q60" s="18">
        <f t="shared" si="24"/>
        <v>0</v>
      </c>
      <c r="R60" s="19"/>
      <c r="S60" s="18">
        <f t="shared" si="25"/>
        <v>0</v>
      </c>
      <c r="T60" s="20">
        <f t="shared" si="18"/>
        <v>0</v>
      </c>
      <c r="U60" s="22">
        <f t="shared" si="18"/>
        <v>0</v>
      </c>
      <c r="V60" s="23"/>
      <c r="W60" s="18">
        <f t="shared" si="26"/>
        <v>0</v>
      </c>
      <c r="X60" s="24"/>
      <c r="Y60" s="18">
        <f t="shared" si="27"/>
        <v>0</v>
      </c>
      <c r="Z60" s="24"/>
      <c r="AA60" s="18">
        <f t="shared" si="33"/>
        <v>0</v>
      </c>
      <c r="AB60" s="33"/>
      <c r="AC60" s="18">
        <f t="shared" si="11"/>
        <v>0</v>
      </c>
      <c r="AD60" s="26">
        <f t="shared" si="29"/>
        <v>0</v>
      </c>
      <c r="AE60" s="27">
        <f t="shared" si="29"/>
        <v>0</v>
      </c>
      <c r="AF60" s="28">
        <f t="shared" si="30"/>
        <v>0</v>
      </c>
      <c r="AG60" s="29">
        <f t="shared" si="30"/>
        <v>0</v>
      </c>
      <c r="AH60" s="28">
        <f t="shared" si="31"/>
        <v>0</v>
      </c>
      <c r="AI60" s="22">
        <f t="shared" si="32"/>
        <v>0</v>
      </c>
    </row>
    <row r="61" spans="1:35" ht="15">
      <c r="A61" s="30"/>
      <c r="B61" s="31"/>
      <c r="C61" s="31"/>
      <c r="D61" s="17"/>
      <c r="E61" s="18">
        <f t="shared" si="0"/>
        <v>0</v>
      </c>
      <c r="F61" s="19"/>
      <c r="G61" s="18">
        <f t="shared" si="20"/>
        <v>0</v>
      </c>
      <c r="H61" s="19"/>
      <c r="I61" s="18">
        <f t="shared" si="21"/>
        <v>0</v>
      </c>
      <c r="J61" s="19"/>
      <c r="K61" s="18">
        <f t="shared" si="22"/>
        <v>0</v>
      </c>
      <c r="L61" s="19"/>
      <c r="M61" s="18">
        <f t="shared" si="23"/>
        <v>0</v>
      </c>
      <c r="N61" s="20">
        <f t="shared" si="17"/>
        <v>0</v>
      </c>
      <c r="O61" s="21">
        <f t="shared" si="17"/>
        <v>0</v>
      </c>
      <c r="P61" s="19"/>
      <c r="Q61" s="18">
        <f t="shared" si="24"/>
        <v>0</v>
      </c>
      <c r="R61" s="19"/>
      <c r="S61" s="18">
        <f t="shared" si="25"/>
        <v>0</v>
      </c>
      <c r="T61" s="20">
        <f t="shared" si="18"/>
        <v>0</v>
      </c>
      <c r="U61" s="22">
        <f t="shared" si="18"/>
        <v>0</v>
      </c>
      <c r="V61" s="23"/>
      <c r="W61" s="18">
        <f t="shared" si="26"/>
        <v>0</v>
      </c>
      <c r="X61" s="24"/>
      <c r="Y61" s="18">
        <f t="shared" si="27"/>
        <v>0</v>
      </c>
      <c r="Z61" s="24"/>
      <c r="AA61" s="18">
        <f t="shared" si="33"/>
        <v>0</v>
      </c>
      <c r="AB61" s="33"/>
      <c r="AC61" s="18">
        <f t="shared" si="11"/>
        <v>0</v>
      </c>
      <c r="AD61" s="26">
        <f t="shared" si="29"/>
        <v>0</v>
      </c>
      <c r="AE61" s="27">
        <f t="shared" si="29"/>
        <v>0</v>
      </c>
      <c r="AF61" s="28">
        <f t="shared" si="30"/>
        <v>0</v>
      </c>
      <c r="AG61" s="29">
        <f t="shared" si="30"/>
        <v>0</v>
      </c>
      <c r="AH61" s="28">
        <f t="shared" si="31"/>
        <v>0</v>
      </c>
      <c r="AI61" s="22">
        <f t="shared" si="32"/>
        <v>0</v>
      </c>
    </row>
    <row r="62" spans="1:35" ht="15">
      <c r="A62" s="30"/>
      <c r="B62" s="31"/>
      <c r="C62" s="16"/>
      <c r="D62" s="17"/>
      <c r="E62" s="18">
        <f t="shared" si="0"/>
        <v>0</v>
      </c>
      <c r="F62" s="19"/>
      <c r="G62" s="18">
        <f t="shared" si="20"/>
        <v>0</v>
      </c>
      <c r="H62" s="19"/>
      <c r="I62" s="18">
        <f t="shared" si="21"/>
        <v>0</v>
      </c>
      <c r="J62" s="19"/>
      <c r="K62" s="18">
        <f t="shared" si="22"/>
        <v>0</v>
      </c>
      <c r="L62" s="19"/>
      <c r="M62" s="18">
        <f t="shared" si="23"/>
        <v>0</v>
      </c>
      <c r="N62" s="20">
        <f t="shared" si="17"/>
        <v>0</v>
      </c>
      <c r="O62" s="21">
        <f t="shared" si="17"/>
        <v>0</v>
      </c>
      <c r="P62" s="19"/>
      <c r="Q62" s="18">
        <f t="shared" si="24"/>
        <v>0</v>
      </c>
      <c r="R62" s="19"/>
      <c r="S62" s="18">
        <f t="shared" si="25"/>
        <v>0</v>
      </c>
      <c r="T62" s="20">
        <f t="shared" si="18"/>
        <v>0</v>
      </c>
      <c r="U62" s="22">
        <f t="shared" si="18"/>
        <v>0</v>
      </c>
      <c r="V62" s="23"/>
      <c r="W62" s="18">
        <f t="shared" si="26"/>
        <v>0</v>
      </c>
      <c r="X62" s="24"/>
      <c r="Y62" s="18">
        <f t="shared" si="27"/>
        <v>0</v>
      </c>
      <c r="Z62" s="24"/>
      <c r="AA62" s="18">
        <f t="shared" si="33"/>
        <v>0</v>
      </c>
      <c r="AB62" s="33"/>
      <c r="AC62" s="18">
        <f t="shared" si="11"/>
        <v>0</v>
      </c>
      <c r="AD62" s="26">
        <f t="shared" si="29"/>
        <v>0</v>
      </c>
      <c r="AE62" s="27">
        <f t="shared" si="29"/>
        <v>0</v>
      </c>
      <c r="AF62" s="28">
        <f t="shared" si="30"/>
        <v>0</v>
      </c>
      <c r="AG62" s="29">
        <f t="shared" si="30"/>
        <v>0</v>
      </c>
      <c r="AH62" s="28">
        <f t="shared" si="31"/>
        <v>0</v>
      </c>
      <c r="AI62" s="22">
        <f t="shared" si="32"/>
        <v>0</v>
      </c>
    </row>
    <row r="63" spans="1:35" s="1" customFormat="1" ht="15">
      <c r="A63" s="493" t="s">
        <v>37</v>
      </c>
      <c r="B63" s="494"/>
      <c r="C63" s="495"/>
      <c r="D63" s="4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8"/>
    </row>
    <row r="64" spans="1:35" ht="15">
      <c r="A64" s="30"/>
      <c r="B64" s="31"/>
      <c r="C64" s="16"/>
      <c r="D64" s="17"/>
      <c r="E64" s="18">
        <f t="shared" si="0"/>
        <v>0</v>
      </c>
      <c r="F64" s="19"/>
      <c r="G64" s="18">
        <f t="shared" si="20"/>
        <v>0</v>
      </c>
      <c r="H64" s="19"/>
      <c r="I64" s="18">
        <f t="shared" si="21"/>
        <v>0</v>
      </c>
      <c r="J64" s="19"/>
      <c r="K64" s="18">
        <f t="shared" si="22"/>
        <v>0</v>
      </c>
      <c r="L64" s="19"/>
      <c r="M64" s="18">
        <f t="shared" si="23"/>
        <v>0</v>
      </c>
      <c r="N64" s="20">
        <f t="shared" si="17"/>
        <v>0</v>
      </c>
      <c r="O64" s="21">
        <f t="shared" si="17"/>
        <v>0</v>
      </c>
      <c r="P64" s="19"/>
      <c r="Q64" s="18">
        <f t="shared" si="24"/>
        <v>0</v>
      </c>
      <c r="R64" s="19"/>
      <c r="S64" s="18">
        <f t="shared" si="25"/>
        <v>0</v>
      </c>
      <c r="T64" s="20">
        <f t="shared" si="18"/>
        <v>0</v>
      </c>
      <c r="U64" s="22">
        <f t="shared" si="18"/>
        <v>0</v>
      </c>
      <c r="V64" s="23"/>
      <c r="W64" s="18">
        <f t="shared" si="26"/>
        <v>0</v>
      </c>
      <c r="X64" s="24"/>
      <c r="Y64" s="18">
        <f t="shared" si="27"/>
        <v>0</v>
      </c>
      <c r="Z64" s="24"/>
      <c r="AA64" s="34">
        <f t="shared" si="33"/>
        <v>0</v>
      </c>
      <c r="AB64" s="33"/>
      <c r="AC64" s="34">
        <f t="shared" si="11"/>
        <v>0</v>
      </c>
      <c r="AD64" s="26">
        <f t="shared" si="29"/>
        <v>0</v>
      </c>
      <c r="AE64" s="27">
        <f t="shared" si="29"/>
        <v>0</v>
      </c>
      <c r="AF64" s="28">
        <f t="shared" si="30"/>
        <v>0</v>
      </c>
      <c r="AG64" s="29">
        <f t="shared" si="30"/>
        <v>0</v>
      </c>
      <c r="AH64" s="28">
        <f t="shared" si="31"/>
        <v>0</v>
      </c>
      <c r="AI64" s="22">
        <f t="shared" si="32"/>
        <v>0</v>
      </c>
    </row>
    <row r="65" spans="1:35" ht="15">
      <c r="A65" s="30"/>
      <c r="B65" s="31"/>
      <c r="C65" s="35"/>
      <c r="D65" s="17"/>
      <c r="E65" s="18">
        <f t="shared" si="0"/>
        <v>0</v>
      </c>
      <c r="F65" s="19"/>
      <c r="G65" s="18">
        <f t="shared" si="20"/>
        <v>0</v>
      </c>
      <c r="H65" s="19"/>
      <c r="I65" s="18">
        <f t="shared" si="21"/>
        <v>0</v>
      </c>
      <c r="J65" s="19"/>
      <c r="K65" s="18">
        <f t="shared" si="22"/>
        <v>0</v>
      </c>
      <c r="L65" s="19"/>
      <c r="M65" s="18">
        <f t="shared" si="23"/>
        <v>0</v>
      </c>
      <c r="N65" s="20">
        <f t="shared" si="17"/>
        <v>0</v>
      </c>
      <c r="O65" s="21">
        <f t="shared" si="17"/>
        <v>0</v>
      </c>
      <c r="P65" s="19"/>
      <c r="Q65" s="18">
        <f t="shared" si="24"/>
        <v>0</v>
      </c>
      <c r="R65" s="19"/>
      <c r="S65" s="18">
        <f t="shared" si="25"/>
        <v>0</v>
      </c>
      <c r="T65" s="20">
        <f t="shared" si="18"/>
        <v>0</v>
      </c>
      <c r="U65" s="22">
        <f t="shared" si="18"/>
        <v>0</v>
      </c>
      <c r="V65" s="23"/>
      <c r="W65" s="18">
        <f t="shared" si="26"/>
        <v>0</v>
      </c>
      <c r="X65" s="24"/>
      <c r="Y65" s="18">
        <f t="shared" si="27"/>
        <v>0</v>
      </c>
      <c r="Z65" s="24"/>
      <c r="AA65" s="34">
        <f t="shared" si="33"/>
        <v>0</v>
      </c>
      <c r="AB65" s="33"/>
      <c r="AC65" s="34">
        <f t="shared" si="11"/>
        <v>0</v>
      </c>
      <c r="AD65" s="26">
        <f t="shared" si="29"/>
        <v>0</v>
      </c>
      <c r="AE65" s="27">
        <f t="shared" si="29"/>
        <v>0</v>
      </c>
      <c r="AF65" s="28">
        <f t="shared" si="30"/>
        <v>0</v>
      </c>
      <c r="AG65" s="29">
        <f t="shared" si="30"/>
        <v>0</v>
      </c>
      <c r="AH65" s="28">
        <f t="shared" si="31"/>
        <v>0</v>
      </c>
      <c r="AI65" s="22">
        <f t="shared" si="32"/>
        <v>0</v>
      </c>
    </row>
    <row r="66" spans="1:35" ht="15">
      <c r="A66" s="30"/>
      <c r="B66" s="31"/>
      <c r="C66" s="35"/>
      <c r="D66" s="17"/>
      <c r="E66" s="18">
        <f t="shared" si="0"/>
        <v>0</v>
      </c>
      <c r="F66" s="19"/>
      <c r="G66" s="18">
        <f t="shared" si="20"/>
        <v>0</v>
      </c>
      <c r="H66" s="19"/>
      <c r="I66" s="18">
        <f t="shared" si="21"/>
        <v>0</v>
      </c>
      <c r="J66" s="19"/>
      <c r="K66" s="18">
        <f t="shared" si="22"/>
        <v>0</v>
      </c>
      <c r="L66" s="19"/>
      <c r="M66" s="18">
        <f t="shared" si="23"/>
        <v>0</v>
      </c>
      <c r="N66" s="20">
        <f t="shared" si="17"/>
        <v>0</v>
      </c>
      <c r="O66" s="21">
        <f t="shared" si="17"/>
        <v>0</v>
      </c>
      <c r="P66" s="19"/>
      <c r="Q66" s="18">
        <f t="shared" si="24"/>
        <v>0</v>
      </c>
      <c r="R66" s="19"/>
      <c r="S66" s="18">
        <f t="shared" si="25"/>
        <v>0</v>
      </c>
      <c r="T66" s="20">
        <f t="shared" si="18"/>
        <v>0</v>
      </c>
      <c r="U66" s="22">
        <f t="shared" si="18"/>
        <v>0</v>
      </c>
      <c r="V66" s="23"/>
      <c r="W66" s="18">
        <f t="shared" si="26"/>
        <v>0</v>
      </c>
      <c r="X66" s="24"/>
      <c r="Y66" s="18">
        <f t="shared" si="27"/>
        <v>0</v>
      </c>
      <c r="Z66" s="24"/>
      <c r="AA66" s="34">
        <f t="shared" si="33"/>
        <v>0</v>
      </c>
      <c r="AB66" s="33"/>
      <c r="AC66" s="34">
        <f t="shared" si="11"/>
        <v>0</v>
      </c>
      <c r="AD66" s="26">
        <f t="shared" si="29"/>
        <v>0</v>
      </c>
      <c r="AE66" s="27">
        <f t="shared" si="29"/>
        <v>0</v>
      </c>
      <c r="AF66" s="28">
        <f t="shared" si="30"/>
        <v>0</v>
      </c>
      <c r="AG66" s="29">
        <f t="shared" si="30"/>
        <v>0</v>
      </c>
      <c r="AH66" s="28">
        <f t="shared" si="31"/>
        <v>0</v>
      </c>
      <c r="AI66" s="22">
        <f t="shared" si="32"/>
        <v>0</v>
      </c>
    </row>
    <row r="67" spans="1:35" ht="15">
      <c r="A67" s="30"/>
      <c r="B67" s="31"/>
      <c r="C67" s="35"/>
      <c r="D67" s="17"/>
      <c r="E67" s="18">
        <f t="shared" si="0"/>
        <v>0</v>
      </c>
      <c r="F67" s="19"/>
      <c r="G67" s="18">
        <f t="shared" si="20"/>
        <v>0</v>
      </c>
      <c r="H67" s="19"/>
      <c r="I67" s="18">
        <f t="shared" si="21"/>
        <v>0</v>
      </c>
      <c r="J67" s="19"/>
      <c r="K67" s="18">
        <f t="shared" si="22"/>
        <v>0</v>
      </c>
      <c r="L67" s="19"/>
      <c r="M67" s="18">
        <f t="shared" si="23"/>
        <v>0</v>
      </c>
      <c r="N67" s="20">
        <f t="shared" si="17"/>
        <v>0</v>
      </c>
      <c r="O67" s="21">
        <f t="shared" si="17"/>
        <v>0</v>
      </c>
      <c r="P67" s="19"/>
      <c r="Q67" s="18">
        <f t="shared" si="24"/>
        <v>0</v>
      </c>
      <c r="R67" s="19"/>
      <c r="S67" s="18">
        <f t="shared" si="25"/>
        <v>0</v>
      </c>
      <c r="T67" s="20">
        <f t="shared" si="18"/>
        <v>0</v>
      </c>
      <c r="U67" s="22">
        <f t="shared" si="18"/>
        <v>0</v>
      </c>
      <c r="V67" s="23"/>
      <c r="W67" s="18">
        <f t="shared" si="26"/>
        <v>0</v>
      </c>
      <c r="X67" s="24"/>
      <c r="Y67" s="18">
        <f t="shared" si="27"/>
        <v>0</v>
      </c>
      <c r="Z67" s="24"/>
      <c r="AA67" s="34">
        <f t="shared" si="33"/>
        <v>0</v>
      </c>
      <c r="AB67" s="33"/>
      <c r="AC67" s="34">
        <f t="shared" si="11"/>
        <v>0</v>
      </c>
      <c r="AD67" s="26">
        <f t="shared" si="29"/>
        <v>0</v>
      </c>
      <c r="AE67" s="27">
        <f t="shared" si="29"/>
        <v>0</v>
      </c>
      <c r="AF67" s="28">
        <f t="shared" si="30"/>
        <v>0</v>
      </c>
      <c r="AG67" s="29">
        <f t="shared" si="30"/>
        <v>0</v>
      </c>
      <c r="AH67" s="28">
        <f t="shared" si="31"/>
        <v>0</v>
      </c>
      <c r="AI67" s="22">
        <f t="shared" si="32"/>
        <v>0</v>
      </c>
    </row>
    <row r="68" spans="1:35" ht="15">
      <c r="A68" s="30"/>
      <c r="B68" s="31"/>
      <c r="C68" s="35"/>
      <c r="D68" s="17"/>
      <c r="E68" s="18">
        <f t="shared" si="0"/>
        <v>0</v>
      </c>
      <c r="F68" s="19"/>
      <c r="G68" s="18">
        <f t="shared" si="20"/>
        <v>0</v>
      </c>
      <c r="H68" s="19"/>
      <c r="I68" s="18">
        <f t="shared" si="21"/>
        <v>0</v>
      </c>
      <c r="J68" s="19"/>
      <c r="K68" s="18">
        <f t="shared" si="22"/>
        <v>0</v>
      </c>
      <c r="L68" s="19"/>
      <c r="M68" s="18">
        <f t="shared" si="23"/>
        <v>0</v>
      </c>
      <c r="N68" s="20">
        <f t="shared" si="17"/>
        <v>0</v>
      </c>
      <c r="O68" s="21">
        <f t="shared" si="17"/>
        <v>0</v>
      </c>
      <c r="P68" s="19"/>
      <c r="Q68" s="18">
        <f t="shared" si="24"/>
        <v>0</v>
      </c>
      <c r="R68" s="19"/>
      <c r="S68" s="18">
        <f t="shared" si="25"/>
        <v>0</v>
      </c>
      <c r="T68" s="20">
        <f t="shared" si="18"/>
        <v>0</v>
      </c>
      <c r="U68" s="22">
        <f t="shared" si="18"/>
        <v>0</v>
      </c>
      <c r="V68" s="23"/>
      <c r="W68" s="18">
        <f t="shared" si="26"/>
        <v>0</v>
      </c>
      <c r="X68" s="24"/>
      <c r="Y68" s="18">
        <f t="shared" si="27"/>
        <v>0</v>
      </c>
      <c r="Z68" s="24"/>
      <c r="AA68" s="34">
        <f t="shared" si="33"/>
        <v>0</v>
      </c>
      <c r="AB68" s="33"/>
      <c r="AC68" s="34">
        <f t="shared" si="11"/>
        <v>0</v>
      </c>
      <c r="AD68" s="26">
        <f t="shared" si="29"/>
        <v>0</v>
      </c>
      <c r="AE68" s="27">
        <f t="shared" si="29"/>
        <v>0</v>
      </c>
      <c r="AF68" s="28">
        <f t="shared" si="30"/>
        <v>0</v>
      </c>
      <c r="AG68" s="29">
        <f t="shared" si="30"/>
        <v>0</v>
      </c>
      <c r="AH68" s="28">
        <f t="shared" si="31"/>
        <v>0</v>
      </c>
      <c r="AI68" s="22">
        <f t="shared" si="32"/>
        <v>0</v>
      </c>
    </row>
    <row r="69" spans="1:35" ht="15">
      <c r="A69" s="15"/>
      <c r="B69" s="31"/>
      <c r="C69" s="35"/>
      <c r="D69" s="17"/>
      <c r="E69" s="18">
        <f t="shared" si="0"/>
        <v>0</v>
      </c>
      <c r="F69" s="19"/>
      <c r="G69" s="18">
        <f t="shared" si="20"/>
        <v>0</v>
      </c>
      <c r="H69" s="19"/>
      <c r="I69" s="18">
        <f t="shared" si="21"/>
        <v>0</v>
      </c>
      <c r="J69" s="19"/>
      <c r="K69" s="18">
        <f t="shared" si="22"/>
        <v>0</v>
      </c>
      <c r="L69" s="19"/>
      <c r="M69" s="18">
        <f t="shared" si="23"/>
        <v>0</v>
      </c>
      <c r="N69" s="20">
        <f aca="true" t="shared" si="34" ref="N69:O70">D69+F69+H69+J69+L69</f>
        <v>0</v>
      </c>
      <c r="O69" s="21">
        <f t="shared" si="34"/>
        <v>0</v>
      </c>
      <c r="P69" s="19"/>
      <c r="Q69" s="18">
        <f t="shared" si="24"/>
        <v>0</v>
      </c>
      <c r="R69" s="19"/>
      <c r="S69" s="18">
        <f t="shared" si="25"/>
        <v>0</v>
      </c>
      <c r="T69" s="20">
        <f aca="true" t="shared" si="35" ref="T69:U70">P69+R69</f>
        <v>0</v>
      </c>
      <c r="U69" s="22">
        <f t="shared" si="35"/>
        <v>0</v>
      </c>
      <c r="V69" s="23"/>
      <c r="W69" s="18">
        <f t="shared" si="26"/>
        <v>0</v>
      </c>
      <c r="X69" s="24"/>
      <c r="Y69" s="18">
        <f t="shared" si="27"/>
        <v>0</v>
      </c>
      <c r="Z69" s="24"/>
      <c r="AA69" s="34">
        <f t="shared" si="33"/>
        <v>0</v>
      </c>
      <c r="AB69" s="33"/>
      <c r="AC69" s="34">
        <f t="shared" si="11"/>
        <v>0</v>
      </c>
      <c r="AD69" s="26">
        <f t="shared" si="29"/>
        <v>0</v>
      </c>
      <c r="AE69" s="27">
        <f t="shared" si="29"/>
        <v>0</v>
      </c>
      <c r="AF69" s="28">
        <f t="shared" si="30"/>
        <v>0</v>
      </c>
      <c r="AG69" s="29">
        <f t="shared" si="30"/>
        <v>0</v>
      </c>
      <c r="AH69" s="28">
        <f t="shared" si="31"/>
        <v>0</v>
      </c>
      <c r="AI69" s="22">
        <f t="shared" si="32"/>
        <v>0</v>
      </c>
    </row>
    <row r="70" spans="1:35" ht="15.75" thickBot="1">
      <c r="A70" s="30"/>
      <c r="B70" s="31"/>
      <c r="C70" s="36"/>
      <c r="D70" s="17"/>
      <c r="E70" s="18">
        <f t="shared" si="0"/>
        <v>0</v>
      </c>
      <c r="F70" s="19"/>
      <c r="G70" s="18">
        <f t="shared" si="20"/>
        <v>0</v>
      </c>
      <c r="H70" s="19"/>
      <c r="I70" s="18">
        <f t="shared" si="21"/>
        <v>0</v>
      </c>
      <c r="J70" s="19"/>
      <c r="K70" s="18">
        <f t="shared" si="22"/>
        <v>0</v>
      </c>
      <c r="L70" s="19"/>
      <c r="M70" s="18">
        <f t="shared" si="23"/>
        <v>0</v>
      </c>
      <c r="N70" s="20">
        <f t="shared" si="34"/>
        <v>0</v>
      </c>
      <c r="O70" s="21">
        <f t="shared" si="34"/>
        <v>0</v>
      </c>
      <c r="P70" s="19"/>
      <c r="Q70" s="18">
        <f t="shared" si="24"/>
        <v>0</v>
      </c>
      <c r="R70" s="19"/>
      <c r="S70" s="18">
        <f t="shared" si="25"/>
        <v>0</v>
      </c>
      <c r="T70" s="20">
        <f t="shared" si="35"/>
        <v>0</v>
      </c>
      <c r="U70" s="22">
        <f t="shared" si="35"/>
        <v>0</v>
      </c>
      <c r="V70" s="23"/>
      <c r="W70" s="18">
        <f t="shared" si="26"/>
        <v>0</v>
      </c>
      <c r="X70" s="24"/>
      <c r="Y70" s="18">
        <f t="shared" si="27"/>
        <v>0</v>
      </c>
      <c r="Z70" s="24"/>
      <c r="AA70" s="34">
        <f t="shared" si="33"/>
        <v>0</v>
      </c>
      <c r="AB70" s="37"/>
      <c r="AC70" s="34">
        <f t="shared" si="11"/>
        <v>0</v>
      </c>
      <c r="AD70" s="38">
        <f t="shared" si="29"/>
        <v>0</v>
      </c>
      <c r="AE70" s="27">
        <f t="shared" si="29"/>
        <v>0</v>
      </c>
      <c r="AF70" s="28">
        <f t="shared" si="30"/>
        <v>0</v>
      </c>
      <c r="AG70" s="29">
        <f t="shared" si="30"/>
        <v>0</v>
      </c>
      <c r="AH70" s="28">
        <f t="shared" si="31"/>
        <v>0</v>
      </c>
      <c r="AI70" s="22">
        <f t="shared" si="32"/>
        <v>0</v>
      </c>
    </row>
    <row r="71" spans="1:67" s="41" customFormat="1" ht="15.75" thickBot="1">
      <c r="A71" s="496" t="s">
        <v>38</v>
      </c>
      <c r="B71" s="497"/>
      <c r="C71" s="498"/>
      <c r="D71" s="39">
        <f aca="true" t="shared" si="36" ref="D71:Q71">SUM(D20:D70)</f>
        <v>87</v>
      </c>
      <c r="E71" s="39">
        <f t="shared" si="36"/>
        <v>7.25</v>
      </c>
      <c r="F71" s="39">
        <f t="shared" si="36"/>
        <v>17</v>
      </c>
      <c r="G71" s="39">
        <f t="shared" si="36"/>
        <v>1.4166666666666665</v>
      </c>
      <c r="H71" s="39">
        <f t="shared" si="36"/>
        <v>0</v>
      </c>
      <c r="I71" s="39">
        <f t="shared" si="36"/>
        <v>0</v>
      </c>
      <c r="J71" s="39">
        <f t="shared" si="36"/>
        <v>0</v>
      </c>
      <c r="K71" s="39">
        <f t="shared" si="36"/>
        <v>0</v>
      </c>
      <c r="L71" s="39">
        <f t="shared" si="36"/>
        <v>0</v>
      </c>
      <c r="M71" s="39">
        <f t="shared" si="36"/>
        <v>0</v>
      </c>
      <c r="N71" s="39">
        <f t="shared" si="36"/>
        <v>104</v>
      </c>
      <c r="O71" s="39">
        <f t="shared" si="36"/>
        <v>8.666666666666668</v>
      </c>
      <c r="P71" s="39">
        <f t="shared" si="36"/>
        <v>65</v>
      </c>
      <c r="Q71" s="39">
        <f t="shared" si="36"/>
        <v>5.416666666666667</v>
      </c>
      <c r="R71" s="39">
        <f>SUM(R20:R53)</f>
        <v>7</v>
      </c>
      <c r="S71" s="39">
        <f>SUM(S20:S70)</f>
        <v>0.5833333333333333</v>
      </c>
      <c r="T71" s="39">
        <f>SUM(T20:T70)</f>
        <v>72</v>
      </c>
      <c r="U71" s="39">
        <f>SUM(U20:U70)</f>
        <v>6</v>
      </c>
      <c r="V71" s="39">
        <f>SUM(V20:V70)</f>
        <v>0</v>
      </c>
      <c r="W71" s="39">
        <f>SUM(W20:W53)</f>
        <v>0</v>
      </c>
      <c r="X71" s="39">
        <f aca="true" t="shared" si="37" ref="X71:AI71">SUM(X20:X70)</f>
        <v>0</v>
      </c>
      <c r="Y71" s="39">
        <f t="shared" si="37"/>
        <v>0</v>
      </c>
      <c r="Z71" s="39">
        <f t="shared" si="37"/>
        <v>29</v>
      </c>
      <c r="AA71" s="39">
        <f t="shared" si="37"/>
        <v>2.4166666666666665</v>
      </c>
      <c r="AB71" s="39">
        <f t="shared" si="37"/>
        <v>0</v>
      </c>
      <c r="AC71" s="39">
        <f t="shared" si="37"/>
        <v>0</v>
      </c>
      <c r="AD71" s="39">
        <f t="shared" si="37"/>
        <v>29</v>
      </c>
      <c r="AE71" s="39">
        <f t="shared" si="37"/>
        <v>2.4166666666666665</v>
      </c>
      <c r="AF71" s="39">
        <f t="shared" si="37"/>
        <v>205</v>
      </c>
      <c r="AG71" s="39">
        <f t="shared" si="37"/>
        <v>17.083333333333336</v>
      </c>
      <c r="AH71" s="39">
        <f t="shared" si="37"/>
        <v>17</v>
      </c>
      <c r="AI71" s="40">
        <f t="shared" si="37"/>
        <v>1.4166666666666667</v>
      </c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</row>
    <row r="72" spans="16:67" ht="15">
      <c r="P72" s="1"/>
      <c r="Q72" s="1"/>
      <c r="R72" s="1"/>
      <c r="S72" s="1"/>
      <c r="V72" s="1"/>
      <c r="W72" s="1"/>
      <c r="X72" s="1"/>
      <c r="Y72" s="1"/>
      <c r="Z72" s="1"/>
      <c r="AA72" s="1"/>
      <c r="AB72" s="1"/>
      <c r="AC72" s="1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</row>
    <row r="73" spans="1:19" ht="15">
      <c r="A73" s="373" t="s">
        <v>39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</row>
    <row r="74" spans="1:36" ht="15" customHeight="1">
      <c r="A74" s="375" t="s">
        <v>1820</v>
      </c>
      <c r="B74" s="376"/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6"/>
      <c r="AH74" s="376"/>
      <c r="AI74" s="376"/>
      <c r="AJ74" s="1"/>
    </row>
    <row r="76" ht="15">
      <c r="A76" t="s">
        <v>40</v>
      </c>
    </row>
  </sheetData>
  <mergeCells count="69">
    <mergeCell ref="AH1:AI1"/>
    <mergeCell ref="A9:B9"/>
    <mergeCell ref="A2:AI2"/>
    <mergeCell ref="L3:S3"/>
    <mergeCell ref="L4:S4"/>
    <mergeCell ref="A6:AI6"/>
    <mergeCell ref="A7:AI7"/>
    <mergeCell ref="A10:B10"/>
    <mergeCell ref="A12:A19"/>
    <mergeCell ref="B12:B15"/>
    <mergeCell ref="C12:C19"/>
    <mergeCell ref="D12:AG12"/>
    <mergeCell ref="D13:U13"/>
    <mergeCell ref="V13:W16"/>
    <mergeCell ref="X13:AE13"/>
    <mergeCell ref="AF13:AG16"/>
    <mergeCell ref="X14:Y16"/>
    <mergeCell ref="P17:P19"/>
    <mergeCell ref="D17:D19"/>
    <mergeCell ref="E17:E19"/>
    <mergeCell ref="F17:F19"/>
    <mergeCell ref="G17:G19"/>
    <mergeCell ref="H17:H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Z14:AA16"/>
    <mergeCell ref="AB14:AC16"/>
    <mergeCell ref="AD14:AE16"/>
    <mergeCell ref="I17:I19"/>
    <mergeCell ref="J17:J19"/>
    <mergeCell ref="K17:K19"/>
    <mergeCell ref="L17:L19"/>
    <mergeCell ref="M17:M19"/>
    <mergeCell ref="N17:N19"/>
    <mergeCell ref="O17:O19"/>
    <mergeCell ref="Y17:Y19"/>
    <mergeCell ref="Z17:Z19"/>
    <mergeCell ref="AA17:AA19"/>
    <mergeCell ref="AB17:AB19"/>
    <mergeCell ref="Q17:Q19"/>
    <mergeCell ref="R17:R19"/>
    <mergeCell ref="S17:S19"/>
    <mergeCell ref="T17:T19"/>
    <mergeCell ref="U17:U19"/>
    <mergeCell ref="V17:V19"/>
    <mergeCell ref="A73:S73"/>
    <mergeCell ref="A74:AI74"/>
    <mergeCell ref="AI17:AI19"/>
    <mergeCell ref="A20:C20"/>
    <mergeCell ref="A40:C40"/>
    <mergeCell ref="A48:C48"/>
    <mergeCell ref="A63:C63"/>
    <mergeCell ref="A71:C71"/>
    <mergeCell ref="AC17:AC19"/>
    <mergeCell ref="AD17:AD19"/>
    <mergeCell ref="AE17:AE19"/>
    <mergeCell ref="AF17:AF19"/>
    <mergeCell ref="AG17:AG19"/>
    <mergeCell ref="AH17:AH19"/>
    <mergeCell ref="W17:W19"/>
    <mergeCell ref="X17:X1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2"/>
  <sheetViews>
    <sheetView workbookViewId="0" topLeftCell="A48">
      <selection activeCell="E65" sqref="E65:E74"/>
    </sheetView>
  </sheetViews>
  <sheetFormatPr defaultColWidth="9.140625" defaultRowHeight="15"/>
  <cols>
    <col min="1" max="1" width="21.00390625" style="0" customWidth="1"/>
    <col min="2" max="2" width="25.140625" style="0" customWidth="1"/>
    <col min="3" max="3" width="45.28125" style="0" customWidth="1"/>
    <col min="4" max="5" width="8.00390625" style="0" customWidth="1"/>
    <col min="6" max="6" width="7.00390625" style="0" bestFit="1" customWidth="1"/>
    <col min="7" max="7" width="7.28125" style="0" customWidth="1"/>
    <col min="8" max="8" width="5.8515625" style="0" customWidth="1"/>
    <col min="9" max="9" width="6.421875" style="0" customWidth="1"/>
    <col min="10" max="11" width="6.28125" style="0" customWidth="1"/>
    <col min="12" max="13" width="7.28125" style="0" customWidth="1"/>
    <col min="14" max="14" width="11.28125" style="1" customWidth="1"/>
    <col min="15" max="15" width="11.00390625" style="1" customWidth="1"/>
    <col min="16" max="16" width="8.57421875" style="0" customWidth="1"/>
    <col min="17" max="17" width="7.421875" style="0" customWidth="1"/>
    <col min="18" max="19" width="7.7109375" style="0" customWidth="1"/>
    <col min="20" max="20" width="9.28125" style="1" customWidth="1"/>
    <col min="21" max="21" width="9.8515625" style="1" customWidth="1"/>
    <col min="22" max="22" width="7.7109375" style="0" customWidth="1"/>
    <col min="23" max="23" width="6.140625" style="0" customWidth="1"/>
    <col min="24" max="26" width="7.7109375" style="0" customWidth="1"/>
    <col min="27" max="27" width="9.7109375" style="0" customWidth="1"/>
    <col min="28" max="29" width="7.7109375" style="0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399</v>
      </c>
    </row>
    <row r="10" spans="1:3" s="7" customFormat="1" ht="16.5" thickBot="1">
      <c r="A10" s="449" t="s">
        <v>5</v>
      </c>
      <c r="B10" s="450"/>
      <c r="C10" s="8" t="s">
        <v>567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62" t="s">
        <v>497</v>
      </c>
      <c r="B21" s="161" t="s">
        <v>61</v>
      </c>
      <c r="C21" s="161" t="s">
        <v>498</v>
      </c>
      <c r="D21" s="161">
        <v>14</v>
      </c>
      <c r="E21" s="18">
        <f aca="true" t="shared" si="0" ref="E21:E86">+D21/12</f>
        <v>1.1666666666666667</v>
      </c>
      <c r="F21" s="163"/>
      <c r="G21" s="18">
        <f aca="true" t="shared" si="1" ref="G21:G68">F21/12</f>
        <v>0</v>
      </c>
      <c r="H21" s="19"/>
      <c r="I21" s="18">
        <f aca="true" t="shared" si="2" ref="I21:I68">+H21/12</f>
        <v>0</v>
      </c>
      <c r="J21" s="19"/>
      <c r="K21" s="18">
        <f aca="true" t="shared" si="3" ref="K21:M68">+J21/12</f>
        <v>0</v>
      </c>
      <c r="L21" s="19"/>
      <c r="M21" s="18">
        <f t="shared" si="3"/>
        <v>0</v>
      </c>
      <c r="N21" s="20">
        <f aca="true" t="shared" si="4" ref="N21:O68">D21+F21+H21+J21+L21</f>
        <v>14</v>
      </c>
      <c r="O21" s="21">
        <f t="shared" si="4"/>
        <v>1.1666666666666667</v>
      </c>
      <c r="P21" s="164">
        <v>0</v>
      </c>
      <c r="Q21" s="18">
        <f aca="true" t="shared" si="5" ref="Q21:Q68">+P21/12</f>
        <v>0</v>
      </c>
      <c r="R21" s="19"/>
      <c r="S21" s="18">
        <f aca="true" t="shared" si="6" ref="S21:S68">+R21/12</f>
        <v>0</v>
      </c>
      <c r="T21" s="20">
        <f aca="true" t="shared" si="7" ref="T21:U68">P21+R21</f>
        <v>0</v>
      </c>
      <c r="U21" s="22">
        <f t="shared" si="7"/>
        <v>0</v>
      </c>
      <c r="V21" s="23"/>
      <c r="W21" s="18">
        <f aca="true" t="shared" si="8" ref="W21:W68">+V21/12</f>
        <v>0</v>
      </c>
      <c r="X21" s="24"/>
      <c r="Y21" s="18">
        <f aca="true" t="shared" si="9" ref="Y21:Y68">+X21/12</f>
        <v>0</v>
      </c>
      <c r="Z21" s="165">
        <v>0</v>
      </c>
      <c r="AA21" s="18">
        <f aca="true" t="shared" si="10" ref="AA21:AA68">+Z21/12</f>
        <v>0</v>
      </c>
      <c r="AB21" s="25"/>
      <c r="AC21" s="18">
        <f aca="true" t="shared" si="11" ref="AC21:AC86">AB21/12</f>
        <v>0</v>
      </c>
      <c r="AD21" s="26">
        <f aca="true" t="shared" si="12" ref="AD21:AE67">X21+Z21+AB21</f>
        <v>0</v>
      </c>
      <c r="AE21" s="27">
        <f t="shared" si="12"/>
        <v>0</v>
      </c>
      <c r="AF21" s="28">
        <f aca="true" t="shared" si="13" ref="AF21:AG68">N21+T21+V21+AD21</f>
        <v>14</v>
      </c>
      <c r="AG21" s="29">
        <f t="shared" si="13"/>
        <v>1.1666666666666667</v>
      </c>
      <c r="AH21" s="28">
        <f aca="true" t="shared" si="14" ref="AH21:AH69">IF(AF21-F21-J21-AB21-12&lt;0,0,AF21-F21-J21-AB21-12)</f>
        <v>2</v>
      </c>
      <c r="AI21" s="22">
        <f aca="true" t="shared" si="15" ref="AI21:AI69">AH21/12</f>
        <v>0.16666666666666666</v>
      </c>
    </row>
    <row r="22" spans="1:35" s="160" customFormat="1" ht="15">
      <c r="A22" s="162" t="s">
        <v>499</v>
      </c>
      <c r="B22" s="161" t="s">
        <v>64</v>
      </c>
      <c r="C22" s="161" t="s">
        <v>500</v>
      </c>
      <c r="D22" s="161">
        <v>8.5</v>
      </c>
      <c r="E22" s="18">
        <f aca="true" t="shared" si="16" ref="E22:E37">+D22/12</f>
        <v>0.7083333333333334</v>
      </c>
      <c r="F22" s="163"/>
      <c r="G22" s="18">
        <f aca="true" t="shared" si="17" ref="G22:G37">F22/12</f>
        <v>0</v>
      </c>
      <c r="H22" s="19"/>
      <c r="I22" s="18">
        <f aca="true" t="shared" si="18" ref="I22:I37">+H22/12</f>
        <v>0</v>
      </c>
      <c r="J22" s="19"/>
      <c r="K22" s="18">
        <f aca="true" t="shared" si="19" ref="K22:K37">+J22/12</f>
        <v>0</v>
      </c>
      <c r="L22" s="19"/>
      <c r="M22" s="18">
        <f aca="true" t="shared" si="20" ref="M22:M37">+L22/12</f>
        <v>0</v>
      </c>
      <c r="N22" s="20">
        <f aca="true" t="shared" si="21" ref="N22:N37">D22+F22+H22+J22+L22</f>
        <v>8.5</v>
      </c>
      <c r="O22" s="21">
        <f aca="true" t="shared" si="22" ref="O22:O37">E22+G22+I22+K22+M22</f>
        <v>0.7083333333333334</v>
      </c>
      <c r="P22" s="164">
        <v>0</v>
      </c>
      <c r="Q22" s="18">
        <f aca="true" t="shared" si="23" ref="Q22:Q37">+P22/12</f>
        <v>0</v>
      </c>
      <c r="R22" s="19"/>
      <c r="S22" s="18">
        <f aca="true" t="shared" si="24" ref="S22:S37">+R22/12</f>
        <v>0</v>
      </c>
      <c r="T22" s="20">
        <f aca="true" t="shared" si="25" ref="T22:T37">P22+R22</f>
        <v>0</v>
      </c>
      <c r="U22" s="22">
        <f aca="true" t="shared" si="26" ref="U22:U37">Q22+S22</f>
        <v>0</v>
      </c>
      <c r="V22" s="23"/>
      <c r="W22" s="18">
        <f aca="true" t="shared" si="27" ref="W22:W37">+V22/12</f>
        <v>0</v>
      </c>
      <c r="X22" s="24"/>
      <c r="Y22" s="18">
        <f aca="true" t="shared" si="28" ref="Y22:Y37">+X22/12</f>
        <v>0</v>
      </c>
      <c r="Z22" s="165">
        <v>4</v>
      </c>
      <c r="AA22" s="18">
        <f aca="true" t="shared" si="29" ref="AA22:AA37">+Z22/12</f>
        <v>0.3333333333333333</v>
      </c>
      <c r="AB22" s="25"/>
      <c r="AC22" s="18">
        <f aca="true" t="shared" si="30" ref="AC22:AC37">AB22/12</f>
        <v>0</v>
      </c>
      <c r="AD22" s="26">
        <f aca="true" t="shared" si="31" ref="AD22:AD37">X22+Z22+AB22</f>
        <v>4</v>
      </c>
      <c r="AE22" s="27">
        <f aca="true" t="shared" si="32" ref="AE22:AE37">Y22+AA22+AC22</f>
        <v>0.3333333333333333</v>
      </c>
      <c r="AF22" s="28">
        <f aca="true" t="shared" si="33" ref="AF22:AF37">N22+T22+V22+AD22</f>
        <v>12.5</v>
      </c>
      <c r="AG22" s="29">
        <f aca="true" t="shared" si="34" ref="AG22:AG37">O22+U22+W22+AE22</f>
        <v>1.0416666666666667</v>
      </c>
      <c r="AH22" s="28">
        <f aca="true" t="shared" si="35" ref="AH22:AH37">IF(AF22-F22-J22-AB22-12&lt;0,0,AF22-F22-J22-AB22-12)</f>
        <v>0.5</v>
      </c>
      <c r="AI22" s="22">
        <f aca="true" t="shared" si="36" ref="AI22:AI37">AH22/12</f>
        <v>0.041666666666666664</v>
      </c>
    </row>
    <row r="23" spans="1:35" s="160" customFormat="1" ht="15">
      <c r="A23" s="162" t="s">
        <v>501</v>
      </c>
      <c r="B23" s="161" t="s">
        <v>61</v>
      </c>
      <c r="C23" s="161" t="s">
        <v>502</v>
      </c>
      <c r="D23" s="161">
        <v>12</v>
      </c>
      <c r="E23" s="18">
        <f t="shared" si="16"/>
        <v>1</v>
      </c>
      <c r="F23" s="163"/>
      <c r="G23" s="18">
        <f t="shared" si="17"/>
        <v>0</v>
      </c>
      <c r="H23" s="19"/>
      <c r="I23" s="18">
        <f t="shared" si="18"/>
        <v>0</v>
      </c>
      <c r="J23" s="19"/>
      <c r="K23" s="18">
        <f t="shared" si="19"/>
        <v>0</v>
      </c>
      <c r="L23" s="19"/>
      <c r="M23" s="18">
        <f t="shared" si="20"/>
        <v>0</v>
      </c>
      <c r="N23" s="20">
        <f t="shared" si="21"/>
        <v>12</v>
      </c>
      <c r="O23" s="21">
        <f t="shared" si="22"/>
        <v>1</v>
      </c>
      <c r="P23" s="164">
        <v>0</v>
      </c>
      <c r="Q23" s="18">
        <f t="shared" si="23"/>
        <v>0</v>
      </c>
      <c r="R23" s="19"/>
      <c r="S23" s="18">
        <f t="shared" si="24"/>
        <v>0</v>
      </c>
      <c r="T23" s="20">
        <f t="shared" si="25"/>
        <v>0</v>
      </c>
      <c r="U23" s="22">
        <f t="shared" si="26"/>
        <v>0</v>
      </c>
      <c r="V23" s="23"/>
      <c r="W23" s="18">
        <f t="shared" si="27"/>
        <v>0</v>
      </c>
      <c r="X23" s="24"/>
      <c r="Y23" s="18">
        <f t="shared" si="28"/>
        <v>0</v>
      </c>
      <c r="Z23" s="165">
        <v>0</v>
      </c>
      <c r="AA23" s="18">
        <f t="shared" si="29"/>
        <v>0</v>
      </c>
      <c r="AB23" s="25"/>
      <c r="AC23" s="18">
        <f t="shared" si="30"/>
        <v>0</v>
      </c>
      <c r="AD23" s="26">
        <f t="shared" si="31"/>
        <v>0</v>
      </c>
      <c r="AE23" s="27">
        <f t="shared" si="32"/>
        <v>0</v>
      </c>
      <c r="AF23" s="28">
        <f t="shared" si="33"/>
        <v>12</v>
      </c>
      <c r="AG23" s="29">
        <f t="shared" si="34"/>
        <v>1</v>
      </c>
      <c r="AH23" s="28">
        <f t="shared" si="35"/>
        <v>0</v>
      </c>
      <c r="AI23" s="22">
        <f t="shared" si="36"/>
        <v>0</v>
      </c>
    </row>
    <row r="24" spans="1:35" s="160" customFormat="1" ht="15">
      <c r="A24" s="162" t="s">
        <v>503</v>
      </c>
      <c r="B24" s="161" t="s">
        <v>78</v>
      </c>
      <c r="C24" s="161" t="s">
        <v>504</v>
      </c>
      <c r="D24" s="161">
        <v>18</v>
      </c>
      <c r="E24" s="18">
        <f t="shared" si="16"/>
        <v>1.5</v>
      </c>
      <c r="F24" s="163"/>
      <c r="G24" s="18">
        <f t="shared" si="17"/>
        <v>0</v>
      </c>
      <c r="H24" s="19"/>
      <c r="I24" s="18">
        <f t="shared" si="18"/>
        <v>0</v>
      </c>
      <c r="J24" s="19"/>
      <c r="K24" s="18">
        <f t="shared" si="19"/>
        <v>0</v>
      </c>
      <c r="L24" s="19"/>
      <c r="M24" s="18">
        <f t="shared" si="20"/>
        <v>0</v>
      </c>
      <c r="N24" s="20">
        <f t="shared" si="21"/>
        <v>18</v>
      </c>
      <c r="O24" s="21">
        <f t="shared" si="22"/>
        <v>1.5</v>
      </c>
      <c r="P24" s="164">
        <v>0</v>
      </c>
      <c r="Q24" s="18">
        <f t="shared" si="23"/>
        <v>0</v>
      </c>
      <c r="R24" s="19"/>
      <c r="S24" s="18">
        <f t="shared" si="24"/>
        <v>0</v>
      </c>
      <c r="T24" s="20">
        <f t="shared" si="25"/>
        <v>0</v>
      </c>
      <c r="U24" s="22">
        <f t="shared" si="26"/>
        <v>0</v>
      </c>
      <c r="V24" s="23"/>
      <c r="W24" s="18">
        <f t="shared" si="27"/>
        <v>0</v>
      </c>
      <c r="X24" s="24"/>
      <c r="Y24" s="18">
        <f t="shared" si="28"/>
        <v>0</v>
      </c>
      <c r="Z24" s="165">
        <v>0</v>
      </c>
      <c r="AA24" s="18">
        <f t="shared" si="29"/>
        <v>0</v>
      </c>
      <c r="AB24" s="25"/>
      <c r="AC24" s="18">
        <f t="shared" si="30"/>
        <v>0</v>
      </c>
      <c r="AD24" s="26">
        <f t="shared" si="31"/>
        <v>0</v>
      </c>
      <c r="AE24" s="27">
        <f t="shared" si="32"/>
        <v>0</v>
      </c>
      <c r="AF24" s="28">
        <f t="shared" si="33"/>
        <v>18</v>
      </c>
      <c r="AG24" s="29">
        <f t="shared" si="34"/>
        <v>1.5</v>
      </c>
      <c r="AH24" s="28">
        <f t="shared" si="35"/>
        <v>6</v>
      </c>
      <c r="AI24" s="22">
        <f t="shared" si="36"/>
        <v>0.5</v>
      </c>
    </row>
    <row r="25" spans="1:35" s="160" customFormat="1" ht="15">
      <c r="A25" s="162" t="s">
        <v>505</v>
      </c>
      <c r="B25" s="161" t="s">
        <v>326</v>
      </c>
      <c r="C25" s="161" t="s">
        <v>506</v>
      </c>
      <c r="D25" s="161">
        <v>8.5</v>
      </c>
      <c r="E25" s="18">
        <f t="shared" si="16"/>
        <v>0.7083333333333334</v>
      </c>
      <c r="F25" s="163">
        <v>6</v>
      </c>
      <c r="G25" s="18">
        <f t="shared" si="17"/>
        <v>0.5</v>
      </c>
      <c r="H25" s="19"/>
      <c r="I25" s="18">
        <f t="shared" si="18"/>
        <v>0</v>
      </c>
      <c r="J25" s="19"/>
      <c r="K25" s="18">
        <f t="shared" si="19"/>
        <v>0</v>
      </c>
      <c r="L25" s="19"/>
      <c r="M25" s="18">
        <f t="shared" si="20"/>
        <v>0</v>
      </c>
      <c r="N25" s="20">
        <f t="shared" si="21"/>
        <v>14.5</v>
      </c>
      <c r="O25" s="21">
        <f t="shared" si="22"/>
        <v>1.2083333333333335</v>
      </c>
      <c r="P25" s="164">
        <v>0</v>
      </c>
      <c r="Q25" s="18">
        <f t="shared" si="23"/>
        <v>0</v>
      </c>
      <c r="R25" s="19"/>
      <c r="S25" s="18">
        <f t="shared" si="24"/>
        <v>0</v>
      </c>
      <c r="T25" s="20">
        <f t="shared" si="25"/>
        <v>0</v>
      </c>
      <c r="U25" s="22">
        <f t="shared" si="26"/>
        <v>0</v>
      </c>
      <c r="V25" s="23"/>
      <c r="W25" s="18">
        <f t="shared" si="27"/>
        <v>0</v>
      </c>
      <c r="X25" s="24"/>
      <c r="Y25" s="18">
        <f t="shared" si="28"/>
        <v>0</v>
      </c>
      <c r="Z25" s="165">
        <v>6</v>
      </c>
      <c r="AA25" s="18">
        <f t="shared" si="29"/>
        <v>0.5</v>
      </c>
      <c r="AB25" s="25"/>
      <c r="AC25" s="18">
        <f t="shared" si="30"/>
        <v>0</v>
      </c>
      <c r="AD25" s="26">
        <f t="shared" si="31"/>
        <v>6</v>
      </c>
      <c r="AE25" s="27">
        <f t="shared" si="32"/>
        <v>0.5</v>
      </c>
      <c r="AF25" s="28">
        <f t="shared" si="33"/>
        <v>20.5</v>
      </c>
      <c r="AG25" s="29">
        <f t="shared" si="34"/>
        <v>1.7083333333333335</v>
      </c>
      <c r="AH25" s="28">
        <f t="shared" si="35"/>
        <v>2.5</v>
      </c>
      <c r="AI25" s="22">
        <f t="shared" si="36"/>
        <v>0.20833333333333334</v>
      </c>
    </row>
    <row r="26" spans="1:35" s="160" customFormat="1" ht="15">
      <c r="A26" s="162" t="s">
        <v>507</v>
      </c>
      <c r="B26" s="161" t="s">
        <v>61</v>
      </c>
      <c r="C26" s="161" t="s">
        <v>508</v>
      </c>
      <c r="D26" s="161">
        <v>19</v>
      </c>
      <c r="E26" s="18">
        <f t="shared" si="16"/>
        <v>1.5833333333333333</v>
      </c>
      <c r="F26" s="163"/>
      <c r="G26" s="18">
        <f t="shared" si="17"/>
        <v>0</v>
      </c>
      <c r="H26" s="19"/>
      <c r="I26" s="18">
        <f t="shared" si="18"/>
        <v>0</v>
      </c>
      <c r="J26" s="19"/>
      <c r="K26" s="18">
        <f t="shared" si="19"/>
        <v>0</v>
      </c>
      <c r="L26" s="19"/>
      <c r="M26" s="18">
        <f t="shared" si="20"/>
        <v>0</v>
      </c>
      <c r="N26" s="20">
        <f t="shared" si="21"/>
        <v>19</v>
      </c>
      <c r="O26" s="21">
        <f t="shared" si="22"/>
        <v>1.5833333333333333</v>
      </c>
      <c r="P26" s="164">
        <v>0</v>
      </c>
      <c r="Q26" s="18">
        <f t="shared" si="23"/>
        <v>0</v>
      </c>
      <c r="R26" s="19"/>
      <c r="S26" s="18">
        <f t="shared" si="24"/>
        <v>0</v>
      </c>
      <c r="T26" s="20">
        <f t="shared" si="25"/>
        <v>0</v>
      </c>
      <c r="U26" s="22">
        <f t="shared" si="26"/>
        <v>0</v>
      </c>
      <c r="V26" s="23"/>
      <c r="W26" s="18">
        <f t="shared" si="27"/>
        <v>0</v>
      </c>
      <c r="X26" s="24"/>
      <c r="Y26" s="18">
        <f t="shared" si="28"/>
        <v>0</v>
      </c>
      <c r="Z26" s="165">
        <v>0</v>
      </c>
      <c r="AA26" s="18">
        <f t="shared" si="29"/>
        <v>0</v>
      </c>
      <c r="AB26" s="25"/>
      <c r="AC26" s="18">
        <f t="shared" si="30"/>
        <v>0</v>
      </c>
      <c r="AD26" s="26">
        <f t="shared" si="31"/>
        <v>0</v>
      </c>
      <c r="AE26" s="27">
        <f t="shared" si="32"/>
        <v>0</v>
      </c>
      <c r="AF26" s="28">
        <f t="shared" si="33"/>
        <v>19</v>
      </c>
      <c r="AG26" s="29">
        <f t="shared" si="34"/>
        <v>1.5833333333333333</v>
      </c>
      <c r="AH26" s="28">
        <f t="shared" si="35"/>
        <v>7</v>
      </c>
      <c r="AI26" s="22">
        <f t="shared" si="36"/>
        <v>0.5833333333333334</v>
      </c>
    </row>
    <row r="27" spans="1:35" s="160" customFormat="1" ht="15">
      <c r="A27" s="162" t="s">
        <v>509</v>
      </c>
      <c r="B27" s="161" t="s">
        <v>61</v>
      </c>
      <c r="C27" s="161" t="s">
        <v>510</v>
      </c>
      <c r="D27" s="161">
        <v>16.5</v>
      </c>
      <c r="E27" s="18">
        <f t="shared" si="16"/>
        <v>1.375</v>
      </c>
      <c r="F27" s="163"/>
      <c r="G27" s="18">
        <f t="shared" si="17"/>
        <v>0</v>
      </c>
      <c r="H27" s="19"/>
      <c r="I27" s="18">
        <f t="shared" si="18"/>
        <v>0</v>
      </c>
      <c r="J27" s="19"/>
      <c r="K27" s="18">
        <f t="shared" si="19"/>
        <v>0</v>
      </c>
      <c r="L27" s="19"/>
      <c r="M27" s="18">
        <f t="shared" si="20"/>
        <v>0</v>
      </c>
      <c r="N27" s="20">
        <f t="shared" si="21"/>
        <v>16.5</v>
      </c>
      <c r="O27" s="21">
        <f t="shared" si="22"/>
        <v>1.375</v>
      </c>
      <c r="P27" s="164">
        <v>0</v>
      </c>
      <c r="Q27" s="18">
        <f t="shared" si="23"/>
        <v>0</v>
      </c>
      <c r="R27" s="19"/>
      <c r="S27" s="18">
        <f t="shared" si="24"/>
        <v>0</v>
      </c>
      <c r="T27" s="20">
        <f t="shared" si="25"/>
        <v>0</v>
      </c>
      <c r="U27" s="22">
        <f t="shared" si="26"/>
        <v>0</v>
      </c>
      <c r="V27" s="23"/>
      <c r="W27" s="18">
        <f t="shared" si="27"/>
        <v>0</v>
      </c>
      <c r="X27" s="24"/>
      <c r="Y27" s="18">
        <f t="shared" si="28"/>
        <v>0</v>
      </c>
      <c r="Z27" s="165">
        <v>0</v>
      </c>
      <c r="AA27" s="18">
        <f t="shared" si="29"/>
        <v>0</v>
      </c>
      <c r="AB27" s="25"/>
      <c r="AC27" s="18">
        <f t="shared" si="30"/>
        <v>0</v>
      </c>
      <c r="AD27" s="26">
        <f t="shared" si="31"/>
        <v>0</v>
      </c>
      <c r="AE27" s="27">
        <f t="shared" si="32"/>
        <v>0</v>
      </c>
      <c r="AF27" s="28">
        <f t="shared" si="33"/>
        <v>16.5</v>
      </c>
      <c r="AG27" s="29">
        <f t="shared" si="34"/>
        <v>1.375</v>
      </c>
      <c r="AH27" s="28">
        <f t="shared" si="35"/>
        <v>4.5</v>
      </c>
      <c r="AI27" s="22">
        <f t="shared" si="36"/>
        <v>0.375</v>
      </c>
    </row>
    <row r="28" spans="1:35" s="160" customFormat="1" ht="15">
      <c r="A28" s="162" t="s">
        <v>511</v>
      </c>
      <c r="B28" s="161" t="s">
        <v>61</v>
      </c>
      <c r="C28" s="161" t="s">
        <v>512</v>
      </c>
      <c r="D28" s="161">
        <v>12</v>
      </c>
      <c r="E28" s="18">
        <f t="shared" si="16"/>
        <v>1</v>
      </c>
      <c r="F28" s="163"/>
      <c r="G28" s="18">
        <f t="shared" si="17"/>
        <v>0</v>
      </c>
      <c r="H28" s="19"/>
      <c r="I28" s="18">
        <f t="shared" si="18"/>
        <v>0</v>
      </c>
      <c r="J28" s="19"/>
      <c r="K28" s="18">
        <f t="shared" si="19"/>
        <v>0</v>
      </c>
      <c r="L28" s="19"/>
      <c r="M28" s="18">
        <f t="shared" si="20"/>
        <v>0</v>
      </c>
      <c r="N28" s="20">
        <f t="shared" si="21"/>
        <v>12</v>
      </c>
      <c r="O28" s="21">
        <f t="shared" si="22"/>
        <v>1</v>
      </c>
      <c r="P28" s="164">
        <v>0</v>
      </c>
      <c r="Q28" s="18">
        <f t="shared" si="23"/>
        <v>0</v>
      </c>
      <c r="R28" s="19"/>
      <c r="S28" s="18">
        <f t="shared" si="24"/>
        <v>0</v>
      </c>
      <c r="T28" s="20">
        <f t="shared" si="25"/>
        <v>0</v>
      </c>
      <c r="U28" s="22">
        <f t="shared" si="26"/>
        <v>0</v>
      </c>
      <c r="V28" s="23"/>
      <c r="W28" s="18">
        <f t="shared" si="27"/>
        <v>0</v>
      </c>
      <c r="X28" s="24"/>
      <c r="Y28" s="18">
        <f t="shared" si="28"/>
        <v>0</v>
      </c>
      <c r="Z28" s="165">
        <v>0</v>
      </c>
      <c r="AA28" s="18">
        <f t="shared" si="29"/>
        <v>0</v>
      </c>
      <c r="AB28" s="25"/>
      <c r="AC28" s="18">
        <f t="shared" si="30"/>
        <v>0</v>
      </c>
      <c r="AD28" s="26">
        <f t="shared" si="31"/>
        <v>0</v>
      </c>
      <c r="AE28" s="27">
        <f t="shared" si="32"/>
        <v>0</v>
      </c>
      <c r="AF28" s="28">
        <f t="shared" si="33"/>
        <v>12</v>
      </c>
      <c r="AG28" s="29">
        <f t="shared" si="34"/>
        <v>1</v>
      </c>
      <c r="AH28" s="28">
        <f t="shared" si="35"/>
        <v>0</v>
      </c>
      <c r="AI28" s="22">
        <f t="shared" si="36"/>
        <v>0</v>
      </c>
    </row>
    <row r="29" spans="1:35" s="160" customFormat="1" ht="15">
      <c r="A29" s="162" t="s">
        <v>513</v>
      </c>
      <c r="B29" s="161" t="s">
        <v>326</v>
      </c>
      <c r="C29" s="161" t="s">
        <v>514</v>
      </c>
      <c r="D29" s="161">
        <v>4.5</v>
      </c>
      <c r="E29" s="18">
        <f t="shared" si="16"/>
        <v>0.375</v>
      </c>
      <c r="F29" s="163"/>
      <c r="G29" s="18">
        <f t="shared" si="17"/>
        <v>0</v>
      </c>
      <c r="H29" s="19"/>
      <c r="I29" s="18">
        <f t="shared" si="18"/>
        <v>0</v>
      </c>
      <c r="J29" s="19"/>
      <c r="K29" s="18">
        <f t="shared" si="19"/>
        <v>0</v>
      </c>
      <c r="L29" s="19"/>
      <c r="M29" s="18">
        <f t="shared" si="20"/>
        <v>0</v>
      </c>
      <c r="N29" s="20">
        <f t="shared" si="21"/>
        <v>4.5</v>
      </c>
      <c r="O29" s="21">
        <f t="shared" si="22"/>
        <v>0.375</v>
      </c>
      <c r="P29" s="164">
        <v>0</v>
      </c>
      <c r="Q29" s="18">
        <f t="shared" si="23"/>
        <v>0</v>
      </c>
      <c r="R29" s="19"/>
      <c r="S29" s="18">
        <f t="shared" si="24"/>
        <v>0</v>
      </c>
      <c r="T29" s="20">
        <f t="shared" si="25"/>
        <v>0</v>
      </c>
      <c r="U29" s="22">
        <f t="shared" si="26"/>
        <v>0</v>
      </c>
      <c r="V29" s="23"/>
      <c r="W29" s="18">
        <f t="shared" si="27"/>
        <v>0</v>
      </c>
      <c r="X29" s="24"/>
      <c r="Y29" s="18">
        <f t="shared" si="28"/>
        <v>0</v>
      </c>
      <c r="Z29" s="165">
        <v>9</v>
      </c>
      <c r="AA29" s="18">
        <f t="shared" si="29"/>
        <v>0.75</v>
      </c>
      <c r="AB29" s="25"/>
      <c r="AC29" s="18">
        <f t="shared" si="30"/>
        <v>0</v>
      </c>
      <c r="AD29" s="26">
        <f t="shared" si="31"/>
        <v>9</v>
      </c>
      <c r="AE29" s="27">
        <f t="shared" si="32"/>
        <v>0.75</v>
      </c>
      <c r="AF29" s="28">
        <f t="shared" si="33"/>
        <v>13.5</v>
      </c>
      <c r="AG29" s="29">
        <f t="shared" si="34"/>
        <v>1.125</v>
      </c>
      <c r="AH29" s="28">
        <f t="shared" si="35"/>
        <v>1.5</v>
      </c>
      <c r="AI29" s="22">
        <f t="shared" si="36"/>
        <v>0.125</v>
      </c>
    </row>
    <row r="30" spans="1:35" s="160" customFormat="1" ht="15">
      <c r="A30" s="162" t="s">
        <v>515</v>
      </c>
      <c r="B30" s="161" t="s">
        <v>68</v>
      </c>
      <c r="C30" s="161" t="s">
        <v>516</v>
      </c>
      <c r="D30" s="161">
        <v>9.5</v>
      </c>
      <c r="E30" s="18">
        <f t="shared" si="16"/>
        <v>0.7916666666666666</v>
      </c>
      <c r="F30" s="163"/>
      <c r="G30" s="18">
        <f t="shared" si="17"/>
        <v>0</v>
      </c>
      <c r="H30" s="19"/>
      <c r="I30" s="18">
        <f t="shared" si="18"/>
        <v>0</v>
      </c>
      <c r="J30" s="19"/>
      <c r="K30" s="18">
        <f t="shared" si="19"/>
        <v>0</v>
      </c>
      <c r="L30" s="19"/>
      <c r="M30" s="18">
        <f t="shared" si="20"/>
        <v>0</v>
      </c>
      <c r="N30" s="20">
        <f t="shared" si="21"/>
        <v>9.5</v>
      </c>
      <c r="O30" s="21">
        <f t="shared" si="22"/>
        <v>0.7916666666666666</v>
      </c>
      <c r="P30" s="164">
        <v>3</v>
      </c>
      <c r="Q30" s="18">
        <f t="shared" si="23"/>
        <v>0.25</v>
      </c>
      <c r="R30" s="19"/>
      <c r="S30" s="18">
        <f t="shared" si="24"/>
        <v>0</v>
      </c>
      <c r="T30" s="20">
        <f t="shared" si="25"/>
        <v>3</v>
      </c>
      <c r="U30" s="22">
        <f t="shared" si="26"/>
        <v>0.25</v>
      </c>
      <c r="V30" s="23"/>
      <c r="W30" s="18">
        <f t="shared" si="27"/>
        <v>0</v>
      </c>
      <c r="X30" s="24"/>
      <c r="Y30" s="18">
        <f t="shared" si="28"/>
        <v>0</v>
      </c>
      <c r="Z30" s="165">
        <v>0</v>
      </c>
      <c r="AA30" s="18">
        <f t="shared" si="29"/>
        <v>0</v>
      </c>
      <c r="AB30" s="25"/>
      <c r="AC30" s="18">
        <f t="shared" si="30"/>
        <v>0</v>
      </c>
      <c r="AD30" s="26">
        <f t="shared" si="31"/>
        <v>0</v>
      </c>
      <c r="AE30" s="27">
        <f t="shared" si="32"/>
        <v>0</v>
      </c>
      <c r="AF30" s="28">
        <f t="shared" si="33"/>
        <v>12.5</v>
      </c>
      <c r="AG30" s="29">
        <f t="shared" si="34"/>
        <v>1.0416666666666665</v>
      </c>
      <c r="AH30" s="28">
        <f t="shared" si="35"/>
        <v>0.5</v>
      </c>
      <c r="AI30" s="22">
        <f t="shared" si="36"/>
        <v>0.041666666666666664</v>
      </c>
    </row>
    <row r="31" spans="1:35" s="160" customFormat="1" ht="15">
      <c r="A31" s="161"/>
      <c r="B31" s="161" t="s">
        <v>113</v>
      </c>
      <c r="C31" s="161" t="s">
        <v>517</v>
      </c>
      <c r="D31" s="161">
        <v>12.5</v>
      </c>
      <c r="E31" s="18">
        <f t="shared" si="16"/>
        <v>1.0416666666666667</v>
      </c>
      <c r="F31" s="163">
        <v>6</v>
      </c>
      <c r="G31" s="18">
        <f t="shared" si="17"/>
        <v>0.5</v>
      </c>
      <c r="H31" s="19"/>
      <c r="I31" s="18">
        <f t="shared" si="18"/>
        <v>0</v>
      </c>
      <c r="J31" s="19"/>
      <c r="K31" s="18">
        <f t="shared" si="19"/>
        <v>0</v>
      </c>
      <c r="L31" s="19"/>
      <c r="M31" s="18">
        <f t="shared" si="20"/>
        <v>0</v>
      </c>
      <c r="N31" s="20">
        <f t="shared" si="21"/>
        <v>18.5</v>
      </c>
      <c r="O31" s="21">
        <f t="shared" si="22"/>
        <v>1.5416666666666667</v>
      </c>
      <c r="P31" s="164">
        <v>0</v>
      </c>
      <c r="Q31" s="18">
        <f t="shared" si="23"/>
        <v>0</v>
      </c>
      <c r="R31" s="19"/>
      <c r="S31" s="18">
        <f t="shared" si="24"/>
        <v>0</v>
      </c>
      <c r="T31" s="20">
        <f t="shared" si="25"/>
        <v>0</v>
      </c>
      <c r="U31" s="22">
        <f t="shared" si="26"/>
        <v>0</v>
      </c>
      <c r="V31" s="23"/>
      <c r="W31" s="18">
        <f t="shared" si="27"/>
        <v>0</v>
      </c>
      <c r="X31" s="24"/>
      <c r="Y31" s="18">
        <f t="shared" si="28"/>
        <v>0</v>
      </c>
      <c r="Z31" s="165">
        <v>0</v>
      </c>
      <c r="AA31" s="18">
        <f t="shared" si="29"/>
        <v>0</v>
      </c>
      <c r="AB31" s="25"/>
      <c r="AC31" s="18">
        <f t="shared" si="30"/>
        <v>0</v>
      </c>
      <c r="AD31" s="26">
        <f t="shared" si="31"/>
        <v>0</v>
      </c>
      <c r="AE31" s="27">
        <f t="shared" si="32"/>
        <v>0</v>
      </c>
      <c r="AF31" s="28">
        <f t="shared" si="33"/>
        <v>18.5</v>
      </c>
      <c r="AG31" s="29">
        <f t="shared" si="34"/>
        <v>1.5416666666666667</v>
      </c>
      <c r="AH31" s="28">
        <f t="shared" si="35"/>
        <v>0.5</v>
      </c>
      <c r="AI31" s="22">
        <f t="shared" si="36"/>
        <v>0.041666666666666664</v>
      </c>
    </row>
    <row r="32" spans="1:35" s="160" customFormat="1" ht="15">
      <c r="A32" s="162" t="s">
        <v>518</v>
      </c>
      <c r="B32" s="161" t="s">
        <v>78</v>
      </c>
      <c r="C32" s="161" t="s">
        <v>519</v>
      </c>
      <c r="D32" s="161">
        <v>13</v>
      </c>
      <c r="E32" s="18">
        <f t="shared" si="16"/>
        <v>1.0833333333333333</v>
      </c>
      <c r="F32" s="163"/>
      <c r="G32" s="18">
        <f t="shared" si="17"/>
        <v>0</v>
      </c>
      <c r="H32" s="19"/>
      <c r="I32" s="18">
        <f t="shared" si="18"/>
        <v>0</v>
      </c>
      <c r="J32" s="19"/>
      <c r="K32" s="18">
        <f t="shared" si="19"/>
        <v>0</v>
      </c>
      <c r="L32" s="19"/>
      <c r="M32" s="18">
        <f t="shared" si="20"/>
        <v>0</v>
      </c>
      <c r="N32" s="20">
        <f t="shared" si="21"/>
        <v>13</v>
      </c>
      <c r="O32" s="21">
        <f t="shared" si="22"/>
        <v>1.0833333333333333</v>
      </c>
      <c r="P32" s="164">
        <v>0</v>
      </c>
      <c r="Q32" s="18">
        <f t="shared" si="23"/>
        <v>0</v>
      </c>
      <c r="R32" s="19"/>
      <c r="S32" s="18">
        <f t="shared" si="24"/>
        <v>0</v>
      </c>
      <c r="T32" s="20">
        <f t="shared" si="25"/>
        <v>0</v>
      </c>
      <c r="U32" s="22">
        <f t="shared" si="26"/>
        <v>0</v>
      </c>
      <c r="V32" s="23"/>
      <c r="W32" s="18">
        <f t="shared" si="27"/>
        <v>0</v>
      </c>
      <c r="X32" s="24"/>
      <c r="Y32" s="18">
        <f t="shared" si="28"/>
        <v>0</v>
      </c>
      <c r="Z32" s="165">
        <v>0</v>
      </c>
      <c r="AA32" s="18">
        <f t="shared" si="29"/>
        <v>0</v>
      </c>
      <c r="AB32" s="25"/>
      <c r="AC32" s="18">
        <f t="shared" si="30"/>
        <v>0</v>
      </c>
      <c r="AD32" s="26">
        <f t="shared" si="31"/>
        <v>0</v>
      </c>
      <c r="AE32" s="27">
        <f t="shared" si="32"/>
        <v>0</v>
      </c>
      <c r="AF32" s="28">
        <f t="shared" si="33"/>
        <v>13</v>
      </c>
      <c r="AG32" s="29">
        <f t="shared" si="34"/>
        <v>1.0833333333333333</v>
      </c>
      <c r="AH32" s="28">
        <f t="shared" si="35"/>
        <v>1</v>
      </c>
      <c r="AI32" s="22">
        <f t="shared" si="36"/>
        <v>0.08333333333333333</v>
      </c>
    </row>
    <row r="33" spans="1:35" s="160" customFormat="1" ht="15">
      <c r="A33" s="162" t="s">
        <v>520</v>
      </c>
      <c r="B33" s="161" t="s">
        <v>61</v>
      </c>
      <c r="C33" s="161" t="s">
        <v>521</v>
      </c>
      <c r="D33" s="161">
        <v>4</v>
      </c>
      <c r="E33" s="18">
        <f t="shared" si="16"/>
        <v>0.3333333333333333</v>
      </c>
      <c r="F33" s="163"/>
      <c r="G33" s="18">
        <f t="shared" si="17"/>
        <v>0</v>
      </c>
      <c r="H33" s="19"/>
      <c r="I33" s="18">
        <f t="shared" si="18"/>
        <v>0</v>
      </c>
      <c r="J33" s="19"/>
      <c r="K33" s="18">
        <f t="shared" si="19"/>
        <v>0</v>
      </c>
      <c r="L33" s="19"/>
      <c r="M33" s="18">
        <f t="shared" si="20"/>
        <v>0</v>
      </c>
      <c r="N33" s="20">
        <f t="shared" si="21"/>
        <v>4</v>
      </c>
      <c r="O33" s="21">
        <f t="shared" si="22"/>
        <v>0.3333333333333333</v>
      </c>
      <c r="P33" s="164">
        <v>0</v>
      </c>
      <c r="Q33" s="18">
        <f t="shared" si="23"/>
        <v>0</v>
      </c>
      <c r="R33" s="19"/>
      <c r="S33" s="18">
        <f t="shared" si="24"/>
        <v>0</v>
      </c>
      <c r="T33" s="20">
        <f t="shared" si="25"/>
        <v>0</v>
      </c>
      <c r="U33" s="22">
        <f t="shared" si="26"/>
        <v>0</v>
      </c>
      <c r="V33" s="23"/>
      <c r="W33" s="18">
        <f t="shared" si="27"/>
        <v>0</v>
      </c>
      <c r="X33" s="24"/>
      <c r="Y33" s="18">
        <f t="shared" si="28"/>
        <v>0</v>
      </c>
      <c r="Z33" s="165">
        <v>9</v>
      </c>
      <c r="AA33" s="18">
        <f t="shared" si="29"/>
        <v>0.75</v>
      </c>
      <c r="AB33" s="25"/>
      <c r="AC33" s="18">
        <f t="shared" si="30"/>
        <v>0</v>
      </c>
      <c r="AD33" s="26">
        <f t="shared" si="31"/>
        <v>9</v>
      </c>
      <c r="AE33" s="27">
        <f t="shared" si="32"/>
        <v>0.75</v>
      </c>
      <c r="AF33" s="28">
        <f t="shared" si="33"/>
        <v>13</v>
      </c>
      <c r="AG33" s="29">
        <f t="shared" si="34"/>
        <v>1.0833333333333333</v>
      </c>
      <c r="AH33" s="28">
        <f t="shared" si="35"/>
        <v>1</v>
      </c>
      <c r="AI33" s="22">
        <f t="shared" si="36"/>
        <v>0.08333333333333333</v>
      </c>
    </row>
    <row r="34" spans="1:35" s="160" customFormat="1" ht="15">
      <c r="A34" s="162" t="s">
        <v>522</v>
      </c>
      <c r="B34" s="161" t="s">
        <v>326</v>
      </c>
      <c r="C34" s="161" t="s">
        <v>523</v>
      </c>
      <c r="D34" s="161">
        <v>6</v>
      </c>
      <c r="E34" s="18">
        <f t="shared" si="16"/>
        <v>0.5</v>
      </c>
      <c r="F34" s="163"/>
      <c r="G34" s="18">
        <f t="shared" si="17"/>
        <v>0</v>
      </c>
      <c r="H34" s="19"/>
      <c r="I34" s="18">
        <f t="shared" si="18"/>
        <v>0</v>
      </c>
      <c r="J34" s="19"/>
      <c r="K34" s="18">
        <f t="shared" si="19"/>
        <v>0</v>
      </c>
      <c r="L34" s="19"/>
      <c r="M34" s="18">
        <f t="shared" si="20"/>
        <v>0</v>
      </c>
      <c r="N34" s="20">
        <f t="shared" si="21"/>
        <v>6</v>
      </c>
      <c r="O34" s="21">
        <f t="shared" si="22"/>
        <v>0.5</v>
      </c>
      <c r="P34" s="164">
        <v>6</v>
      </c>
      <c r="Q34" s="18">
        <f t="shared" si="23"/>
        <v>0.5</v>
      </c>
      <c r="R34" s="19"/>
      <c r="S34" s="18">
        <f t="shared" si="24"/>
        <v>0</v>
      </c>
      <c r="T34" s="20">
        <f t="shared" si="25"/>
        <v>6</v>
      </c>
      <c r="U34" s="22">
        <f t="shared" si="26"/>
        <v>0.5</v>
      </c>
      <c r="V34" s="23"/>
      <c r="W34" s="18">
        <f t="shared" si="27"/>
        <v>0</v>
      </c>
      <c r="X34" s="24"/>
      <c r="Y34" s="18">
        <f t="shared" si="28"/>
        <v>0</v>
      </c>
      <c r="Z34" s="165">
        <v>0</v>
      </c>
      <c r="AA34" s="18">
        <f t="shared" si="29"/>
        <v>0</v>
      </c>
      <c r="AB34" s="25"/>
      <c r="AC34" s="18">
        <f t="shared" si="30"/>
        <v>0</v>
      </c>
      <c r="AD34" s="26">
        <f t="shared" si="31"/>
        <v>0</v>
      </c>
      <c r="AE34" s="27">
        <f t="shared" si="32"/>
        <v>0</v>
      </c>
      <c r="AF34" s="28">
        <f t="shared" si="33"/>
        <v>12</v>
      </c>
      <c r="AG34" s="29">
        <f t="shared" si="34"/>
        <v>1</v>
      </c>
      <c r="AH34" s="28">
        <f t="shared" si="35"/>
        <v>0</v>
      </c>
      <c r="AI34" s="22">
        <f t="shared" si="36"/>
        <v>0</v>
      </c>
    </row>
    <row r="35" spans="1:35" s="160" customFormat="1" ht="15">
      <c r="A35" s="162" t="s">
        <v>524</v>
      </c>
      <c r="B35" s="161" t="s">
        <v>78</v>
      </c>
      <c r="C35" s="161" t="s">
        <v>525</v>
      </c>
      <c r="D35" s="161">
        <v>11</v>
      </c>
      <c r="E35" s="18">
        <f t="shared" si="16"/>
        <v>0.9166666666666666</v>
      </c>
      <c r="F35" s="163"/>
      <c r="G35" s="18">
        <f t="shared" si="17"/>
        <v>0</v>
      </c>
      <c r="H35" s="19"/>
      <c r="I35" s="18">
        <f t="shared" si="18"/>
        <v>0</v>
      </c>
      <c r="J35" s="19"/>
      <c r="K35" s="18">
        <f t="shared" si="19"/>
        <v>0</v>
      </c>
      <c r="L35" s="19"/>
      <c r="M35" s="18">
        <f t="shared" si="20"/>
        <v>0</v>
      </c>
      <c r="N35" s="20">
        <f t="shared" si="21"/>
        <v>11</v>
      </c>
      <c r="O35" s="21">
        <f t="shared" si="22"/>
        <v>0.9166666666666666</v>
      </c>
      <c r="P35" s="164">
        <v>3</v>
      </c>
      <c r="Q35" s="18">
        <f t="shared" si="23"/>
        <v>0.25</v>
      </c>
      <c r="R35" s="19"/>
      <c r="S35" s="18">
        <f t="shared" si="24"/>
        <v>0</v>
      </c>
      <c r="T35" s="20">
        <f t="shared" si="25"/>
        <v>3</v>
      </c>
      <c r="U35" s="22">
        <f t="shared" si="26"/>
        <v>0.25</v>
      </c>
      <c r="V35" s="23"/>
      <c r="W35" s="18">
        <f t="shared" si="27"/>
        <v>0</v>
      </c>
      <c r="X35" s="24"/>
      <c r="Y35" s="18">
        <f t="shared" si="28"/>
        <v>0</v>
      </c>
      <c r="Z35" s="165">
        <v>0</v>
      </c>
      <c r="AA35" s="18">
        <f t="shared" si="29"/>
        <v>0</v>
      </c>
      <c r="AB35" s="25"/>
      <c r="AC35" s="18">
        <f t="shared" si="30"/>
        <v>0</v>
      </c>
      <c r="AD35" s="26">
        <f t="shared" si="31"/>
        <v>0</v>
      </c>
      <c r="AE35" s="27">
        <f t="shared" si="32"/>
        <v>0</v>
      </c>
      <c r="AF35" s="28">
        <f t="shared" si="33"/>
        <v>14</v>
      </c>
      <c r="AG35" s="29">
        <f t="shared" si="34"/>
        <v>1.1666666666666665</v>
      </c>
      <c r="AH35" s="28">
        <f t="shared" si="35"/>
        <v>2</v>
      </c>
      <c r="AI35" s="22">
        <f t="shared" si="36"/>
        <v>0.16666666666666666</v>
      </c>
    </row>
    <row r="36" spans="1:35" s="160" customFormat="1" ht="15">
      <c r="A36" s="162" t="s">
        <v>526</v>
      </c>
      <c r="B36" s="161" t="s">
        <v>326</v>
      </c>
      <c r="C36" s="161" t="s">
        <v>527</v>
      </c>
      <c r="D36" s="161">
        <v>15</v>
      </c>
      <c r="E36" s="18">
        <f t="shared" si="16"/>
        <v>1.25</v>
      </c>
      <c r="F36" s="163"/>
      <c r="G36" s="18">
        <f t="shared" si="17"/>
        <v>0</v>
      </c>
      <c r="H36" s="19"/>
      <c r="I36" s="18">
        <f t="shared" si="18"/>
        <v>0</v>
      </c>
      <c r="J36" s="19"/>
      <c r="K36" s="18">
        <f t="shared" si="19"/>
        <v>0</v>
      </c>
      <c r="L36" s="19"/>
      <c r="M36" s="18">
        <f t="shared" si="20"/>
        <v>0</v>
      </c>
      <c r="N36" s="20">
        <f t="shared" si="21"/>
        <v>15</v>
      </c>
      <c r="O36" s="21">
        <f t="shared" si="22"/>
        <v>1.25</v>
      </c>
      <c r="P36" s="164">
        <v>0</v>
      </c>
      <c r="Q36" s="18">
        <f t="shared" si="23"/>
        <v>0</v>
      </c>
      <c r="R36" s="19"/>
      <c r="S36" s="18">
        <f t="shared" si="24"/>
        <v>0</v>
      </c>
      <c r="T36" s="20">
        <f t="shared" si="25"/>
        <v>0</v>
      </c>
      <c r="U36" s="22">
        <f t="shared" si="26"/>
        <v>0</v>
      </c>
      <c r="V36" s="23"/>
      <c r="W36" s="18">
        <f t="shared" si="27"/>
        <v>0</v>
      </c>
      <c r="X36" s="24"/>
      <c r="Y36" s="18">
        <f t="shared" si="28"/>
        <v>0</v>
      </c>
      <c r="Z36" s="165">
        <v>0</v>
      </c>
      <c r="AA36" s="18">
        <f t="shared" si="29"/>
        <v>0</v>
      </c>
      <c r="AB36" s="25"/>
      <c r="AC36" s="18">
        <f t="shared" si="30"/>
        <v>0</v>
      </c>
      <c r="AD36" s="26">
        <f t="shared" si="31"/>
        <v>0</v>
      </c>
      <c r="AE36" s="27">
        <f t="shared" si="32"/>
        <v>0</v>
      </c>
      <c r="AF36" s="28">
        <f t="shared" si="33"/>
        <v>15</v>
      </c>
      <c r="AG36" s="29">
        <f t="shared" si="34"/>
        <v>1.25</v>
      </c>
      <c r="AH36" s="28">
        <f t="shared" si="35"/>
        <v>3</v>
      </c>
      <c r="AI36" s="22">
        <f t="shared" si="36"/>
        <v>0.25</v>
      </c>
    </row>
    <row r="37" spans="1:35" s="160" customFormat="1" ht="15">
      <c r="A37" s="162" t="s">
        <v>528</v>
      </c>
      <c r="B37" s="161" t="s">
        <v>529</v>
      </c>
      <c r="C37" s="161" t="s">
        <v>530</v>
      </c>
      <c r="D37" s="161">
        <v>14</v>
      </c>
      <c r="E37" s="18">
        <f t="shared" si="16"/>
        <v>1.1666666666666667</v>
      </c>
      <c r="F37" s="163">
        <v>9</v>
      </c>
      <c r="G37" s="18">
        <f t="shared" si="17"/>
        <v>0.75</v>
      </c>
      <c r="H37" s="19"/>
      <c r="I37" s="18">
        <f t="shared" si="18"/>
        <v>0</v>
      </c>
      <c r="J37" s="19"/>
      <c r="K37" s="18">
        <f t="shared" si="19"/>
        <v>0</v>
      </c>
      <c r="L37" s="19"/>
      <c r="M37" s="18">
        <f t="shared" si="20"/>
        <v>0</v>
      </c>
      <c r="N37" s="20">
        <f t="shared" si="21"/>
        <v>23</v>
      </c>
      <c r="O37" s="21">
        <f t="shared" si="22"/>
        <v>1.9166666666666667</v>
      </c>
      <c r="P37" s="164">
        <v>0</v>
      </c>
      <c r="Q37" s="18">
        <f t="shared" si="23"/>
        <v>0</v>
      </c>
      <c r="R37" s="19"/>
      <c r="S37" s="18">
        <f t="shared" si="24"/>
        <v>0</v>
      </c>
      <c r="T37" s="20">
        <f t="shared" si="25"/>
        <v>0</v>
      </c>
      <c r="U37" s="22">
        <f t="shared" si="26"/>
        <v>0</v>
      </c>
      <c r="V37" s="23"/>
      <c r="W37" s="18">
        <f t="shared" si="27"/>
        <v>0</v>
      </c>
      <c r="X37" s="24"/>
      <c r="Y37" s="18">
        <f t="shared" si="28"/>
        <v>0</v>
      </c>
      <c r="Z37" s="165">
        <v>0</v>
      </c>
      <c r="AA37" s="18">
        <f t="shared" si="29"/>
        <v>0</v>
      </c>
      <c r="AB37" s="25"/>
      <c r="AC37" s="18">
        <f t="shared" si="30"/>
        <v>0</v>
      </c>
      <c r="AD37" s="26">
        <f t="shared" si="31"/>
        <v>0</v>
      </c>
      <c r="AE37" s="27">
        <f t="shared" si="32"/>
        <v>0</v>
      </c>
      <c r="AF37" s="28">
        <f t="shared" si="33"/>
        <v>23</v>
      </c>
      <c r="AG37" s="29">
        <f t="shared" si="34"/>
        <v>1.9166666666666667</v>
      </c>
      <c r="AH37" s="28">
        <f t="shared" si="35"/>
        <v>2</v>
      </c>
      <c r="AI37" s="22">
        <f t="shared" si="36"/>
        <v>0.16666666666666666</v>
      </c>
    </row>
    <row r="38" spans="1:35" ht="15">
      <c r="A38" s="162" t="s">
        <v>531</v>
      </c>
      <c r="B38" s="161" t="s">
        <v>64</v>
      </c>
      <c r="C38" s="161" t="s">
        <v>532</v>
      </c>
      <c r="D38" s="161">
        <v>11.5</v>
      </c>
      <c r="E38" s="18">
        <f t="shared" si="0"/>
        <v>0.9583333333333334</v>
      </c>
      <c r="F38" s="163"/>
      <c r="G38" s="18">
        <f t="shared" si="1"/>
        <v>0</v>
      </c>
      <c r="H38" s="19"/>
      <c r="I38" s="18">
        <f t="shared" si="2"/>
        <v>0</v>
      </c>
      <c r="J38" s="19"/>
      <c r="K38" s="18">
        <f t="shared" si="3"/>
        <v>0</v>
      </c>
      <c r="L38" s="19"/>
      <c r="M38" s="18">
        <f t="shared" si="3"/>
        <v>0</v>
      </c>
      <c r="N38" s="20">
        <f t="shared" si="4"/>
        <v>11.5</v>
      </c>
      <c r="O38" s="21">
        <f t="shared" si="4"/>
        <v>0.9583333333333334</v>
      </c>
      <c r="P38" s="164">
        <v>0</v>
      </c>
      <c r="Q38" s="18">
        <f t="shared" si="5"/>
        <v>0</v>
      </c>
      <c r="R38" s="19"/>
      <c r="S38" s="18">
        <f t="shared" si="6"/>
        <v>0</v>
      </c>
      <c r="T38" s="20">
        <f t="shared" si="7"/>
        <v>0</v>
      </c>
      <c r="U38" s="22">
        <f t="shared" si="7"/>
        <v>0</v>
      </c>
      <c r="V38" s="23"/>
      <c r="W38" s="18">
        <f t="shared" si="8"/>
        <v>0</v>
      </c>
      <c r="X38" s="24"/>
      <c r="Y38" s="18">
        <f t="shared" si="9"/>
        <v>0</v>
      </c>
      <c r="Z38" s="165">
        <v>3</v>
      </c>
      <c r="AA38" s="18">
        <f t="shared" si="10"/>
        <v>0.25</v>
      </c>
      <c r="AB38" s="25"/>
      <c r="AC38" s="18">
        <f t="shared" si="11"/>
        <v>0</v>
      </c>
      <c r="AD38" s="26">
        <f t="shared" si="12"/>
        <v>3</v>
      </c>
      <c r="AE38" s="27">
        <f t="shared" si="12"/>
        <v>0.25</v>
      </c>
      <c r="AF38" s="28">
        <f t="shared" si="13"/>
        <v>14.5</v>
      </c>
      <c r="AG38" s="29">
        <f t="shared" si="13"/>
        <v>1.2083333333333335</v>
      </c>
      <c r="AH38" s="28">
        <f t="shared" si="14"/>
        <v>2.5</v>
      </c>
      <c r="AI38" s="22">
        <f t="shared" si="15"/>
        <v>0.20833333333333334</v>
      </c>
    </row>
    <row r="39" spans="1:35" ht="15">
      <c r="A39" s="162" t="s">
        <v>533</v>
      </c>
      <c r="B39" s="161" t="s">
        <v>61</v>
      </c>
      <c r="C39" s="161" t="s">
        <v>534</v>
      </c>
      <c r="D39" s="161">
        <v>6.5</v>
      </c>
      <c r="E39" s="18">
        <f t="shared" si="0"/>
        <v>0.5416666666666666</v>
      </c>
      <c r="F39" s="163"/>
      <c r="G39" s="18">
        <f t="shared" si="1"/>
        <v>0</v>
      </c>
      <c r="H39" s="19"/>
      <c r="I39" s="18">
        <f t="shared" si="2"/>
        <v>0</v>
      </c>
      <c r="J39" s="19"/>
      <c r="K39" s="18">
        <f t="shared" si="3"/>
        <v>0</v>
      </c>
      <c r="L39" s="19"/>
      <c r="M39" s="18">
        <f t="shared" si="3"/>
        <v>0</v>
      </c>
      <c r="N39" s="20">
        <f t="shared" si="4"/>
        <v>6.5</v>
      </c>
      <c r="O39" s="21">
        <f t="shared" si="4"/>
        <v>0.5416666666666666</v>
      </c>
      <c r="P39" s="164">
        <v>0</v>
      </c>
      <c r="Q39" s="18">
        <f t="shared" si="5"/>
        <v>0</v>
      </c>
      <c r="R39" s="19"/>
      <c r="S39" s="18">
        <f t="shared" si="6"/>
        <v>0</v>
      </c>
      <c r="T39" s="20">
        <f t="shared" si="7"/>
        <v>0</v>
      </c>
      <c r="U39" s="22">
        <f t="shared" si="7"/>
        <v>0</v>
      </c>
      <c r="V39" s="23"/>
      <c r="W39" s="18">
        <f t="shared" si="8"/>
        <v>0</v>
      </c>
      <c r="X39" s="24"/>
      <c r="Y39" s="18">
        <f t="shared" si="9"/>
        <v>0</v>
      </c>
      <c r="Z39" s="165">
        <v>11</v>
      </c>
      <c r="AA39" s="18">
        <f t="shared" si="10"/>
        <v>0.9166666666666666</v>
      </c>
      <c r="AB39" s="25"/>
      <c r="AC39" s="18">
        <f t="shared" si="11"/>
        <v>0</v>
      </c>
      <c r="AD39" s="26">
        <f t="shared" si="12"/>
        <v>11</v>
      </c>
      <c r="AE39" s="27">
        <f t="shared" si="12"/>
        <v>0.9166666666666666</v>
      </c>
      <c r="AF39" s="28">
        <f t="shared" si="13"/>
        <v>17.5</v>
      </c>
      <c r="AG39" s="29">
        <f t="shared" si="13"/>
        <v>1.4583333333333333</v>
      </c>
      <c r="AH39" s="28">
        <f t="shared" si="14"/>
        <v>5.5</v>
      </c>
      <c r="AI39" s="22">
        <f t="shared" si="15"/>
        <v>0.4583333333333333</v>
      </c>
    </row>
    <row r="40" spans="1:35" ht="15">
      <c r="A40" s="162" t="s">
        <v>535</v>
      </c>
      <c r="B40" s="161" t="s">
        <v>68</v>
      </c>
      <c r="C40" s="161" t="s">
        <v>536</v>
      </c>
      <c r="D40" s="161">
        <v>8.05</v>
      </c>
      <c r="E40" s="18">
        <f t="shared" si="0"/>
        <v>0.6708333333333334</v>
      </c>
      <c r="F40" s="163"/>
      <c r="G40" s="18">
        <f t="shared" si="1"/>
        <v>0</v>
      </c>
      <c r="H40" s="19"/>
      <c r="I40" s="18">
        <f t="shared" si="2"/>
        <v>0</v>
      </c>
      <c r="J40" s="19"/>
      <c r="K40" s="18">
        <f t="shared" si="3"/>
        <v>0</v>
      </c>
      <c r="L40" s="19"/>
      <c r="M40" s="18">
        <f t="shared" si="3"/>
        <v>0</v>
      </c>
      <c r="N40" s="20">
        <f t="shared" si="4"/>
        <v>8.05</v>
      </c>
      <c r="O40" s="21">
        <f t="shared" si="4"/>
        <v>0.6708333333333334</v>
      </c>
      <c r="P40" s="164">
        <v>0</v>
      </c>
      <c r="Q40" s="18">
        <f t="shared" si="5"/>
        <v>0</v>
      </c>
      <c r="R40" s="19"/>
      <c r="S40" s="18">
        <f t="shared" si="6"/>
        <v>0</v>
      </c>
      <c r="T40" s="20">
        <f t="shared" si="7"/>
        <v>0</v>
      </c>
      <c r="U40" s="22">
        <f t="shared" si="7"/>
        <v>0</v>
      </c>
      <c r="V40" s="23"/>
      <c r="W40" s="18">
        <f t="shared" si="8"/>
        <v>0</v>
      </c>
      <c r="X40" s="24"/>
      <c r="Y40" s="18">
        <f t="shared" si="9"/>
        <v>0</v>
      </c>
      <c r="Z40" s="165">
        <v>6</v>
      </c>
      <c r="AA40" s="18">
        <f t="shared" si="10"/>
        <v>0.5</v>
      </c>
      <c r="AB40" s="25"/>
      <c r="AC40" s="18">
        <f t="shared" si="11"/>
        <v>0</v>
      </c>
      <c r="AD40" s="26">
        <f t="shared" si="12"/>
        <v>6</v>
      </c>
      <c r="AE40" s="27">
        <f t="shared" si="12"/>
        <v>0.5</v>
      </c>
      <c r="AF40" s="28">
        <f t="shared" si="13"/>
        <v>14.05</v>
      </c>
      <c r="AG40" s="29">
        <f t="shared" si="13"/>
        <v>1.1708333333333334</v>
      </c>
      <c r="AH40" s="28">
        <f t="shared" si="14"/>
        <v>2.0500000000000007</v>
      </c>
      <c r="AI40" s="22">
        <f t="shared" si="15"/>
        <v>0.1708333333333334</v>
      </c>
    </row>
    <row r="41" spans="1:35" ht="15">
      <c r="A41" s="161"/>
      <c r="B41" s="161" t="s">
        <v>78</v>
      </c>
      <c r="C41" s="161" t="s">
        <v>537</v>
      </c>
      <c r="D41" s="161">
        <v>9</v>
      </c>
      <c r="E41" s="18">
        <f t="shared" si="0"/>
        <v>0.75</v>
      </c>
      <c r="F41" s="163"/>
      <c r="G41" s="18">
        <f t="shared" si="1"/>
        <v>0</v>
      </c>
      <c r="H41" s="19"/>
      <c r="I41" s="18">
        <f t="shared" si="2"/>
        <v>0</v>
      </c>
      <c r="J41" s="19"/>
      <c r="K41" s="18">
        <f t="shared" si="3"/>
        <v>0</v>
      </c>
      <c r="L41" s="19"/>
      <c r="M41" s="18">
        <f t="shared" si="3"/>
        <v>0</v>
      </c>
      <c r="N41" s="20">
        <f t="shared" si="4"/>
        <v>9</v>
      </c>
      <c r="O41" s="21">
        <f t="shared" si="4"/>
        <v>0.75</v>
      </c>
      <c r="P41" s="164">
        <v>0</v>
      </c>
      <c r="Q41" s="18">
        <f t="shared" si="5"/>
        <v>0</v>
      </c>
      <c r="R41" s="19"/>
      <c r="S41" s="18">
        <f t="shared" si="6"/>
        <v>0</v>
      </c>
      <c r="T41" s="20">
        <f t="shared" si="7"/>
        <v>0</v>
      </c>
      <c r="U41" s="22">
        <f t="shared" si="7"/>
        <v>0</v>
      </c>
      <c r="V41" s="23"/>
      <c r="W41" s="18">
        <f t="shared" si="8"/>
        <v>0</v>
      </c>
      <c r="X41" s="24"/>
      <c r="Y41" s="18">
        <f t="shared" si="9"/>
        <v>0</v>
      </c>
      <c r="Z41" s="165">
        <v>3</v>
      </c>
      <c r="AA41" s="18">
        <f t="shared" si="10"/>
        <v>0.25</v>
      </c>
      <c r="AB41" s="25"/>
      <c r="AC41" s="18">
        <f t="shared" si="11"/>
        <v>0</v>
      </c>
      <c r="AD41" s="26">
        <f t="shared" si="12"/>
        <v>3</v>
      </c>
      <c r="AE41" s="27">
        <f t="shared" si="12"/>
        <v>0.25</v>
      </c>
      <c r="AF41" s="28">
        <f t="shared" si="13"/>
        <v>12</v>
      </c>
      <c r="AG41" s="29">
        <f t="shared" si="13"/>
        <v>1</v>
      </c>
      <c r="AH41" s="28">
        <f t="shared" si="14"/>
        <v>0</v>
      </c>
      <c r="AI41" s="22">
        <f t="shared" si="15"/>
        <v>0</v>
      </c>
    </row>
    <row r="42" spans="1:35" ht="15">
      <c r="A42" s="162" t="s">
        <v>538</v>
      </c>
      <c r="B42" s="161" t="s">
        <v>75</v>
      </c>
      <c r="C42" s="161" t="s">
        <v>539</v>
      </c>
      <c r="D42" s="161">
        <v>9</v>
      </c>
      <c r="E42" s="18">
        <f t="shared" si="0"/>
        <v>0.75</v>
      </c>
      <c r="F42" s="163"/>
      <c r="G42" s="18">
        <f t="shared" si="1"/>
        <v>0</v>
      </c>
      <c r="H42" s="19"/>
      <c r="I42" s="18">
        <f t="shared" si="2"/>
        <v>0</v>
      </c>
      <c r="J42" s="19"/>
      <c r="K42" s="18">
        <f t="shared" si="3"/>
        <v>0</v>
      </c>
      <c r="L42" s="19"/>
      <c r="M42" s="18">
        <f t="shared" si="3"/>
        <v>0</v>
      </c>
      <c r="N42" s="20">
        <f t="shared" si="4"/>
        <v>9</v>
      </c>
      <c r="O42" s="21">
        <f t="shared" si="4"/>
        <v>0.75</v>
      </c>
      <c r="P42" s="164">
        <v>0</v>
      </c>
      <c r="Q42" s="18">
        <f t="shared" si="5"/>
        <v>0</v>
      </c>
      <c r="R42" s="19"/>
      <c r="S42" s="18">
        <f t="shared" si="6"/>
        <v>0</v>
      </c>
      <c r="T42" s="20">
        <f t="shared" si="7"/>
        <v>0</v>
      </c>
      <c r="U42" s="22">
        <f t="shared" si="7"/>
        <v>0</v>
      </c>
      <c r="V42" s="23"/>
      <c r="W42" s="18">
        <f t="shared" si="8"/>
        <v>0</v>
      </c>
      <c r="X42" s="24"/>
      <c r="Y42" s="18">
        <f t="shared" si="9"/>
        <v>0</v>
      </c>
      <c r="Z42" s="165">
        <v>3</v>
      </c>
      <c r="AA42" s="18">
        <f t="shared" si="10"/>
        <v>0.25</v>
      </c>
      <c r="AB42" s="25"/>
      <c r="AC42" s="18">
        <f t="shared" si="11"/>
        <v>0</v>
      </c>
      <c r="AD42" s="26">
        <f t="shared" si="12"/>
        <v>3</v>
      </c>
      <c r="AE42" s="27">
        <f t="shared" si="12"/>
        <v>0.25</v>
      </c>
      <c r="AF42" s="28">
        <f t="shared" si="13"/>
        <v>12</v>
      </c>
      <c r="AG42" s="29">
        <f t="shared" si="13"/>
        <v>1</v>
      </c>
      <c r="AH42" s="28">
        <f t="shared" si="14"/>
        <v>0</v>
      </c>
      <c r="AI42" s="22">
        <f t="shared" si="15"/>
        <v>0</v>
      </c>
    </row>
    <row r="43" spans="1:35" ht="15">
      <c r="A43" s="162" t="s">
        <v>540</v>
      </c>
      <c r="B43" s="161" t="s">
        <v>61</v>
      </c>
      <c r="C43" s="161" t="s">
        <v>541</v>
      </c>
      <c r="D43" s="161">
        <v>15</v>
      </c>
      <c r="E43" s="18">
        <f t="shared" si="0"/>
        <v>1.25</v>
      </c>
      <c r="F43" s="163"/>
      <c r="G43" s="18">
        <f t="shared" si="1"/>
        <v>0</v>
      </c>
      <c r="H43" s="19"/>
      <c r="I43" s="18">
        <f t="shared" si="2"/>
        <v>0</v>
      </c>
      <c r="J43" s="19"/>
      <c r="K43" s="18">
        <f t="shared" si="3"/>
        <v>0</v>
      </c>
      <c r="L43" s="19"/>
      <c r="M43" s="18">
        <f t="shared" si="3"/>
        <v>0</v>
      </c>
      <c r="N43" s="20">
        <f t="shared" si="4"/>
        <v>15</v>
      </c>
      <c r="O43" s="21">
        <f t="shared" si="4"/>
        <v>1.25</v>
      </c>
      <c r="P43" s="164">
        <v>0</v>
      </c>
      <c r="Q43" s="18">
        <f t="shared" si="5"/>
        <v>0</v>
      </c>
      <c r="R43" s="19"/>
      <c r="S43" s="18">
        <f t="shared" si="6"/>
        <v>0</v>
      </c>
      <c r="T43" s="20">
        <f t="shared" si="7"/>
        <v>0</v>
      </c>
      <c r="U43" s="22">
        <f t="shared" si="7"/>
        <v>0</v>
      </c>
      <c r="V43" s="23"/>
      <c r="W43" s="18">
        <f t="shared" si="8"/>
        <v>0</v>
      </c>
      <c r="X43" s="24"/>
      <c r="Y43" s="18">
        <f t="shared" si="9"/>
        <v>0</v>
      </c>
      <c r="Z43" s="165">
        <v>0</v>
      </c>
      <c r="AA43" s="18">
        <f t="shared" si="10"/>
        <v>0</v>
      </c>
      <c r="AB43" s="25"/>
      <c r="AC43" s="18">
        <f t="shared" si="11"/>
        <v>0</v>
      </c>
      <c r="AD43" s="26">
        <f t="shared" si="12"/>
        <v>0</v>
      </c>
      <c r="AE43" s="27">
        <f t="shared" si="12"/>
        <v>0</v>
      </c>
      <c r="AF43" s="28">
        <f t="shared" si="13"/>
        <v>15</v>
      </c>
      <c r="AG43" s="29">
        <f t="shared" si="13"/>
        <v>1.25</v>
      </c>
      <c r="AH43" s="28">
        <f t="shared" si="14"/>
        <v>3</v>
      </c>
      <c r="AI43" s="22">
        <f t="shared" si="15"/>
        <v>0.25</v>
      </c>
    </row>
    <row r="44" spans="1:35" ht="15">
      <c r="A44" s="162" t="s">
        <v>542</v>
      </c>
      <c r="B44" s="161" t="s">
        <v>78</v>
      </c>
      <c r="C44" s="161" t="s">
        <v>543</v>
      </c>
      <c r="D44" s="161">
        <v>15</v>
      </c>
      <c r="E44" s="18">
        <f t="shared" si="0"/>
        <v>1.25</v>
      </c>
      <c r="F44" s="163"/>
      <c r="G44" s="18">
        <f t="shared" si="1"/>
        <v>0</v>
      </c>
      <c r="H44" s="19"/>
      <c r="I44" s="18">
        <f t="shared" si="2"/>
        <v>0</v>
      </c>
      <c r="J44" s="19"/>
      <c r="K44" s="18">
        <f t="shared" si="3"/>
        <v>0</v>
      </c>
      <c r="L44" s="19"/>
      <c r="M44" s="18">
        <f t="shared" si="3"/>
        <v>0</v>
      </c>
      <c r="N44" s="20">
        <f t="shared" si="4"/>
        <v>15</v>
      </c>
      <c r="O44" s="21">
        <f t="shared" si="4"/>
        <v>1.25</v>
      </c>
      <c r="P44" s="164">
        <v>0</v>
      </c>
      <c r="Q44" s="18">
        <f t="shared" si="5"/>
        <v>0</v>
      </c>
      <c r="R44" s="19"/>
      <c r="S44" s="18">
        <f t="shared" si="6"/>
        <v>0</v>
      </c>
      <c r="T44" s="20">
        <f t="shared" si="7"/>
        <v>0</v>
      </c>
      <c r="U44" s="22">
        <f t="shared" si="7"/>
        <v>0</v>
      </c>
      <c r="V44" s="23"/>
      <c r="W44" s="18">
        <f t="shared" si="8"/>
        <v>0</v>
      </c>
      <c r="X44" s="24"/>
      <c r="Y44" s="18">
        <f t="shared" si="9"/>
        <v>0</v>
      </c>
      <c r="Z44" s="165">
        <v>0</v>
      </c>
      <c r="AA44" s="18">
        <f t="shared" si="10"/>
        <v>0</v>
      </c>
      <c r="AB44" s="25"/>
      <c r="AC44" s="18">
        <f t="shared" si="11"/>
        <v>0</v>
      </c>
      <c r="AD44" s="26">
        <f t="shared" si="12"/>
        <v>0</v>
      </c>
      <c r="AE44" s="27">
        <f t="shared" si="12"/>
        <v>0</v>
      </c>
      <c r="AF44" s="28">
        <f t="shared" si="13"/>
        <v>15</v>
      </c>
      <c r="AG44" s="29">
        <f t="shared" si="13"/>
        <v>1.25</v>
      </c>
      <c r="AH44" s="28">
        <f t="shared" si="14"/>
        <v>3</v>
      </c>
      <c r="AI44" s="22">
        <f t="shared" si="15"/>
        <v>0.25</v>
      </c>
    </row>
    <row r="45" spans="1:35" ht="15">
      <c r="A45" s="162" t="s">
        <v>544</v>
      </c>
      <c r="B45" s="161" t="s">
        <v>61</v>
      </c>
      <c r="C45" s="161" t="s">
        <v>545</v>
      </c>
      <c r="D45" s="161">
        <v>9</v>
      </c>
      <c r="E45" s="18">
        <f t="shared" si="0"/>
        <v>0.75</v>
      </c>
      <c r="F45" s="163"/>
      <c r="G45" s="18">
        <f t="shared" si="1"/>
        <v>0</v>
      </c>
      <c r="H45" s="19"/>
      <c r="I45" s="18">
        <f t="shared" si="2"/>
        <v>0</v>
      </c>
      <c r="J45" s="19"/>
      <c r="K45" s="18">
        <f t="shared" si="3"/>
        <v>0</v>
      </c>
      <c r="L45" s="19"/>
      <c r="M45" s="18">
        <f t="shared" si="3"/>
        <v>0</v>
      </c>
      <c r="N45" s="20">
        <f t="shared" si="4"/>
        <v>9</v>
      </c>
      <c r="O45" s="21">
        <f t="shared" si="4"/>
        <v>0.75</v>
      </c>
      <c r="P45" s="164">
        <v>0</v>
      </c>
      <c r="Q45" s="18">
        <f t="shared" si="5"/>
        <v>0</v>
      </c>
      <c r="R45" s="19"/>
      <c r="S45" s="18">
        <f t="shared" si="6"/>
        <v>0</v>
      </c>
      <c r="T45" s="20">
        <f t="shared" si="7"/>
        <v>0</v>
      </c>
      <c r="U45" s="22">
        <f t="shared" si="7"/>
        <v>0</v>
      </c>
      <c r="V45" s="23"/>
      <c r="W45" s="18">
        <f t="shared" si="8"/>
        <v>0</v>
      </c>
      <c r="X45" s="24"/>
      <c r="Y45" s="18">
        <f t="shared" si="9"/>
        <v>0</v>
      </c>
      <c r="Z45" s="165">
        <v>3</v>
      </c>
      <c r="AA45" s="18">
        <f t="shared" si="10"/>
        <v>0.25</v>
      </c>
      <c r="AB45" s="25"/>
      <c r="AC45" s="18">
        <f t="shared" si="11"/>
        <v>0</v>
      </c>
      <c r="AD45" s="26">
        <f t="shared" si="12"/>
        <v>3</v>
      </c>
      <c r="AE45" s="27">
        <f t="shared" si="12"/>
        <v>0.25</v>
      </c>
      <c r="AF45" s="28">
        <f t="shared" si="13"/>
        <v>12</v>
      </c>
      <c r="AG45" s="29">
        <f t="shared" si="13"/>
        <v>1</v>
      </c>
      <c r="AH45" s="28">
        <f t="shared" si="14"/>
        <v>0</v>
      </c>
      <c r="AI45" s="22">
        <f t="shared" si="15"/>
        <v>0</v>
      </c>
    </row>
    <row r="46" spans="1:35" ht="15">
      <c r="A46" s="162" t="s">
        <v>546</v>
      </c>
      <c r="B46" s="161" t="s">
        <v>78</v>
      </c>
      <c r="C46" s="161" t="s">
        <v>547</v>
      </c>
      <c r="D46" s="161">
        <v>17</v>
      </c>
      <c r="E46" s="18">
        <f t="shared" si="0"/>
        <v>1.4166666666666667</v>
      </c>
      <c r="F46" s="163"/>
      <c r="G46" s="18">
        <f t="shared" si="1"/>
        <v>0</v>
      </c>
      <c r="H46" s="19"/>
      <c r="I46" s="18">
        <f t="shared" si="2"/>
        <v>0</v>
      </c>
      <c r="J46" s="19"/>
      <c r="K46" s="18">
        <f t="shared" si="3"/>
        <v>0</v>
      </c>
      <c r="L46" s="19"/>
      <c r="M46" s="18">
        <f t="shared" si="3"/>
        <v>0</v>
      </c>
      <c r="N46" s="20">
        <f t="shared" si="4"/>
        <v>17</v>
      </c>
      <c r="O46" s="21">
        <f t="shared" si="4"/>
        <v>1.4166666666666667</v>
      </c>
      <c r="P46" s="164">
        <v>0</v>
      </c>
      <c r="Q46" s="18">
        <f t="shared" si="5"/>
        <v>0</v>
      </c>
      <c r="R46" s="19"/>
      <c r="S46" s="18">
        <f t="shared" si="6"/>
        <v>0</v>
      </c>
      <c r="T46" s="20">
        <f t="shared" si="7"/>
        <v>0</v>
      </c>
      <c r="U46" s="22">
        <f t="shared" si="7"/>
        <v>0</v>
      </c>
      <c r="V46" s="23"/>
      <c r="W46" s="18">
        <f t="shared" si="8"/>
        <v>0</v>
      </c>
      <c r="X46" s="24"/>
      <c r="Y46" s="18">
        <f t="shared" si="9"/>
        <v>0</v>
      </c>
      <c r="Z46" s="165">
        <v>0</v>
      </c>
      <c r="AA46" s="18">
        <f t="shared" si="10"/>
        <v>0</v>
      </c>
      <c r="AB46" s="25"/>
      <c r="AC46" s="18">
        <f t="shared" si="11"/>
        <v>0</v>
      </c>
      <c r="AD46" s="26">
        <f t="shared" si="12"/>
        <v>0</v>
      </c>
      <c r="AE46" s="27">
        <f t="shared" si="12"/>
        <v>0</v>
      </c>
      <c r="AF46" s="28">
        <f t="shared" si="13"/>
        <v>17</v>
      </c>
      <c r="AG46" s="29">
        <f t="shared" si="13"/>
        <v>1.4166666666666667</v>
      </c>
      <c r="AH46" s="28">
        <f t="shared" si="14"/>
        <v>5</v>
      </c>
      <c r="AI46" s="22">
        <f t="shared" si="15"/>
        <v>0.4166666666666667</v>
      </c>
    </row>
    <row r="47" spans="1:35" ht="15">
      <c r="A47" s="162" t="s">
        <v>548</v>
      </c>
      <c r="B47" s="161" t="s">
        <v>298</v>
      </c>
      <c r="C47" s="161" t="s">
        <v>549</v>
      </c>
      <c r="D47" s="161">
        <v>9</v>
      </c>
      <c r="E47" s="18">
        <f t="shared" si="0"/>
        <v>0.75</v>
      </c>
      <c r="F47" s="163">
        <v>1</v>
      </c>
      <c r="G47" s="18">
        <f t="shared" si="1"/>
        <v>0.08333333333333333</v>
      </c>
      <c r="H47" s="19"/>
      <c r="I47" s="18">
        <f t="shared" si="2"/>
        <v>0</v>
      </c>
      <c r="J47" s="19"/>
      <c r="K47" s="18">
        <f t="shared" si="3"/>
        <v>0</v>
      </c>
      <c r="L47" s="19"/>
      <c r="M47" s="18">
        <f t="shared" si="3"/>
        <v>0</v>
      </c>
      <c r="N47" s="20">
        <f t="shared" si="4"/>
        <v>10</v>
      </c>
      <c r="O47" s="21">
        <f t="shared" si="4"/>
        <v>0.8333333333333334</v>
      </c>
      <c r="P47" s="164">
        <v>0</v>
      </c>
      <c r="Q47" s="18">
        <f t="shared" si="5"/>
        <v>0</v>
      </c>
      <c r="R47" s="19"/>
      <c r="S47" s="18">
        <f t="shared" si="6"/>
        <v>0</v>
      </c>
      <c r="T47" s="20">
        <f t="shared" si="7"/>
        <v>0</v>
      </c>
      <c r="U47" s="22">
        <f t="shared" si="7"/>
        <v>0</v>
      </c>
      <c r="V47" s="23"/>
      <c r="W47" s="18">
        <f t="shared" si="8"/>
        <v>0</v>
      </c>
      <c r="X47" s="24"/>
      <c r="Y47" s="18">
        <f t="shared" si="9"/>
        <v>0</v>
      </c>
      <c r="Z47" s="165">
        <v>6</v>
      </c>
      <c r="AA47" s="18">
        <f t="shared" si="10"/>
        <v>0.5</v>
      </c>
      <c r="AB47" s="25">
        <v>3</v>
      </c>
      <c r="AC47" s="18">
        <f t="shared" si="11"/>
        <v>0.25</v>
      </c>
      <c r="AD47" s="26">
        <f t="shared" si="12"/>
        <v>9</v>
      </c>
      <c r="AE47" s="27">
        <f t="shared" si="12"/>
        <v>0.75</v>
      </c>
      <c r="AF47" s="28">
        <f t="shared" si="13"/>
        <v>19</v>
      </c>
      <c r="AG47" s="29">
        <f t="shared" si="13"/>
        <v>1.5833333333333335</v>
      </c>
      <c r="AH47" s="28">
        <f t="shared" si="14"/>
        <v>3</v>
      </c>
      <c r="AI47" s="22">
        <f t="shared" si="15"/>
        <v>0.25</v>
      </c>
    </row>
    <row r="48" spans="1:35" ht="15">
      <c r="A48" s="162" t="s">
        <v>550</v>
      </c>
      <c r="B48" s="161" t="s">
        <v>61</v>
      </c>
      <c r="C48" s="161" t="s">
        <v>551</v>
      </c>
      <c r="D48" s="161">
        <v>0</v>
      </c>
      <c r="E48" s="18">
        <f t="shared" si="0"/>
        <v>0</v>
      </c>
      <c r="F48" s="163"/>
      <c r="G48" s="18">
        <f t="shared" si="1"/>
        <v>0</v>
      </c>
      <c r="H48" s="19"/>
      <c r="I48" s="18">
        <f t="shared" si="2"/>
        <v>0</v>
      </c>
      <c r="J48" s="19"/>
      <c r="K48" s="18">
        <f t="shared" si="3"/>
        <v>0</v>
      </c>
      <c r="L48" s="19"/>
      <c r="M48" s="18">
        <f t="shared" si="3"/>
        <v>0</v>
      </c>
      <c r="N48" s="20">
        <f t="shared" si="4"/>
        <v>0</v>
      </c>
      <c r="O48" s="21">
        <f t="shared" si="4"/>
        <v>0</v>
      </c>
      <c r="P48" s="164">
        <v>0</v>
      </c>
      <c r="Q48" s="18">
        <f t="shared" si="5"/>
        <v>0</v>
      </c>
      <c r="R48" s="19"/>
      <c r="S48" s="18">
        <f t="shared" si="6"/>
        <v>0</v>
      </c>
      <c r="T48" s="20">
        <f t="shared" si="7"/>
        <v>0</v>
      </c>
      <c r="U48" s="22">
        <f t="shared" si="7"/>
        <v>0</v>
      </c>
      <c r="V48" s="23"/>
      <c r="W48" s="18">
        <f t="shared" si="8"/>
        <v>0</v>
      </c>
      <c r="X48" s="24"/>
      <c r="Y48" s="18">
        <f t="shared" si="9"/>
        <v>0</v>
      </c>
      <c r="Z48" s="165">
        <v>12</v>
      </c>
      <c r="AA48" s="18">
        <f t="shared" si="10"/>
        <v>1</v>
      </c>
      <c r="AB48" s="25"/>
      <c r="AC48" s="18">
        <f t="shared" si="11"/>
        <v>0</v>
      </c>
      <c r="AD48" s="26">
        <f t="shared" si="12"/>
        <v>12</v>
      </c>
      <c r="AE48" s="27">
        <f t="shared" si="12"/>
        <v>1</v>
      </c>
      <c r="AF48" s="28">
        <f t="shared" si="13"/>
        <v>12</v>
      </c>
      <c r="AG48" s="29">
        <f t="shared" si="13"/>
        <v>1</v>
      </c>
      <c r="AH48" s="28">
        <f t="shared" si="14"/>
        <v>0</v>
      </c>
      <c r="AI48" s="22">
        <f t="shared" si="15"/>
        <v>0</v>
      </c>
    </row>
    <row r="49" spans="1:35" ht="15">
      <c r="A49" s="162" t="s">
        <v>552</v>
      </c>
      <c r="B49" s="161" t="s">
        <v>295</v>
      </c>
      <c r="C49" s="161" t="s">
        <v>553</v>
      </c>
      <c r="D49" s="161">
        <v>6</v>
      </c>
      <c r="E49" s="18">
        <f t="shared" si="0"/>
        <v>0.5</v>
      </c>
      <c r="F49" s="163"/>
      <c r="G49" s="18">
        <f t="shared" si="1"/>
        <v>0</v>
      </c>
      <c r="H49" s="19"/>
      <c r="I49" s="18">
        <f t="shared" si="2"/>
        <v>0</v>
      </c>
      <c r="J49" s="19"/>
      <c r="K49" s="18">
        <f t="shared" si="3"/>
        <v>0</v>
      </c>
      <c r="L49" s="19"/>
      <c r="M49" s="18">
        <f t="shared" si="3"/>
        <v>0</v>
      </c>
      <c r="N49" s="20">
        <f t="shared" si="4"/>
        <v>6</v>
      </c>
      <c r="O49" s="21">
        <f t="shared" si="4"/>
        <v>0.5</v>
      </c>
      <c r="P49" s="164">
        <v>0</v>
      </c>
      <c r="Q49" s="18">
        <f t="shared" si="5"/>
        <v>0</v>
      </c>
      <c r="R49" s="19"/>
      <c r="S49" s="18">
        <f t="shared" si="6"/>
        <v>0</v>
      </c>
      <c r="T49" s="20">
        <f t="shared" si="7"/>
        <v>0</v>
      </c>
      <c r="U49" s="22">
        <f t="shared" si="7"/>
        <v>0</v>
      </c>
      <c r="V49" s="23"/>
      <c r="W49" s="18">
        <f t="shared" si="8"/>
        <v>0</v>
      </c>
      <c r="X49" s="24"/>
      <c r="Y49" s="18">
        <f t="shared" si="9"/>
        <v>0</v>
      </c>
      <c r="Z49" s="165">
        <v>6</v>
      </c>
      <c r="AA49" s="18">
        <f t="shared" si="10"/>
        <v>0.5</v>
      </c>
      <c r="AB49" s="25"/>
      <c r="AC49" s="18">
        <f t="shared" si="11"/>
        <v>0</v>
      </c>
      <c r="AD49" s="26">
        <f t="shared" si="12"/>
        <v>6</v>
      </c>
      <c r="AE49" s="27">
        <f t="shared" si="12"/>
        <v>0.5</v>
      </c>
      <c r="AF49" s="28">
        <f t="shared" si="13"/>
        <v>12</v>
      </c>
      <c r="AG49" s="29">
        <f t="shared" si="13"/>
        <v>1</v>
      </c>
      <c r="AH49" s="28">
        <f t="shared" si="14"/>
        <v>0</v>
      </c>
      <c r="AI49" s="22">
        <f t="shared" si="15"/>
        <v>0</v>
      </c>
    </row>
    <row r="50" spans="1:35" ht="15">
      <c r="A50" s="162" t="s">
        <v>554</v>
      </c>
      <c r="B50" s="161" t="s">
        <v>64</v>
      </c>
      <c r="C50" s="161" t="s">
        <v>555</v>
      </c>
      <c r="D50" s="161">
        <v>15</v>
      </c>
      <c r="E50" s="18">
        <f t="shared" si="0"/>
        <v>1.25</v>
      </c>
      <c r="F50" s="163"/>
      <c r="G50" s="18">
        <f t="shared" si="1"/>
        <v>0</v>
      </c>
      <c r="H50" s="19"/>
      <c r="I50" s="18">
        <f t="shared" si="2"/>
        <v>0</v>
      </c>
      <c r="J50" s="19"/>
      <c r="K50" s="18">
        <f t="shared" si="3"/>
        <v>0</v>
      </c>
      <c r="L50" s="19"/>
      <c r="M50" s="18">
        <f t="shared" si="3"/>
        <v>0</v>
      </c>
      <c r="N50" s="20">
        <f t="shared" si="4"/>
        <v>15</v>
      </c>
      <c r="O50" s="21">
        <f t="shared" si="4"/>
        <v>1.25</v>
      </c>
      <c r="P50" s="164">
        <v>0</v>
      </c>
      <c r="Q50" s="18">
        <f t="shared" si="5"/>
        <v>0</v>
      </c>
      <c r="R50" s="19"/>
      <c r="S50" s="18">
        <f t="shared" si="6"/>
        <v>0</v>
      </c>
      <c r="T50" s="20">
        <f t="shared" si="7"/>
        <v>0</v>
      </c>
      <c r="U50" s="22">
        <f t="shared" si="7"/>
        <v>0</v>
      </c>
      <c r="V50" s="23"/>
      <c r="W50" s="18">
        <f t="shared" si="8"/>
        <v>0</v>
      </c>
      <c r="X50" s="24"/>
      <c r="Y50" s="18">
        <f t="shared" si="9"/>
        <v>0</v>
      </c>
      <c r="Z50" s="165">
        <v>0</v>
      </c>
      <c r="AA50" s="18">
        <f t="shared" si="10"/>
        <v>0</v>
      </c>
      <c r="AB50" s="25"/>
      <c r="AC50" s="18">
        <f t="shared" si="11"/>
        <v>0</v>
      </c>
      <c r="AD50" s="26">
        <f t="shared" si="12"/>
        <v>0</v>
      </c>
      <c r="AE50" s="27">
        <f t="shared" si="12"/>
        <v>0</v>
      </c>
      <c r="AF50" s="28">
        <f t="shared" si="13"/>
        <v>15</v>
      </c>
      <c r="AG50" s="29">
        <f t="shared" si="13"/>
        <v>1.25</v>
      </c>
      <c r="AH50" s="28">
        <f t="shared" si="14"/>
        <v>3</v>
      </c>
      <c r="AI50" s="22">
        <f t="shared" si="15"/>
        <v>0.25</v>
      </c>
    </row>
    <row r="51" spans="1:35" ht="15">
      <c r="A51" s="15"/>
      <c r="B51" s="16"/>
      <c r="C51" s="16"/>
      <c r="D51" s="17"/>
      <c r="E51" s="18">
        <f t="shared" si="0"/>
        <v>0</v>
      </c>
      <c r="F51" s="19"/>
      <c r="G51" s="18">
        <f t="shared" si="1"/>
        <v>0</v>
      </c>
      <c r="H51" s="19"/>
      <c r="I51" s="18">
        <f t="shared" si="2"/>
        <v>0</v>
      </c>
      <c r="J51" s="19"/>
      <c r="K51" s="18">
        <f t="shared" si="3"/>
        <v>0</v>
      </c>
      <c r="L51" s="19"/>
      <c r="M51" s="18">
        <f t="shared" si="3"/>
        <v>0</v>
      </c>
      <c r="N51" s="20">
        <f t="shared" si="4"/>
        <v>0</v>
      </c>
      <c r="O51" s="21">
        <f t="shared" si="4"/>
        <v>0</v>
      </c>
      <c r="P51" s="19"/>
      <c r="Q51" s="18">
        <f t="shared" si="5"/>
        <v>0</v>
      </c>
      <c r="R51" s="19"/>
      <c r="S51" s="18">
        <f t="shared" si="6"/>
        <v>0</v>
      </c>
      <c r="T51" s="20">
        <f t="shared" si="7"/>
        <v>0</v>
      </c>
      <c r="U51" s="22">
        <f t="shared" si="7"/>
        <v>0</v>
      </c>
      <c r="V51" s="23"/>
      <c r="W51" s="18">
        <f t="shared" si="8"/>
        <v>0</v>
      </c>
      <c r="X51" s="24"/>
      <c r="Y51" s="18">
        <f t="shared" si="9"/>
        <v>0</v>
      </c>
      <c r="Z51" s="24"/>
      <c r="AA51" s="18">
        <f t="shared" si="10"/>
        <v>0</v>
      </c>
      <c r="AB51" s="25"/>
      <c r="AC51" s="18">
        <f t="shared" si="11"/>
        <v>0</v>
      </c>
      <c r="AD51" s="26">
        <f t="shared" si="12"/>
        <v>0</v>
      </c>
      <c r="AE51" s="27">
        <f t="shared" si="12"/>
        <v>0</v>
      </c>
      <c r="AF51" s="28">
        <f t="shared" si="13"/>
        <v>0</v>
      </c>
      <c r="AG51" s="29">
        <f t="shared" si="13"/>
        <v>0</v>
      </c>
      <c r="AH51" s="28">
        <f t="shared" si="14"/>
        <v>0</v>
      </c>
      <c r="AI51" s="22">
        <f t="shared" si="15"/>
        <v>0</v>
      </c>
    </row>
    <row r="52" spans="1:35" ht="15">
      <c r="A52" s="15"/>
      <c r="B52" s="16"/>
      <c r="C52" s="16"/>
      <c r="D52" s="17"/>
      <c r="E52" s="18">
        <f t="shared" si="0"/>
        <v>0</v>
      </c>
      <c r="F52" s="19"/>
      <c r="G52" s="18">
        <f t="shared" si="1"/>
        <v>0</v>
      </c>
      <c r="H52" s="19"/>
      <c r="I52" s="18">
        <f t="shared" si="2"/>
        <v>0</v>
      </c>
      <c r="J52" s="19"/>
      <c r="K52" s="18">
        <f t="shared" si="3"/>
        <v>0</v>
      </c>
      <c r="L52" s="19"/>
      <c r="M52" s="18">
        <f t="shared" si="3"/>
        <v>0</v>
      </c>
      <c r="N52" s="20">
        <f t="shared" si="4"/>
        <v>0</v>
      </c>
      <c r="O52" s="21">
        <f t="shared" si="4"/>
        <v>0</v>
      </c>
      <c r="P52" s="19"/>
      <c r="Q52" s="18">
        <f t="shared" si="5"/>
        <v>0</v>
      </c>
      <c r="R52" s="19"/>
      <c r="S52" s="18">
        <f t="shared" si="6"/>
        <v>0</v>
      </c>
      <c r="T52" s="20">
        <f t="shared" si="7"/>
        <v>0</v>
      </c>
      <c r="U52" s="22">
        <f t="shared" si="7"/>
        <v>0</v>
      </c>
      <c r="V52" s="23"/>
      <c r="W52" s="18">
        <f t="shared" si="8"/>
        <v>0</v>
      </c>
      <c r="X52" s="24"/>
      <c r="Y52" s="18">
        <f t="shared" si="9"/>
        <v>0</v>
      </c>
      <c r="Z52" s="24"/>
      <c r="AA52" s="18">
        <f t="shared" si="10"/>
        <v>0</v>
      </c>
      <c r="AB52" s="25"/>
      <c r="AC52" s="18">
        <f t="shared" si="11"/>
        <v>0</v>
      </c>
      <c r="AD52" s="26">
        <f t="shared" si="12"/>
        <v>0</v>
      </c>
      <c r="AE52" s="27">
        <f t="shared" si="12"/>
        <v>0</v>
      </c>
      <c r="AF52" s="28">
        <f t="shared" si="13"/>
        <v>0</v>
      </c>
      <c r="AG52" s="29">
        <f t="shared" si="13"/>
        <v>0</v>
      </c>
      <c r="AH52" s="28">
        <f t="shared" si="14"/>
        <v>0</v>
      </c>
      <c r="AI52" s="22">
        <f t="shared" si="15"/>
        <v>0</v>
      </c>
    </row>
    <row r="53" spans="1:35" ht="15">
      <c r="A53" s="15"/>
      <c r="B53" s="16"/>
      <c r="C53" s="16"/>
      <c r="D53" s="17"/>
      <c r="E53" s="18">
        <f t="shared" si="0"/>
        <v>0</v>
      </c>
      <c r="F53" s="19"/>
      <c r="G53" s="18">
        <f t="shared" si="1"/>
        <v>0</v>
      </c>
      <c r="H53" s="19"/>
      <c r="I53" s="18">
        <f t="shared" si="2"/>
        <v>0</v>
      </c>
      <c r="J53" s="19"/>
      <c r="K53" s="18">
        <f t="shared" si="3"/>
        <v>0</v>
      </c>
      <c r="L53" s="19"/>
      <c r="M53" s="18">
        <f t="shared" si="3"/>
        <v>0</v>
      </c>
      <c r="N53" s="20">
        <f t="shared" si="4"/>
        <v>0</v>
      </c>
      <c r="O53" s="21">
        <f t="shared" si="4"/>
        <v>0</v>
      </c>
      <c r="P53" s="19"/>
      <c r="Q53" s="18">
        <f t="shared" si="5"/>
        <v>0</v>
      </c>
      <c r="R53" s="19"/>
      <c r="S53" s="18">
        <f t="shared" si="6"/>
        <v>0</v>
      </c>
      <c r="T53" s="20">
        <f t="shared" si="7"/>
        <v>0</v>
      </c>
      <c r="U53" s="22">
        <f t="shared" si="7"/>
        <v>0</v>
      </c>
      <c r="V53" s="23"/>
      <c r="W53" s="18">
        <f t="shared" si="8"/>
        <v>0</v>
      </c>
      <c r="X53" s="24"/>
      <c r="Y53" s="18">
        <f t="shared" si="9"/>
        <v>0</v>
      </c>
      <c r="Z53" s="24"/>
      <c r="AA53" s="18">
        <f t="shared" si="10"/>
        <v>0</v>
      </c>
      <c r="AB53" s="25"/>
      <c r="AC53" s="18">
        <f t="shared" si="11"/>
        <v>0</v>
      </c>
      <c r="AD53" s="26">
        <f t="shared" si="12"/>
        <v>0</v>
      </c>
      <c r="AE53" s="27">
        <f t="shared" si="12"/>
        <v>0</v>
      </c>
      <c r="AF53" s="28">
        <f t="shared" si="13"/>
        <v>0</v>
      </c>
      <c r="AG53" s="29">
        <f t="shared" si="13"/>
        <v>0</v>
      </c>
      <c r="AH53" s="28">
        <f t="shared" si="14"/>
        <v>0</v>
      </c>
      <c r="AI53" s="22">
        <f t="shared" si="15"/>
        <v>0</v>
      </c>
    </row>
    <row r="54" spans="1:35" ht="15">
      <c r="A54" s="15"/>
      <c r="B54" s="16"/>
      <c r="C54" s="16"/>
      <c r="D54" s="17"/>
      <c r="E54" s="18">
        <f t="shared" si="0"/>
        <v>0</v>
      </c>
      <c r="F54" s="19"/>
      <c r="G54" s="18">
        <f t="shared" si="1"/>
        <v>0</v>
      </c>
      <c r="H54" s="19"/>
      <c r="I54" s="18">
        <f t="shared" si="2"/>
        <v>0</v>
      </c>
      <c r="J54" s="19"/>
      <c r="K54" s="18">
        <f t="shared" si="3"/>
        <v>0</v>
      </c>
      <c r="L54" s="19"/>
      <c r="M54" s="18">
        <f t="shared" si="3"/>
        <v>0</v>
      </c>
      <c r="N54" s="20">
        <f t="shared" si="4"/>
        <v>0</v>
      </c>
      <c r="O54" s="21">
        <f t="shared" si="4"/>
        <v>0</v>
      </c>
      <c r="P54" s="19"/>
      <c r="Q54" s="18">
        <f t="shared" si="5"/>
        <v>0</v>
      </c>
      <c r="R54" s="19"/>
      <c r="S54" s="18">
        <f t="shared" si="6"/>
        <v>0</v>
      </c>
      <c r="T54" s="20">
        <f t="shared" si="7"/>
        <v>0</v>
      </c>
      <c r="U54" s="22">
        <f t="shared" si="7"/>
        <v>0</v>
      </c>
      <c r="V54" s="23"/>
      <c r="W54" s="18">
        <f t="shared" si="8"/>
        <v>0</v>
      </c>
      <c r="X54" s="24"/>
      <c r="Y54" s="18">
        <f t="shared" si="9"/>
        <v>0</v>
      </c>
      <c r="Z54" s="24"/>
      <c r="AA54" s="18">
        <f t="shared" si="10"/>
        <v>0</v>
      </c>
      <c r="AB54" s="25"/>
      <c r="AC54" s="18">
        <f t="shared" si="11"/>
        <v>0</v>
      </c>
      <c r="AD54" s="26">
        <f t="shared" si="12"/>
        <v>0</v>
      </c>
      <c r="AE54" s="27">
        <f t="shared" si="12"/>
        <v>0</v>
      </c>
      <c r="AF54" s="28">
        <f t="shared" si="13"/>
        <v>0</v>
      </c>
      <c r="AG54" s="29">
        <f t="shared" si="13"/>
        <v>0</v>
      </c>
      <c r="AH54" s="28">
        <f t="shared" si="14"/>
        <v>0</v>
      </c>
      <c r="AI54" s="22">
        <f t="shared" si="15"/>
        <v>0</v>
      </c>
    </row>
    <row r="55" spans="1:35" ht="15">
      <c r="A55" s="15"/>
      <c r="B55" s="16"/>
      <c r="C55" s="16"/>
      <c r="D55" s="17"/>
      <c r="E55" s="18">
        <f t="shared" si="0"/>
        <v>0</v>
      </c>
      <c r="F55" s="19"/>
      <c r="G55" s="18">
        <f t="shared" si="1"/>
        <v>0</v>
      </c>
      <c r="H55" s="19"/>
      <c r="I55" s="18">
        <f t="shared" si="2"/>
        <v>0</v>
      </c>
      <c r="J55" s="19"/>
      <c r="K55" s="18">
        <f t="shared" si="3"/>
        <v>0</v>
      </c>
      <c r="L55" s="19"/>
      <c r="M55" s="18">
        <f t="shared" si="3"/>
        <v>0</v>
      </c>
      <c r="N55" s="20">
        <f t="shared" si="4"/>
        <v>0</v>
      </c>
      <c r="O55" s="21">
        <f t="shared" si="4"/>
        <v>0</v>
      </c>
      <c r="P55" s="19"/>
      <c r="Q55" s="18">
        <f t="shared" si="5"/>
        <v>0</v>
      </c>
      <c r="R55" s="19"/>
      <c r="S55" s="18">
        <f t="shared" si="6"/>
        <v>0</v>
      </c>
      <c r="T55" s="20">
        <f t="shared" si="7"/>
        <v>0</v>
      </c>
      <c r="U55" s="22">
        <f t="shared" si="7"/>
        <v>0</v>
      </c>
      <c r="V55" s="23"/>
      <c r="W55" s="18">
        <f t="shared" si="8"/>
        <v>0</v>
      </c>
      <c r="X55" s="24"/>
      <c r="Y55" s="18">
        <f t="shared" si="9"/>
        <v>0</v>
      </c>
      <c r="Z55" s="24"/>
      <c r="AA55" s="18">
        <f t="shared" si="10"/>
        <v>0</v>
      </c>
      <c r="AB55" s="25"/>
      <c r="AC55" s="18">
        <f t="shared" si="11"/>
        <v>0</v>
      </c>
      <c r="AD55" s="26">
        <f t="shared" si="12"/>
        <v>0</v>
      </c>
      <c r="AE55" s="27">
        <f t="shared" si="12"/>
        <v>0</v>
      </c>
      <c r="AF55" s="28">
        <f t="shared" si="13"/>
        <v>0</v>
      </c>
      <c r="AG55" s="29">
        <f t="shared" si="13"/>
        <v>0</v>
      </c>
      <c r="AH55" s="28">
        <f t="shared" si="14"/>
        <v>0</v>
      </c>
      <c r="AI55" s="22">
        <f t="shared" si="15"/>
        <v>0</v>
      </c>
    </row>
    <row r="56" spans="1:35" s="1" customFormat="1" ht="15">
      <c r="A56" s="493" t="s">
        <v>35</v>
      </c>
      <c r="B56" s="494"/>
      <c r="C56" s="495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8"/>
    </row>
    <row r="57" spans="1:35" ht="15">
      <c r="A57" s="15"/>
      <c r="B57" s="16"/>
      <c r="C57" s="16"/>
      <c r="D57" s="17"/>
      <c r="E57" s="18">
        <f t="shared" si="0"/>
        <v>0</v>
      </c>
      <c r="F57" s="19"/>
      <c r="G57" s="18">
        <f t="shared" si="1"/>
        <v>0</v>
      </c>
      <c r="H57" s="19"/>
      <c r="I57" s="18">
        <f t="shared" si="2"/>
        <v>0</v>
      </c>
      <c r="J57" s="19"/>
      <c r="K57" s="18">
        <f t="shared" si="3"/>
        <v>0</v>
      </c>
      <c r="L57" s="19"/>
      <c r="M57" s="18">
        <f t="shared" si="3"/>
        <v>0</v>
      </c>
      <c r="N57" s="20">
        <f t="shared" si="4"/>
        <v>0</v>
      </c>
      <c r="O57" s="21">
        <f t="shared" si="4"/>
        <v>0</v>
      </c>
      <c r="P57" s="19"/>
      <c r="Q57" s="18">
        <f t="shared" si="5"/>
        <v>0</v>
      </c>
      <c r="R57" s="19"/>
      <c r="S57" s="18">
        <f t="shared" si="6"/>
        <v>0</v>
      </c>
      <c r="T57" s="20">
        <f t="shared" si="7"/>
        <v>0</v>
      </c>
      <c r="U57" s="22">
        <f t="shared" si="7"/>
        <v>0</v>
      </c>
      <c r="V57" s="23"/>
      <c r="W57" s="18">
        <f t="shared" si="8"/>
        <v>0</v>
      </c>
      <c r="X57" s="24"/>
      <c r="Y57" s="18">
        <f t="shared" si="9"/>
        <v>0</v>
      </c>
      <c r="Z57" s="24"/>
      <c r="AA57" s="18">
        <f t="shared" si="10"/>
        <v>0</v>
      </c>
      <c r="AB57" s="25"/>
      <c r="AC57" s="18">
        <f t="shared" si="11"/>
        <v>0</v>
      </c>
      <c r="AD57" s="26">
        <f t="shared" si="12"/>
        <v>0</v>
      </c>
      <c r="AE57" s="27">
        <f t="shared" si="12"/>
        <v>0</v>
      </c>
      <c r="AF57" s="28">
        <f t="shared" si="13"/>
        <v>0</v>
      </c>
      <c r="AG57" s="29">
        <f t="shared" si="13"/>
        <v>0</v>
      </c>
      <c r="AH57" s="28">
        <f t="shared" si="14"/>
        <v>0</v>
      </c>
      <c r="AI57" s="22">
        <f t="shared" si="15"/>
        <v>0</v>
      </c>
    </row>
    <row r="58" spans="1:35" ht="15">
      <c r="A58" s="15"/>
      <c r="B58" s="16"/>
      <c r="C58" s="16"/>
      <c r="D58" s="17"/>
      <c r="E58" s="18">
        <f t="shared" si="0"/>
        <v>0</v>
      </c>
      <c r="F58" s="19"/>
      <c r="G58" s="18">
        <f t="shared" si="1"/>
        <v>0</v>
      </c>
      <c r="H58" s="19"/>
      <c r="I58" s="18">
        <f t="shared" si="2"/>
        <v>0</v>
      </c>
      <c r="J58" s="19"/>
      <c r="K58" s="18">
        <f t="shared" si="3"/>
        <v>0</v>
      </c>
      <c r="L58" s="19"/>
      <c r="M58" s="18">
        <f t="shared" si="3"/>
        <v>0</v>
      </c>
      <c r="N58" s="20">
        <f t="shared" si="4"/>
        <v>0</v>
      </c>
      <c r="O58" s="21">
        <f t="shared" si="4"/>
        <v>0</v>
      </c>
      <c r="P58" s="19"/>
      <c r="Q58" s="18">
        <f t="shared" si="5"/>
        <v>0</v>
      </c>
      <c r="R58" s="19"/>
      <c r="S58" s="18">
        <f t="shared" si="6"/>
        <v>0</v>
      </c>
      <c r="T58" s="20">
        <f t="shared" si="7"/>
        <v>0</v>
      </c>
      <c r="U58" s="22">
        <f t="shared" si="7"/>
        <v>0</v>
      </c>
      <c r="V58" s="23"/>
      <c r="W58" s="18">
        <f t="shared" si="8"/>
        <v>0</v>
      </c>
      <c r="X58" s="24"/>
      <c r="Y58" s="18">
        <f t="shared" si="9"/>
        <v>0</v>
      </c>
      <c r="Z58" s="24"/>
      <c r="AA58" s="18">
        <f t="shared" si="10"/>
        <v>0</v>
      </c>
      <c r="AB58" s="25"/>
      <c r="AC58" s="18">
        <f t="shared" si="11"/>
        <v>0</v>
      </c>
      <c r="AD58" s="26">
        <f t="shared" si="12"/>
        <v>0</v>
      </c>
      <c r="AE58" s="27">
        <f t="shared" si="12"/>
        <v>0</v>
      </c>
      <c r="AF58" s="28">
        <f t="shared" si="13"/>
        <v>0</v>
      </c>
      <c r="AG58" s="29">
        <f t="shared" si="13"/>
        <v>0</v>
      </c>
      <c r="AH58" s="28">
        <f t="shared" si="14"/>
        <v>0</v>
      </c>
      <c r="AI58" s="22">
        <f t="shared" si="15"/>
        <v>0</v>
      </c>
    </row>
    <row r="59" spans="1:35" ht="15">
      <c r="A59" s="15"/>
      <c r="B59" s="16"/>
      <c r="C59" s="16"/>
      <c r="D59" s="17"/>
      <c r="E59" s="18">
        <f t="shared" si="0"/>
        <v>0</v>
      </c>
      <c r="F59" s="19"/>
      <c r="G59" s="18">
        <f t="shared" si="1"/>
        <v>0</v>
      </c>
      <c r="H59" s="19"/>
      <c r="I59" s="18">
        <f t="shared" si="2"/>
        <v>0</v>
      </c>
      <c r="J59" s="19"/>
      <c r="K59" s="18">
        <f t="shared" si="3"/>
        <v>0</v>
      </c>
      <c r="L59" s="19"/>
      <c r="M59" s="18">
        <f t="shared" si="3"/>
        <v>0</v>
      </c>
      <c r="N59" s="20">
        <f t="shared" si="4"/>
        <v>0</v>
      </c>
      <c r="O59" s="21">
        <f t="shared" si="4"/>
        <v>0</v>
      </c>
      <c r="P59" s="19"/>
      <c r="Q59" s="18">
        <f t="shared" si="5"/>
        <v>0</v>
      </c>
      <c r="R59" s="19"/>
      <c r="S59" s="18">
        <f t="shared" si="6"/>
        <v>0</v>
      </c>
      <c r="T59" s="20">
        <f t="shared" si="7"/>
        <v>0</v>
      </c>
      <c r="U59" s="22">
        <f t="shared" si="7"/>
        <v>0</v>
      </c>
      <c r="V59" s="23"/>
      <c r="W59" s="18">
        <f t="shared" si="8"/>
        <v>0</v>
      </c>
      <c r="X59" s="24"/>
      <c r="Y59" s="18">
        <f t="shared" si="9"/>
        <v>0</v>
      </c>
      <c r="Z59" s="24"/>
      <c r="AA59" s="18">
        <f t="shared" si="10"/>
        <v>0</v>
      </c>
      <c r="AB59" s="25"/>
      <c r="AC59" s="18">
        <f t="shared" si="11"/>
        <v>0</v>
      </c>
      <c r="AD59" s="26">
        <f t="shared" si="12"/>
        <v>0</v>
      </c>
      <c r="AE59" s="27">
        <f t="shared" si="12"/>
        <v>0</v>
      </c>
      <c r="AF59" s="28">
        <f t="shared" si="13"/>
        <v>0</v>
      </c>
      <c r="AG59" s="29">
        <f t="shared" si="13"/>
        <v>0</v>
      </c>
      <c r="AH59" s="28">
        <f t="shared" si="14"/>
        <v>0</v>
      </c>
      <c r="AI59" s="22">
        <f t="shared" si="15"/>
        <v>0</v>
      </c>
    </row>
    <row r="60" spans="1:35" ht="15">
      <c r="A60" s="15"/>
      <c r="B60" s="16"/>
      <c r="C60" s="16"/>
      <c r="D60" s="17"/>
      <c r="E60" s="18">
        <f t="shared" si="0"/>
        <v>0</v>
      </c>
      <c r="F60" s="19"/>
      <c r="G60" s="18">
        <f t="shared" si="1"/>
        <v>0</v>
      </c>
      <c r="H60" s="19"/>
      <c r="I60" s="18">
        <f t="shared" si="2"/>
        <v>0</v>
      </c>
      <c r="J60" s="19"/>
      <c r="K60" s="18">
        <f t="shared" si="3"/>
        <v>0</v>
      </c>
      <c r="L60" s="19"/>
      <c r="M60" s="18">
        <f t="shared" si="3"/>
        <v>0</v>
      </c>
      <c r="N60" s="20">
        <f t="shared" si="4"/>
        <v>0</v>
      </c>
      <c r="O60" s="21">
        <f t="shared" si="4"/>
        <v>0</v>
      </c>
      <c r="P60" s="19"/>
      <c r="Q60" s="18">
        <f t="shared" si="5"/>
        <v>0</v>
      </c>
      <c r="R60" s="19"/>
      <c r="S60" s="18">
        <f t="shared" si="6"/>
        <v>0</v>
      </c>
      <c r="T60" s="20">
        <f t="shared" si="7"/>
        <v>0</v>
      </c>
      <c r="U60" s="22">
        <f t="shared" si="7"/>
        <v>0</v>
      </c>
      <c r="V60" s="23"/>
      <c r="W60" s="18">
        <f t="shared" si="8"/>
        <v>0</v>
      </c>
      <c r="X60" s="24"/>
      <c r="Y60" s="18">
        <f t="shared" si="9"/>
        <v>0</v>
      </c>
      <c r="Z60" s="24"/>
      <c r="AA60" s="18">
        <f t="shared" si="10"/>
        <v>0</v>
      </c>
      <c r="AB60" s="25"/>
      <c r="AC60" s="18">
        <f t="shared" si="11"/>
        <v>0</v>
      </c>
      <c r="AD60" s="26">
        <f t="shared" si="12"/>
        <v>0</v>
      </c>
      <c r="AE60" s="27">
        <f t="shared" si="12"/>
        <v>0</v>
      </c>
      <c r="AF60" s="28">
        <f t="shared" si="13"/>
        <v>0</v>
      </c>
      <c r="AG60" s="29">
        <f t="shared" si="13"/>
        <v>0</v>
      </c>
      <c r="AH60" s="28">
        <f t="shared" si="14"/>
        <v>0</v>
      </c>
      <c r="AI60" s="22">
        <f t="shared" si="15"/>
        <v>0</v>
      </c>
    </row>
    <row r="61" spans="1:35" ht="15">
      <c r="A61" s="15"/>
      <c r="B61" s="16"/>
      <c r="C61" s="16"/>
      <c r="D61" s="17"/>
      <c r="E61" s="18">
        <f t="shared" si="0"/>
        <v>0</v>
      </c>
      <c r="F61" s="19"/>
      <c r="G61" s="18">
        <f t="shared" si="1"/>
        <v>0</v>
      </c>
      <c r="H61" s="19"/>
      <c r="I61" s="18">
        <f t="shared" si="2"/>
        <v>0</v>
      </c>
      <c r="J61" s="19"/>
      <c r="K61" s="18">
        <f t="shared" si="3"/>
        <v>0</v>
      </c>
      <c r="L61" s="19"/>
      <c r="M61" s="18">
        <f t="shared" si="3"/>
        <v>0</v>
      </c>
      <c r="N61" s="20">
        <f t="shared" si="4"/>
        <v>0</v>
      </c>
      <c r="O61" s="21">
        <f t="shared" si="4"/>
        <v>0</v>
      </c>
      <c r="P61" s="19"/>
      <c r="Q61" s="18">
        <f t="shared" si="5"/>
        <v>0</v>
      </c>
      <c r="R61" s="19"/>
      <c r="S61" s="18">
        <f t="shared" si="6"/>
        <v>0</v>
      </c>
      <c r="T61" s="20">
        <f t="shared" si="7"/>
        <v>0</v>
      </c>
      <c r="U61" s="22">
        <f t="shared" si="7"/>
        <v>0</v>
      </c>
      <c r="V61" s="23"/>
      <c r="W61" s="18">
        <f t="shared" si="8"/>
        <v>0</v>
      </c>
      <c r="X61" s="24"/>
      <c r="Y61" s="18">
        <f t="shared" si="9"/>
        <v>0</v>
      </c>
      <c r="Z61" s="24"/>
      <c r="AA61" s="18">
        <f t="shared" si="10"/>
        <v>0</v>
      </c>
      <c r="AB61" s="25"/>
      <c r="AC61" s="18">
        <f t="shared" si="11"/>
        <v>0</v>
      </c>
      <c r="AD61" s="26">
        <f t="shared" si="12"/>
        <v>0</v>
      </c>
      <c r="AE61" s="27">
        <f t="shared" si="12"/>
        <v>0</v>
      </c>
      <c r="AF61" s="28">
        <f t="shared" si="13"/>
        <v>0</v>
      </c>
      <c r="AG61" s="29">
        <f t="shared" si="13"/>
        <v>0</v>
      </c>
      <c r="AH61" s="28">
        <f t="shared" si="14"/>
        <v>0</v>
      </c>
      <c r="AI61" s="22">
        <f t="shared" si="15"/>
        <v>0</v>
      </c>
    </row>
    <row r="62" spans="1:35" ht="15">
      <c r="A62" s="15"/>
      <c r="B62" s="16"/>
      <c r="C62" s="16"/>
      <c r="D62" s="17"/>
      <c r="E62" s="18">
        <f t="shared" si="0"/>
        <v>0</v>
      </c>
      <c r="F62" s="19"/>
      <c r="G62" s="18">
        <f t="shared" si="1"/>
        <v>0</v>
      </c>
      <c r="H62" s="19"/>
      <c r="I62" s="18">
        <f t="shared" si="2"/>
        <v>0</v>
      </c>
      <c r="J62" s="19"/>
      <c r="K62" s="18">
        <f t="shared" si="3"/>
        <v>0</v>
      </c>
      <c r="L62" s="19"/>
      <c r="M62" s="18">
        <f t="shared" si="3"/>
        <v>0</v>
      </c>
      <c r="N62" s="20">
        <f t="shared" si="4"/>
        <v>0</v>
      </c>
      <c r="O62" s="21">
        <f t="shared" si="4"/>
        <v>0</v>
      </c>
      <c r="P62" s="19"/>
      <c r="Q62" s="18">
        <f t="shared" si="5"/>
        <v>0</v>
      </c>
      <c r="R62" s="19"/>
      <c r="S62" s="18">
        <f t="shared" si="6"/>
        <v>0</v>
      </c>
      <c r="T62" s="20">
        <f t="shared" si="7"/>
        <v>0</v>
      </c>
      <c r="U62" s="22">
        <f t="shared" si="7"/>
        <v>0</v>
      </c>
      <c r="V62" s="23"/>
      <c r="W62" s="18">
        <f t="shared" si="8"/>
        <v>0</v>
      </c>
      <c r="X62" s="24"/>
      <c r="Y62" s="18">
        <f t="shared" si="9"/>
        <v>0</v>
      </c>
      <c r="Z62" s="24"/>
      <c r="AA62" s="18">
        <f t="shared" si="10"/>
        <v>0</v>
      </c>
      <c r="AB62" s="25"/>
      <c r="AC62" s="18">
        <f t="shared" si="11"/>
        <v>0</v>
      </c>
      <c r="AD62" s="26">
        <f t="shared" si="12"/>
        <v>0</v>
      </c>
      <c r="AE62" s="27">
        <f t="shared" si="12"/>
        <v>0</v>
      </c>
      <c r="AF62" s="28">
        <f t="shared" si="13"/>
        <v>0</v>
      </c>
      <c r="AG62" s="29">
        <f t="shared" si="13"/>
        <v>0</v>
      </c>
      <c r="AH62" s="28">
        <f t="shared" si="14"/>
        <v>0</v>
      </c>
      <c r="AI62" s="22">
        <f t="shared" si="15"/>
        <v>0</v>
      </c>
    </row>
    <row r="63" spans="1:35" ht="15">
      <c r="A63" s="30"/>
      <c r="B63" s="31"/>
      <c r="C63" s="31"/>
      <c r="D63" s="17"/>
      <c r="E63" s="18">
        <f t="shared" si="0"/>
        <v>0</v>
      </c>
      <c r="F63" s="19"/>
      <c r="G63" s="18">
        <f t="shared" si="1"/>
        <v>0</v>
      </c>
      <c r="H63" s="19"/>
      <c r="I63" s="18">
        <f t="shared" si="2"/>
        <v>0</v>
      </c>
      <c r="J63" s="19"/>
      <c r="K63" s="18">
        <f t="shared" si="3"/>
        <v>0</v>
      </c>
      <c r="L63" s="19"/>
      <c r="M63" s="18">
        <f t="shared" si="3"/>
        <v>0</v>
      </c>
      <c r="N63" s="20">
        <f t="shared" si="4"/>
        <v>0</v>
      </c>
      <c r="O63" s="21">
        <f t="shared" si="4"/>
        <v>0</v>
      </c>
      <c r="P63" s="19"/>
      <c r="Q63" s="18">
        <f t="shared" si="5"/>
        <v>0</v>
      </c>
      <c r="R63" s="19"/>
      <c r="S63" s="18">
        <f t="shared" si="6"/>
        <v>0</v>
      </c>
      <c r="T63" s="20">
        <f t="shared" si="7"/>
        <v>0</v>
      </c>
      <c r="U63" s="22">
        <f t="shared" si="7"/>
        <v>0</v>
      </c>
      <c r="V63" s="23"/>
      <c r="W63" s="18">
        <f t="shared" si="8"/>
        <v>0</v>
      </c>
      <c r="X63" s="24"/>
      <c r="Y63" s="18">
        <f t="shared" si="9"/>
        <v>0</v>
      </c>
      <c r="Z63" s="24"/>
      <c r="AA63" s="18">
        <f t="shared" si="10"/>
        <v>0</v>
      </c>
      <c r="AB63" s="25"/>
      <c r="AC63" s="18">
        <f t="shared" si="11"/>
        <v>0</v>
      </c>
      <c r="AD63" s="26">
        <f t="shared" si="12"/>
        <v>0</v>
      </c>
      <c r="AE63" s="27">
        <f t="shared" si="12"/>
        <v>0</v>
      </c>
      <c r="AF63" s="28">
        <f t="shared" si="13"/>
        <v>0</v>
      </c>
      <c r="AG63" s="29">
        <f t="shared" si="13"/>
        <v>0</v>
      </c>
      <c r="AH63" s="28">
        <f t="shared" si="14"/>
        <v>0</v>
      </c>
      <c r="AI63" s="22">
        <f t="shared" si="15"/>
        <v>0</v>
      </c>
    </row>
    <row r="64" spans="1:35" s="1" customFormat="1" ht="15">
      <c r="A64" s="493" t="s">
        <v>36</v>
      </c>
      <c r="B64" s="494"/>
      <c r="C64" s="495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8"/>
    </row>
    <row r="65" spans="1:35" ht="15">
      <c r="A65" s="15"/>
      <c r="B65" s="31" t="s">
        <v>295</v>
      </c>
      <c r="C65" s="31" t="s">
        <v>556</v>
      </c>
      <c r="D65" s="166">
        <v>14.5</v>
      </c>
      <c r="E65" s="18">
        <f t="shared" si="0"/>
        <v>1.2083333333333333</v>
      </c>
      <c r="F65" s="19"/>
      <c r="G65" s="18">
        <f t="shared" si="1"/>
        <v>0</v>
      </c>
      <c r="H65" s="19"/>
      <c r="I65" s="18">
        <f t="shared" si="2"/>
        <v>0</v>
      </c>
      <c r="J65" s="19"/>
      <c r="K65" s="18">
        <f t="shared" si="3"/>
        <v>0</v>
      </c>
      <c r="L65" s="19"/>
      <c r="M65" s="18">
        <f t="shared" si="3"/>
        <v>0</v>
      </c>
      <c r="N65" s="20">
        <f t="shared" si="4"/>
        <v>14.5</v>
      </c>
      <c r="O65" s="21">
        <f t="shared" si="4"/>
        <v>1.2083333333333333</v>
      </c>
      <c r="P65" s="19"/>
      <c r="Q65" s="18">
        <f t="shared" si="5"/>
        <v>0</v>
      </c>
      <c r="R65" s="19"/>
      <c r="S65" s="18">
        <f t="shared" si="6"/>
        <v>0</v>
      </c>
      <c r="T65" s="20">
        <f t="shared" si="7"/>
        <v>0</v>
      </c>
      <c r="U65" s="22">
        <f t="shared" si="7"/>
        <v>0</v>
      </c>
      <c r="V65" s="23"/>
      <c r="W65" s="18">
        <f t="shared" si="8"/>
        <v>0</v>
      </c>
      <c r="X65" s="24"/>
      <c r="Y65" s="18">
        <f t="shared" si="9"/>
        <v>0</v>
      </c>
      <c r="Z65" s="24"/>
      <c r="AA65" s="18">
        <f t="shared" si="10"/>
        <v>0</v>
      </c>
      <c r="AB65" s="25"/>
      <c r="AC65" s="18">
        <f t="shared" si="11"/>
        <v>0</v>
      </c>
      <c r="AD65" s="26">
        <f t="shared" si="12"/>
        <v>0</v>
      </c>
      <c r="AE65" s="27">
        <f t="shared" si="12"/>
        <v>0</v>
      </c>
      <c r="AF65" s="28">
        <f t="shared" si="13"/>
        <v>14.5</v>
      </c>
      <c r="AG65" s="29">
        <f t="shared" si="13"/>
        <v>1.2083333333333333</v>
      </c>
      <c r="AH65" s="28">
        <f t="shared" si="14"/>
        <v>2.5</v>
      </c>
      <c r="AI65" s="22">
        <f t="shared" si="15"/>
        <v>0.20833333333333334</v>
      </c>
    </row>
    <row r="66" spans="1:35" ht="15">
      <c r="A66" s="15"/>
      <c r="B66" s="31" t="s">
        <v>134</v>
      </c>
      <c r="C66" s="31" t="s">
        <v>557</v>
      </c>
      <c r="D66" s="166">
        <v>18</v>
      </c>
      <c r="E66" s="18">
        <f t="shared" si="0"/>
        <v>1.5</v>
      </c>
      <c r="F66" s="19"/>
      <c r="G66" s="18">
        <f t="shared" si="1"/>
        <v>0</v>
      </c>
      <c r="H66" s="19"/>
      <c r="I66" s="18">
        <f t="shared" si="2"/>
        <v>0</v>
      </c>
      <c r="J66" s="19"/>
      <c r="K66" s="18">
        <f t="shared" si="3"/>
        <v>0</v>
      </c>
      <c r="L66" s="19"/>
      <c r="M66" s="18">
        <f t="shared" si="3"/>
        <v>0</v>
      </c>
      <c r="N66" s="20">
        <f t="shared" si="4"/>
        <v>18</v>
      </c>
      <c r="O66" s="21">
        <f t="shared" si="4"/>
        <v>1.5</v>
      </c>
      <c r="P66" s="19"/>
      <c r="Q66" s="18">
        <f t="shared" si="5"/>
        <v>0</v>
      </c>
      <c r="R66" s="19"/>
      <c r="S66" s="18">
        <f t="shared" si="6"/>
        <v>0</v>
      </c>
      <c r="T66" s="20">
        <f t="shared" si="7"/>
        <v>0</v>
      </c>
      <c r="U66" s="22">
        <f t="shared" si="7"/>
        <v>0</v>
      </c>
      <c r="V66" s="23"/>
      <c r="W66" s="18">
        <f t="shared" si="8"/>
        <v>0</v>
      </c>
      <c r="X66" s="24"/>
      <c r="Y66" s="18">
        <f t="shared" si="9"/>
        <v>0</v>
      </c>
      <c r="Z66" s="24"/>
      <c r="AA66" s="18">
        <f t="shared" si="10"/>
        <v>0</v>
      </c>
      <c r="AB66" s="25"/>
      <c r="AC66" s="18">
        <f t="shared" si="11"/>
        <v>0</v>
      </c>
      <c r="AD66" s="26">
        <f t="shared" si="12"/>
        <v>0</v>
      </c>
      <c r="AE66" s="27">
        <f t="shared" si="12"/>
        <v>0</v>
      </c>
      <c r="AF66" s="28">
        <f t="shared" si="13"/>
        <v>18</v>
      </c>
      <c r="AG66" s="29">
        <f t="shared" si="13"/>
        <v>1.5</v>
      </c>
      <c r="AH66" s="28">
        <f t="shared" si="14"/>
        <v>6</v>
      </c>
      <c r="AI66" s="22">
        <f t="shared" si="15"/>
        <v>0.5</v>
      </c>
    </row>
    <row r="67" spans="1:35" ht="15">
      <c r="A67" s="15"/>
      <c r="B67" s="31" t="s">
        <v>113</v>
      </c>
      <c r="C67" s="31" t="s">
        <v>558</v>
      </c>
      <c r="D67" s="166">
        <v>12</v>
      </c>
      <c r="E67" s="18">
        <f t="shared" si="0"/>
        <v>1</v>
      </c>
      <c r="F67" s="19"/>
      <c r="G67" s="18">
        <f t="shared" si="1"/>
        <v>0</v>
      </c>
      <c r="H67" s="19"/>
      <c r="I67" s="18">
        <f t="shared" si="2"/>
        <v>0</v>
      </c>
      <c r="J67" s="19"/>
      <c r="K67" s="18">
        <f t="shared" si="3"/>
        <v>0</v>
      </c>
      <c r="L67" s="19"/>
      <c r="M67" s="18">
        <f t="shared" si="3"/>
        <v>0</v>
      </c>
      <c r="N67" s="20">
        <f t="shared" si="4"/>
        <v>12</v>
      </c>
      <c r="O67" s="21">
        <f t="shared" si="4"/>
        <v>1</v>
      </c>
      <c r="P67" s="19"/>
      <c r="Q67" s="18">
        <f t="shared" si="5"/>
        <v>0</v>
      </c>
      <c r="R67" s="19"/>
      <c r="S67" s="18">
        <f t="shared" si="6"/>
        <v>0</v>
      </c>
      <c r="T67" s="20">
        <f t="shared" si="7"/>
        <v>0</v>
      </c>
      <c r="U67" s="22">
        <f t="shared" si="7"/>
        <v>0</v>
      </c>
      <c r="V67" s="23"/>
      <c r="W67" s="18">
        <f t="shared" si="8"/>
        <v>0</v>
      </c>
      <c r="X67" s="24"/>
      <c r="Y67" s="18">
        <f t="shared" si="9"/>
        <v>0</v>
      </c>
      <c r="Z67" s="24"/>
      <c r="AA67" s="18">
        <f t="shared" si="10"/>
        <v>0</v>
      </c>
      <c r="AB67" s="25"/>
      <c r="AC67" s="18">
        <f t="shared" si="11"/>
        <v>0</v>
      </c>
      <c r="AD67" s="26">
        <f t="shared" si="12"/>
        <v>0</v>
      </c>
      <c r="AE67" s="27">
        <f t="shared" si="12"/>
        <v>0</v>
      </c>
      <c r="AF67" s="28">
        <f t="shared" si="13"/>
        <v>12</v>
      </c>
      <c r="AG67" s="29">
        <f t="shared" si="13"/>
        <v>1</v>
      </c>
      <c r="AH67" s="28">
        <f t="shared" si="14"/>
        <v>0</v>
      </c>
      <c r="AI67" s="22">
        <f t="shared" si="15"/>
        <v>0</v>
      </c>
    </row>
    <row r="68" spans="1:35" ht="15">
      <c r="A68" s="15"/>
      <c r="B68" s="31" t="s">
        <v>113</v>
      </c>
      <c r="C68" s="31" t="s">
        <v>559</v>
      </c>
      <c r="D68" s="166">
        <v>12</v>
      </c>
      <c r="E68" s="18">
        <f t="shared" si="0"/>
        <v>1</v>
      </c>
      <c r="F68" s="19"/>
      <c r="G68" s="18">
        <f t="shared" si="1"/>
        <v>0</v>
      </c>
      <c r="H68" s="19"/>
      <c r="I68" s="18">
        <f t="shared" si="2"/>
        <v>0</v>
      </c>
      <c r="J68" s="19"/>
      <c r="K68" s="18">
        <f t="shared" si="3"/>
        <v>0</v>
      </c>
      <c r="L68" s="19"/>
      <c r="M68" s="18">
        <f t="shared" si="3"/>
        <v>0</v>
      </c>
      <c r="N68" s="20">
        <f t="shared" si="4"/>
        <v>12</v>
      </c>
      <c r="O68" s="21">
        <f t="shared" si="4"/>
        <v>1</v>
      </c>
      <c r="P68" s="19"/>
      <c r="Q68" s="18">
        <f t="shared" si="5"/>
        <v>0</v>
      </c>
      <c r="R68" s="19">
        <v>1</v>
      </c>
      <c r="S68" s="18">
        <f t="shared" si="6"/>
        <v>0.08333333333333333</v>
      </c>
      <c r="T68" s="20">
        <f t="shared" si="7"/>
        <v>1</v>
      </c>
      <c r="U68" s="22">
        <f t="shared" si="7"/>
        <v>0.08333333333333333</v>
      </c>
      <c r="V68" s="23"/>
      <c r="W68" s="18">
        <f t="shared" si="8"/>
        <v>0</v>
      </c>
      <c r="X68" s="24"/>
      <c r="Y68" s="18">
        <f t="shared" si="9"/>
        <v>0</v>
      </c>
      <c r="Z68" s="24"/>
      <c r="AA68" s="18">
        <f t="shared" si="10"/>
        <v>0</v>
      </c>
      <c r="AB68" s="25"/>
      <c r="AC68" s="18">
        <f t="shared" si="11"/>
        <v>0</v>
      </c>
      <c r="AD68" s="26">
        <f>X68+AD69</f>
        <v>0</v>
      </c>
      <c r="AE68" s="27">
        <f aca="true" t="shared" si="37" ref="AE68:AE69">Y68+AA68+AC68</f>
        <v>0</v>
      </c>
      <c r="AF68" s="28">
        <f t="shared" si="13"/>
        <v>13</v>
      </c>
      <c r="AG68" s="29">
        <f t="shared" si="13"/>
        <v>1.0833333333333333</v>
      </c>
      <c r="AH68" s="28">
        <f t="shared" si="14"/>
        <v>1</v>
      </c>
      <c r="AI68" s="22">
        <f t="shared" si="15"/>
        <v>0.08333333333333333</v>
      </c>
    </row>
    <row r="69" spans="1:35" ht="15">
      <c r="A69" s="30"/>
      <c r="B69" s="31" t="s">
        <v>295</v>
      </c>
      <c r="C69" s="31" t="s">
        <v>560</v>
      </c>
      <c r="D69" s="166">
        <v>9</v>
      </c>
      <c r="E69" s="18">
        <f t="shared" si="0"/>
        <v>0.75</v>
      </c>
      <c r="F69" s="19"/>
      <c r="G69" s="18">
        <f>F69/12</f>
        <v>0</v>
      </c>
      <c r="H69" s="19"/>
      <c r="I69" s="18">
        <f>+H69/12</f>
        <v>0</v>
      </c>
      <c r="J69" s="19"/>
      <c r="K69" s="18">
        <f>+J69/12</f>
        <v>0</v>
      </c>
      <c r="L69" s="19"/>
      <c r="M69" s="18">
        <f>+L69/12</f>
        <v>0</v>
      </c>
      <c r="N69" s="20">
        <f aca="true" t="shared" si="38" ref="N69:O84">D69+F69+H69+J69+L69</f>
        <v>9</v>
      </c>
      <c r="O69" s="21">
        <f t="shared" si="38"/>
        <v>0.75</v>
      </c>
      <c r="P69" s="19"/>
      <c r="Q69" s="18">
        <f>+P69/12</f>
        <v>0</v>
      </c>
      <c r="R69" s="19"/>
      <c r="S69" s="18">
        <f>+R69/12</f>
        <v>0</v>
      </c>
      <c r="T69" s="20">
        <f aca="true" t="shared" si="39" ref="T69:U84">P69+R69</f>
        <v>0</v>
      </c>
      <c r="U69" s="22">
        <f t="shared" si="39"/>
        <v>0</v>
      </c>
      <c r="V69" s="23"/>
      <c r="W69" s="18">
        <f>+V69/12</f>
        <v>0</v>
      </c>
      <c r="X69" s="24"/>
      <c r="Y69" s="18">
        <f>+X69/12</f>
        <v>0</v>
      </c>
      <c r="Z69" s="24"/>
      <c r="AA69" s="18">
        <f>+Z69/12</f>
        <v>0</v>
      </c>
      <c r="AB69" s="32"/>
      <c r="AC69" s="18">
        <f t="shared" si="11"/>
        <v>0</v>
      </c>
      <c r="AD69" s="26">
        <f>X69+AD70</f>
        <v>0</v>
      </c>
      <c r="AE69" s="27">
        <f t="shared" si="37"/>
        <v>0</v>
      </c>
      <c r="AF69" s="28">
        <f aca="true" t="shared" si="40" ref="AF69:AG69">N69+T69+V69+AD69</f>
        <v>9</v>
      </c>
      <c r="AG69" s="29">
        <f t="shared" si="40"/>
        <v>0.75</v>
      </c>
      <c r="AH69" s="28">
        <f t="shared" si="14"/>
        <v>0</v>
      </c>
      <c r="AI69" s="22">
        <f t="shared" si="15"/>
        <v>0</v>
      </c>
    </row>
    <row r="70" spans="1:35" ht="15">
      <c r="A70" s="30"/>
      <c r="B70" s="31" t="s">
        <v>561</v>
      </c>
      <c r="C70" s="31" t="s">
        <v>562</v>
      </c>
      <c r="D70" s="166">
        <v>15</v>
      </c>
      <c r="E70" s="18">
        <f t="shared" si="0"/>
        <v>1.25</v>
      </c>
      <c r="F70" s="19"/>
      <c r="G70" s="18">
        <f aca="true" t="shared" si="41" ref="G70:G86">F70/12</f>
        <v>0</v>
      </c>
      <c r="H70" s="19"/>
      <c r="I70" s="18">
        <f aca="true" t="shared" si="42" ref="I70:I86">+H70/12</f>
        <v>0</v>
      </c>
      <c r="J70" s="19"/>
      <c r="K70" s="18">
        <f aca="true" t="shared" si="43" ref="K70:K86">+J70/12</f>
        <v>0</v>
      </c>
      <c r="L70" s="19"/>
      <c r="M70" s="18">
        <f aca="true" t="shared" si="44" ref="M70:M86">+L70/12</f>
        <v>0</v>
      </c>
      <c r="N70" s="20">
        <f t="shared" si="38"/>
        <v>15</v>
      </c>
      <c r="O70" s="21">
        <f t="shared" si="38"/>
        <v>1.25</v>
      </c>
      <c r="P70" s="19"/>
      <c r="Q70" s="18">
        <f aca="true" t="shared" si="45" ref="Q70:Q86">+P70/12</f>
        <v>0</v>
      </c>
      <c r="R70" s="19"/>
      <c r="S70" s="18">
        <f aca="true" t="shared" si="46" ref="S70:S86">+R70/12</f>
        <v>0</v>
      </c>
      <c r="T70" s="20">
        <f t="shared" si="39"/>
        <v>0</v>
      </c>
      <c r="U70" s="22">
        <f t="shared" si="39"/>
        <v>0</v>
      </c>
      <c r="V70" s="23"/>
      <c r="W70" s="18">
        <f aca="true" t="shared" si="47" ref="W70:W86">+V70/12</f>
        <v>0</v>
      </c>
      <c r="X70" s="24"/>
      <c r="Y70" s="18">
        <f aca="true" t="shared" si="48" ref="Y70:Y86">+X70/12</f>
        <v>0</v>
      </c>
      <c r="Z70" s="24"/>
      <c r="AA70" s="18">
        <f aca="true" t="shared" si="49" ref="AA70:AA71">+Z70/12</f>
        <v>0</v>
      </c>
      <c r="AB70" s="33"/>
      <c r="AC70" s="18">
        <f t="shared" si="11"/>
        <v>0</v>
      </c>
      <c r="AD70" s="26">
        <f>X70+Z70+AB70</f>
        <v>0</v>
      </c>
      <c r="AE70" s="27">
        <f>Y70+AA70+AC70</f>
        <v>0</v>
      </c>
      <c r="AF70" s="28">
        <f>N70+T70+V70+AD70</f>
        <v>15</v>
      </c>
      <c r="AG70" s="29">
        <f>O70+U70+W70+AE70</f>
        <v>1.25</v>
      </c>
      <c r="AH70" s="28">
        <f>IF(AF70-F70-J70-AB70-12&lt;0,0,AF70-F70-J70-AB70-12)</f>
        <v>3</v>
      </c>
      <c r="AI70" s="22">
        <f>AH70/12</f>
        <v>0.25</v>
      </c>
    </row>
    <row r="71" spans="1:35" ht="15">
      <c r="A71" s="30"/>
      <c r="B71" s="31" t="s">
        <v>295</v>
      </c>
      <c r="C71" s="31" t="s">
        <v>563</v>
      </c>
      <c r="D71" s="166">
        <v>15</v>
      </c>
      <c r="E71" s="18">
        <f t="shared" si="0"/>
        <v>1.25</v>
      </c>
      <c r="F71" s="19"/>
      <c r="G71" s="18">
        <f t="shared" si="41"/>
        <v>0</v>
      </c>
      <c r="H71" s="19"/>
      <c r="I71" s="18">
        <f t="shared" si="42"/>
        <v>0</v>
      </c>
      <c r="J71" s="19"/>
      <c r="K71" s="18">
        <f t="shared" si="43"/>
        <v>0</v>
      </c>
      <c r="L71" s="19"/>
      <c r="M71" s="18">
        <f t="shared" si="44"/>
        <v>0</v>
      </c>
      <c r="N71" s="20">
        <f t="shared" si="38"/>
        <v>15</v>
      </c>
      <c r="O71" s="21">
        <f t="shared" si="38"/>
        <v>1.25</v>
      </c>
      <c r="P71" s="19"/>
      <c r="Q71" s="18">
        <f t="shared" si="45"/>
        <v>0</v>
      </c>
      <c r="R71" s="19"/>
      <c r="S71" s="18">
        <f t="shared" si="46"/>
        <v>0</v>
      </c>
      <c r="T71" s="20">
        <f t="shared" si="39"/>
        <v>0</v>
      </c>
      <c r="U71" s="22">
        <f t="shared" si="39"/>
        <v>0</v>
      </c>
      <c r="V71" s="23"/>
      <c r="W71" s="18">
        <f t="shared" si="47"/>
        <v>0</v>
      </c>
      <c r="X71" s="24"/>
      <c r="Y71" s="18">
        <f t="shared" si="48"/>
        <v>0</v>
      </c>
      <c r="Z71" s="24"/>
      <c r="AA71" s="18">
        <f t="shared" si="49"/>
        <v>0</v>
      </c>
      <c r="AB71" s="33"/>
      <c r="AC71" s="18">
        <f t="shared" si="11"/>
        <v>0</v>
      </c>
      <c r="AD71" s="26">
        <f>X71+Z71+AB71</f>
        <v>0</v>
      </c>
      <c r="AE71" s="27">
        <f>Y71+AA71+AC71</f>
        <v>0</v>
      </c>
      <c r="AF71" s="28">
        <f>N71+T71+V71+AD71</f>
        <v>15</v>
      </c>
      <c r="AG71" s="29">
        <f>O71+U71+W71+AE71</f>
        <v>1.25</v>
      </c>
      <c r="AH71" s="28">
        <f>IF(AF71-F71-J71-AB71-12&lt;0,0,AF71-F71-J71-AB71-12)</f>
        <v>3</v>
      </c>
      <c r="AI71" s="22">
        <f>AH71/12</f>
        <v>0.25</v>
      </c>
    </row>
    <row r="72" spans="1:35" ht="15">
      <c r="A72" s="30"/>
      <c r="B72" s="31" t="s">
        <v>113</v>
      </c>
      <c r="C72" s="31" t="s">
        <v>564</v>
      </c>
      <c r="D72" s="166">
        <v>12</v>
      </c>
      <c r="E72" s="18">
        <f t="shared" si="0"/>
        <v>1</v>
      </c>
      <c r="F72" s="19"/>
      <c r="G72" s="18">
        <f t="shared" si="41"/>
        <v>0</v>
      </c>
      <c r="H72" s="19"/>
      <c r="I72" s="18">
        <f t="shared" si="42"/>
        <v>0</v>
      </c>
      <c r="J72" s="19"/>
      <c r="K72" s="18">
        <f t="shared" si="43"/>
        <v>0</v>
      </c>
      <c r="L72" s="19"/>
      <c r="M72" s="18">
        <f t="shared" si="44"/>
        <v>0</v>
      </c>
      <c r="N72" s="20">
        <f t="shared" si="38"/>
        <v>12</v>
      </c>
      <c r="O72" s="21">
        <f t="shared" si="38"/>
        <v>1</v>
      </c>
      <c r="P72" s="19"/>
      <c r="Q72" s="18">
        <f t="shared" si="45"/>
        <v>0</v>
      </c>
      <c r="R72" s="19"/>
      <c r="S72" s="18">
        <f t="shared" si="46"/>
        <v>0</v>
      </c>
      <c r="T72" s="20">
        <f t="shared" si="39"/>
        <v>0</v>
      </c>
      <c r="U72" s="22">
        <f t="shared" si="39"/>
        <v>0</v>
      </c>
      <c r="V72" s="23"/>
      <c r="W72" s="18">
        <f t="shared" si="47"/>
        <v>0</v>
      </c>
      <c r="X72" s="24"/>
      <c r="Y72" s="18">
        <f t="shared" si="48"/>
        <v>0</v>
      </c>
      <c r="Z72" s="24"/>
      <c r="AA72" s="18">
        <v>0</v>
      </c>
      <c r="AB72" s="33"/>
      <c r="AC72" s="18">
        <f t="shared" si="11"/>
        <v>0</v>
      </c>
      <c r="AD72" s="26">
        <f aca="true" t="shared" si="50" ref="AD72:AE86">X72+Z72+AB72</f>
        <v>0</v>
      </c>
      <c r="AE72" s="27">
        <f t="shared" si="50"/>
        <v>0</v>
      </c>
      <c r="AF72" s="28">
        <f aca="true" t="shared" si="51" ref="AF72:AG86">N72+T72+V72+AD72</f>
        <v>12</v>
      </c>
      <c r="AG72" s="29">
        <f t="shared" si="51"/>
        <v>1</v>
      </c>
      <c r="AH72" s="28">
        <f aca="true" t="shared" si="52" ref="AH72:AH86">IF(AF72-F72-J72-AB72-12&lt;0,0,AF72-F72-J72-AB72-12)</f>
        <v>0</v>
      </c>
      <c r="AI72" s="22">
        <f aca="true" t="shared" si="53" ref="AI72:AI86">AH72/12</f>
        <v>0</v>
      </c>
    </row>
    <row r="73" spans="1:35" ht="15">
      <c r="A73" s="30"/>
      <c r="B73" s="31" t="s">
        <v>561</v>
      </c>
      <c r="C73" s="31" t="s">
        <v>565</v>
      </c>
      <c r="D73" s="166">
        <v>12</v>
      </c>
      <c r="E73" s="18">
        <f t="shared" si="0"/>
        <v>1</v>
      </c>
      <c r="F73" s="19"/>
      <c r="G73" s="18">
        <f t="shared" si="41"/>
        <v>0</v>
      </c>
      <c r="H73" s="19"/>
      <c r="I73" s="18">
        <f t="shared" si="42"/>
        <v>0</v>
      </c>
      <c r="J73" s="19"/>
      <c r="K73" s="18">
        <f t="shared" si="43"/>
        <v>0</v>
      </c>
      <c r="L73" s="19"/>
      <c r="M73" s="18">
        <f t="shared" si="44"/>
        <v>0</v>
      </c>
      <c r="N73" s="20">
        <f t="shared" si="38"/>
        <v>12</v>
      </c>
      <c r="O73" s="21">
        <f t="shared" si="38"/>
        <v>1</v>
      </c>
      <c r="P73" s="19"/>
      <c r="Q73" s="18">
        <f t="shared" si="45"/>
        <v>0</v>
      </c>
      <c r="R73" s="19"/>
      <c r="S73" s="18">
        <f t="shared" si="46"/>
        <v>0</v>
      </c>
      <c r="T73" s="20">
        <f t="shared" si="39"/>
        <v>0</v>
      </c>
      <c r="U73" s="22">
        <f t="shared" si="39"/>
        <v>0</v>
      </c>
      <c r="V73" s="23"/>
      <c r="W73" s="18">
        <f t="shared" si="47"/>
        <v>0</v>
      </c>
      <c r="X73" s="24"/>
      <c r="Y73" s="18">
        <f t="shared" si="48"/>
        <v>0</v>
      </c>
      <c r="Z73" s="24"/>
      <c r="AA73" s="18">
        <f aca="true" t="shared" si="54" ref="AA73:AA86">+Z73/12</f>
        <v>0</v>
      </c>
      <c r="AB73" s="33"/>
      <c r="AC73" s="18">
        <f t="shared" si="11"/>
        <v>0</v>
      </c>
      <c r="AD73" s="26">
        <f t="shared" si="50"/>
        <v>0</v>
      </c>
      <c r="AE73" s="27">
        <f t="shared" si="50"/>
        <v>0</v>
      </c>
      <c r="AF73" s="28">
        <f t="shared" si="51"/>
        <v>12</v>
      </c>
      <c r="AG73" s="29">
        <f t="shared" si="51"/>
        <v>1</v>
      </c>
      <c r="AH73" s="28">
        <f t="shared" si="52"/>
        <v>0</v>
      </c>
      <c r="AI73" s="22">
        <f t="shared" si="53"/>
        <v>0</v>
      </c>
    </row>
    <row r="74" spans="1:35" ht="15">
      <c r="A74" s="30"/>
      <c r="B74" s="31" t="s">
        <v>68</v>
      </c>
      <c r="C74" s="31" t="s">
        <v>566</v>
      </c>
      <c r="D74" s="166">
        <v>15</v>
      </c>
      <c r="E74" s="18">
        <f t="shared" si="0"/>
        <v>1.25</v>
      </c>
      <c r="F74" s="19"/>
      <c r="G74" s="18">
        <f t="shared" si="41"/>
        <v>0</v>
      </c>
      <c r="H74" s="19"/>
      <c r="I74" s="18">
        <f t="shared" si="42"/>
        <v>0</v>
      </c>
      <c r="J74" s="19"/>
      <c r="K74" s="18">
        <f t="shared" si="43"/>
        <v>0</v>
      </c>
      <c r="L74" s="19"/>
      <c r="M74" s="18">
        <f t="shared" si="44"/>
        <v>0</v>
      </c>
      <c r="N74" s="20">
        <f t="shared" si="38"/>
        <v>15</v>
      </c>
      <c r="O74" s="21">
        <f t="shared" si="38"/>
        <v>1.25</v>
      </c>
      <c r="P74" s="19"/>
      <c r="Q74" s="18">
        <f t="shared" si="45"/>
        <v>0</v>
      </c>
      <c r="R74" s="19"/>
      <c r="S74" s="18">
        <f t="shared" si="46"/>
        <v>0</v>
      </c>
      <c r="T74" s="20">
        <f t="shared" si="39"/>
        <v>0</v>
      </c>
      <c r="U74" s="22">
        <f t="shared" si="39"/>
        <v>0</v>
      </c>
      <c r="V74" s="23"/>
      <c r="W74" s="18">
        <f t="shared" si="47"/>
        <v>0</v>
      </c>
      <c r="X74" s="24"/>
      <c r="Y74" s="18">
        <f t="shared" si="48"/>
        <v>0</v>
      </c>
      <c r="Z74" s="24"/>
      <c r="AA74" s="18">
        <f t="shared" si="54"/>
        <v>0</v>
      </c>
      <c r="AB74" s="33"/>
      <c r="AC74" s="18">
        <f t="shared" si="11"/>
        <v>0</v>
      </c>
      <c r="AD74" s="26">
        <f t="shared" si="50"/>
        <v>0</v>
      </c>
      <c r="AE74" s="27">
        <f t="shared" si="50"/>
        <v>0</v>
      </c>
      <c r="AF74" s="28">
        <f t="shared" si="51"/>
        <v>15</v>
      </c>
      <c r="AG74" s="29">
        <f t="shared" si="51"/>
        <v>1.25</v>
      </c>
      <c r="AH74" s="28">
        <f t="shared" si="52"/>
        <v>3</v>
      </c>
      <c r="AI74" s="22">
        <f t="shared" si="53"/>
        <v>0.25</v>
      </c>
    </row>
    <row r="75" spans="1:35" ht="15">
      <c r="A75" s="30"/>
      <c r="B75" s="31"/>
      <c r="C75" s="31"/>
      <c r="D75" s="17"/>
      <c r="E75" s="18">
        <f t="shared" si="0"/>
        <v>0</v>
      </c>
      <c r="F75" s="19"/>
      <c r="G75" s="18">
        <f t="shared" si="41"/>
        <v>0</v>
      </c>
      <c r="H75" s="19"/>
      <c r="I75" s="18">
        <f t="shared" si="42"/>
        <v>0</v>
      </c>
      <c r="J75" s="19"/>
      <c r="K75" s="18">
        <f t="shared" si="43"/>
        <v>0</v>
      </c>
      <c r="L75" s="19"/>
      <c r="M75" s="18">
        <f t="shared" si="44"/>
        <v>0</v>
      </c>
      <c r="N75" s="20">
        <f t="shared" si="38"/>
        <v>0</v>
      </c>
      <c r="O75" s="21">
        <f t="shared" si="38"/>
        <v>0</v>
      </c>
      <c r="P75" s="19"/>
      <c r="Q75" s="18">
        <f t="shared" si="45"/>
        <v>0</v>
      </c>
      <c r="R75" s="19"/>
      <c r="S75" s="18">
        <f t="shared" si="46"/>
        <v>0</v>
      </c>
      <c r="T75" s="20">
        <f t="shared" si="39"/>
        <v>0</v>
      </c>
      <c r="U75" s="22">
        <f t="shared" si="39"/>
        <v>0</v>
      </c>
      <c r="V75" s="23"/>
      <c r="W75" s="18">
        <f t="shared" si="47"/>
        <v>0</v>
      </c>
      <c r="X75" s="24"/>
      <c r="Y75" s="18">
        <f t="shared" si="48"/>
        <v>0</v>
      </c>
      <c r="Z75" s="24"/>
      <c r="AA75" s="18">
        <f t="shared" si="54"/>
        <v>0</v>
      </c>
      <c r="AB75" s="33"/>
      <c r="AC75" s="18">
        <f t="shared" si="11"/>
        <v>0</v>
      </c>
      <c r="AD75" s="26">
        <f t="shared" si="50"/>
        <v>0</v>
      </c>
      <c r="AE75" s="27">
        <f t="shared" si="50"/>
        <v>0</v>
      </c>
      <c r="AF75" s="28">
        <f t="shared" si="51"/>
        <v>0</v>
      </c>
      <c r="AG75" s="29">
        <f t="shared" si="51"/>
        <v>0</v>
      </c>
      <c r="AH75" s="28">
        <f t="shared" si="52"/>
        <v>0</v>
      </c>
      <c r="AI75" s="22">
        <f t="shared" si="53"/>
        <v>0</v>
      </c>
    </row>
    <row r="76" spans="1:35" ht="15">
      <c r="A76" s="30"/>
      <c r="B76" s="31"/>
      <c r="C76" s="31"/>
      <c r="D76" s="17"/>
      <c r="E76" s="18">
        <f t="shared" si="0"/>
        <v>0</v>
      </c>
      <c r="F76" s="19"/>
      <c r="G76" s="18">
        <f t="shared" si="41"/>
        <v>0</v>
      </c>
      <c r="H76" s="19"/>
      <c r="I76" s="18">
        <f t="shared" si="42"/>
        <v>0</v>
      </c>
      <c r="J76" s="19"/>
      <c r="K76" s="18">
        <f t="shared" si="43"/>
        <v>0</v>
      </c>
      <c r="L76" s="19"/>
      <c r="M76" s="18">
        <f t="shared" si="44"/>
        <v>0</v>
      </c>
      <c r="N76" s="20">
        <f t="shared" si="38"/>
        <v>0</v>
      </c>
      <c r="O76" s="21">
        <f t="shared" si="38"/>
        <v>0</v>
      </c>
      <c r="P76" s="19"/>
      <c r="Q76" s="18">
        <f t="shared" si="45"/>
        <v>0</v>
      </c>
      <c r="R76" s="19"/>
      <c r="S76" s="18">
        <f t="shared" si="46"/>
        <v>0</v>
      </c>
      <c r="T76" s="20">
        <f t="shared" si="39"/>
        <v>0</v>
      </c>
      <c r="U76" s="22">
        <f t="shared" si="39"/>
        <v>0</v>
      </c>
      <c r="V76" s="23"/>
      <c r="W76" s="18">
        <f t="shared" si="47"/>
        <v>0</v>
      </c>
      <c r="X76" s="24"/>
      <c r="Y76" s="18">
        <f t="shared" si="48"/>
        <v>0</v>
      </c>
      <c r="Z76" s="24"/>
      <c r="AA76" s="18">
        <f t="shared" si="54"/>
        <v>0</v>
      </c>
      <c r="AB76" s="33"/>
      <c r="AC76" s="18">
        <f t="shared" si="11"/>
        <v>0</v>
      </c>
      <c r="AD76" s="26">
        <f t="shared" si="50"/>
        <v>0</v>
      </c>
      <c r="AE76" s="27">
        <f t="shared" si="50"/>
        <v>0</v>
      </c>
      <c r="AF76" s="28">
        <f t="shared" si="51"/>
        <v>0</v>
      </c>
      <c r="AG76" s="29">
        <f t="shared" si="51"/>
        <v>0</v>
      </c>
      <c r="AH76" s="28">
        <f t="shared" si="52"/>
        <v>0</v>
      </c>
      <c r="AI76" s="22">
        <f t="shared" si="53"/>
        <v>0</v>
      </c>
    </row>
    <row r="77" spans="1:35" ht="15">
      <c r="A77" s="30"/>
      <c r="B77" s="31"/>
      <c r="C77" s="31"/>
      <c r="D77" s="17"/>
      <c r="E77" s="18">
        <f t="shared" si="0"/>
        <v>0</v>
      </c>
      <c r="F77" s="19"/>
      <c r="G77" s="18">
        <f t="shared" si="41"/>
        <v>0</v>
      </c>
      <c r="H77" s="19"/>
      <c r="I77" s="18">
        <f t="shared" si="42"/>
        <v>0</v>
      </c>
      <c r="J77" s="19"/>
      <c r="K77" s="18">
        <f t="shared" si="43"/>
        <v>0</v>
      </c>
      <c r="L77" s="19"/>
      <c r="M77" s="18">
        <f t="shared" si="44"/>
        <v>0</v>
      </c>
      <c r="N77" s="20">
        <f t="shared" si="38"/>
        <v>0</v>
      </c>
      <c r="O77" s="21">
        <f t="shared" si="38"/>
        <v>0</v>
      </c>
      <c r="P77" s="19"/>
      <c r="Q77" s="18">
        <f t="shared" si="45"/>
        <v>0</v>
      </c>
      <c r="R77" s="19"/>
      <c r="S77" s="18">
        <f t="shared" si="46"/>
        <v>0</v>
      </c>
      <c r="T77" s="20">
        <f t="shared" si="39"/>
        <v>0</v>
      </c>
      <c r="U77" s="22">
        <f t="shared" si="39"/>
        <v>0</v>
      </c>
      <c r="V77" s="23"/>
      <c r="W77" s="18">
        <f t="shared" si="47"/>
        <v>0</v>
      </c>
      <c r="X77" s="24"/>
      <c r="Y77" s="18">
        <f t="shared" si="48"/>
        <v>0</v>
      </c>
      <c r="Z77" s="24"/>
      <c r="AA77" s="18">
        <f t="shared" si="54"/>
        <v>0</v>
      </c>
      <c r="AB77" s="33"/>
      <c r="AC77" s="18">
        <f t="shared" si="11"/>
        <v>0</v>
      </c>
      <c r="AD77" s="26">
        <f t="shared" si="50"/>
        <v>0</v>
      </c>
      <c r="AE77" s="27">
        <f t="shared" si="50"/>
        <v>0</v>
      </c>
      <c r="AF77" s="28">
        <f t="shared" si="51"/>
        <v>0</v>
      </c>
      <c r="AG77" s="29">
        <f t="shared" si="51"/>
        <v>0</v>
      </c>
      <c r="AH77" s="28">
        <f t="shared" si="52"/>
        <v>0</v>
      </c>
      <c r="AI77" s="22">
        <f t="shared" si="53"/>
        <v>0</v>
      </c>
    </row>
    <row r="78" spans="1:35" ht="15">
      <c r="A78" s="30"/>
      <c r="B78" s="31"/>
      <c r="C78" s="16"/>
      <c r="D78" s="17"/>
      <c r="E78" s="18">
        <f t="shared" si="0"/>
        <v>0</v>
      </c>
      <c r="F78" s="19"/>
      <c r="G78" s="18">
        <f t="shared" si="41"/>
        <v>0</v>
      </c>
      <c r="H78" s="19"/>
      <c r="I78" s="18">
        <f t="shared" si="42"/>
        <v>0</v>
      </c>
      <c r="J78" s="19"/>
      <c r="K78" s="18">
        <f t="shared" si="43"/>
        <v>0</v>
      </c>
      <c r="L78" s="19"/>
      <c r="M78" s="18">
        <f t="shared" si="44"/>
        <v>0</v>
      </c>
      <c r="N78" s="20">
        <f t="shared" si="38"/>
        <v>0</v>
      </c>
      <c r="O78" s="21">
        <f t="shared" si="38"/>
        <v>0</v>
      </c>
      <c r="P78" s="19"/>
      <c r="Q78" s="18">
        <f t="shared" si="45"/>
        <v>0</v>
      </c>
      <c r="R78" s="19"/>
      <c r="S78" s="18">
        <f t="shared" si="46"/>
        <v>0</v>
      </c>
      <c r="T78" s="20">
        <f t="shared" si="39"/>
        <v>0</v>
      </c>
      <c r="U78" s="22">
        <f t="shared" si="39"/>
        <v>0</v>
      </c>
      <c r="V78" s="23"/>
      <c r="W78" s="18">
        <f t="shared" si="47"/>
        <v>0</v>
      </c>
      <c r="X78" s="24"/>
      <c r="Y78" s="18">
        <f t="shared" si="48"/>
        <v>0</v>
      </c>
      <c r="Z78" s="24"/>
      <c r="AA78" s="18">
        <f t="shared" si="54"/>
        <v>0</v>
      </c>
      <c r="AB78" s="33"/>
      <c r="AC78" s="18">
        <f t="shared" si="11"/>
        <v>0</v>
      </c>
      <c r="AD78" s="26">
        <f t="shared" si="50"/>
        <v>0</v>
      </c>
      <c r="AE78" s="27">
        <f t="shared" si="50"/>
        <v>0</v>
      </c>
      <c r="AF78" s="28">
        <f t="shared" si="51"/>
        <v>0</v>
      </c>
      <c r="AG78" s="29">
        <f t="shared" si="51"/>
        <v>0</v>
      </c>
      <c r="AH78" s="28">
        <f t="shared" si="52"/>
        <v>0</v>
      </c>
      <c r="AI78" s="22">
        <f t="shared" si="53"/>
        <v>0</v>
      </c>
    </row>
    <row r="79" spans="1:35" s="1" customFormat="1" ht="15">
      <c r="A79" s="493" t="s">
        <v>37</v>
      </c>
      <c r="B79" s="494"/>
      <c r="C79" s="495"/>
      <c r="D79" s="46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8"/>
    </row>
    <row r="80" spans="1:35" ht="15">
      <c r="A80" s="30"/>
      <c r="B80" s="31"/>
      <c r="C80" s="16"/>
      <c r="D80" s="17"/>
      <c r="E80" s="18">
        <f t="shared" si="0"/>
        <v>0</v>
      </c>
      <c r="F80" s="19"/>
      <c r="G80" s="18">
        <f t="shared" si="41"/>
        <v>0</v>
      </c>
      <c r="H80" s="19"/>
      <c r="I80" s="18">
        <f t="shared" si="42"/>
        <v>0</v>
      </c>
      <c r="J80" s="19"/>
      <c r="K80" s="18">
        <f t="shared" si="43"/>
        <v>0</v>
      </c>
      <c r="L80" s="19"/>
      <c r="M80" s="18">
        <f t="shared" si="44"/>
        <v>0</v>
      </c>
      <c r="N80" s="20">
        <f t="shared" si="38"/>
        <v>0</v>
      </c>
      <c r="O80" s="21">
        <f t="shared" si="38"/>
        <v>0</v>
      </c>
      <c r="P80" s="19"/>
      <c r="Q80" s="18">
        <f t="shared" si="45"/>
        <v>0</v>
      </c>
      <c r="R80" s="19"/>
      <c r="S80" s="18">
        <f t="shared" si="46"/>
        <v>0</v>
      </c>
      <c r="T80" s="20">
        <f t="shared" si="39"/>
        <v>0</v>
      </c>
      <c r="U80" s="22">
        <f t="shared" si="39"/>
        <v>0</v>
      </c>
      <c r="V80" s="23"/>
      <c r="W80" s="18">
        <f t="shared" si="47"/>
        <v>0</v>
      </c>
      <c r="X80" s="24"/>
      <c r="Y80" s="18">
        <f t="shared" si="48"/>
        <v>0</v>
      </c>
      <c r="Z80" s="24"/>
      <c r="AA80" s="34">
        <f t="shared" si="54"/>
        <v>0</v>
      </c>
      <c r="AB80" s="33"/>
      <c r="AC80" s="34">
        <f t="shared" si="11"/>
        <v>0</v>
      </c>
      <c r="AD80" s="26">
        <f t="shared" si="50"/>
        <v>0</v>
      </c>
      <c r="AE80" s="27">
        <f t="shared" si="50"/>
        <v>0</v>
      </c>
      <c r="AF80" s="28">
        <f t="shared" si="51"/>
        <v>0</v>
      </c>
      <c r="AG80" s="29">
        <f t="shared" si="51"/>
        <v>0</v>
      </c>
      <c r="AH80" s="28">
        <f t="shared" si="52"/>
        <v>0</v>
      </c>
      <c r="AI80" s="22">
        <f t="shared" si="53"/>
        <v>0</v>
      </c>
    </row>
    <row r="81" spans="1:35" ht="15">
      <c r="A81" s="30"/>
      <c r="B81" s="31"/>
      <c r="C81" s="35"/>
      <c r="D81" s="17"/>
      <c r="E81" s="18">
        <f t="shared" si="0"/>
        <v>0</v>
      </c>
      <c r="F81" s="19"/>
      <c r="G81" s="18">
        <f t="shared" si="41"/>
        <v>0</v>
      </c>
      <c r="H81" s="19"/>
      <c r="I81" s="18">
        <f t="shared" si="42"/>
        <v>0</v>
      </c>
      <c r="J81" s="19"/>
      <c r="K81" s="18">
        <f t="shared" si="43"/>
        <v>0</v>
      </c>
      <c r="L81" s="19"/>
      <c r="M81" s="18">
        <f t="shared" si="44"/>
        <v>0</v>
      </c>
      <c r="N81" s="20">
        <f t="shared" si="38"/>
        <v>0</v>
      </c>
      <c r="O81" s="21">
        <f t="shared" si="38"/>
        <v>0</v>
      </c>
      <c r="P81" s="19"/>
      <c r="Q81" s="18">
        <f t="shared" si="45"/>
        <v>0</v>
      </c>
      <c r="R81" s="19"/>
      <c r="S81" s="18">
        <f t="shared" si="46"/>
        <v>0</v>
      </c>
      <c r="T81" s="20">
        <f t="shared" si="39"/>
        <v>0</v>
      </c>
      <c r="U81" s="22">
        <f t="shared" si="39"/>
        <v>0</v>
      </c>
      <c r="V81" s="23"/>
      <c r="W81" s="18">
        <f t="shared" si="47"/>
        <v>0</v>
      </c>
      <c r="X81" s="24"/>
      <c r="Y81" s="18">
        <f t="shared" si="48"/>
        <v>0</v>
      </c>
      <c r="Z81" s="24"/>
      <c r="AA81" s="34">
        <f t="shared" si="54"/>
        <v>0</v>
      </c>
      <c r="AB81" s="33"/>
      <c r="AC81" s="34">
        <f t="shared" si="11"/>
        <v>0</v>
      </c>
      <c r="AD81" s="26">
        <f t="shared" si="50"/>
        <v>0</v>
      </c>
      <c r="AE81" s="27">
        <f t="shared" si="50"/>
        <v>0</v>
      </c>
      <c r="AF81" s="28">
        <f t="shared" si="51"/>
        <v>0</v>
      </c>
      <c r="AG81" s="29">
        <f t="shared" si="51"/>
        <v>0</v>
      </c>
      <c r="AH81" s="28">
        <f t="shared" si="52"/>
        <v>0</v>
      </c>
      <c r="AI81" s="22">
        <f t="shared" si="53"/>
        <v>0</v>
      </c>
    </row>
    <row r="82" spans="1:35" ht="15">
      <c r="A82" s="30"/>
      <c r="B82" s="31"/>
      <c r="C82" s="35"/>
      <c r="D82" s="17"/>
      <c r="E82" s="18">
        <f t="shared" si="0"/>
        <v>0</v>
      </c>
      <c r="F82" s="19"/>
      <c r="G82" s="18">
        <f t="shared" si="41"/>
        <v>0</v>
      </c>
      <c r="H82" s="19"/>
      <c r="I82" s="18">
        <f t="shared" si="42"/>
        <v>0</v>
      </c>
      <c r="J82" s="19"/>
      <c r="K82" s="18">
        <f t="shared" si="43"/>
        <v>0</v>
      </c>
      <c r="L82" s="19"/>
      <c r="M82" s="18">
        <f t="shared" si="44"/>
        <v>0</v>
      </c>
      <c r="N82" s="20">
        <f t="shared" si="38"/>
        <v>0</v>
      </c>
      <c r="O82" s="21">
        <f t="shared" si="38"/>
        <v>0</v>
      </c>
      <c r="P82" s="19"/>
      <c r="Q82" s="18">
        <f t="shared" si="45"/>
        <v>0</v>
      </c>
      <c r="R82" s="19"/>
      <c r="S82" s="18">
        <f t="shared" si="46"/>
        <v>0</v>
      </c>
      <c r="T82" s="20">
        <f t="shared" si="39"/>
        <v>0</v>
      </c>
      <c r="U82" s="22">
        <f t="shared" si="39"/>
        <v>0</v>
      </c>
      <c r="V82" s="23"/>
      <c r="W82" s="18">
        <f t="shared" si="47"/>
        <v>0</v>
      </c>
      <c r="X82" s="24"/>
      <c r="Y82" s="18">
        <f t="shared" si="48"/>
        <v>0</v>
      </c>
      <c r="Z82" s="24"/>
      <c r="AA82" s="34">
        <f t="shared" si="54"/>
        <v>0</v>
      </c>
      <c r="AB82" s="33"/>
      <c r="AC82" s="34">
        <f t="shared" si="11"/>
        <v>0</v>
      </c>
      <c r="AD82" s="26">
        <f t="shared" si="50"/>
        <v>0</v>
      </c>
      <c r="AE82" s="27">
        <f t="shared" si="50"/>
        <v>0</v>
      </c>
      <c r="AF82" s="28">
        <f t="shared" si="51"/>
        <v>0</v>
      </c>
      <c r="AG82" s="29">
        <f t="shared" si="51"/>
        <v>0</v>
      </c>
      <c r="AH82" s="28">
        <f t="shared" si="52"/>
        <v>0</v>
      </c>
      <c r="AI82" s="22">
        <f t="shared" si="53"/>
        <v>0</v>
      </c>
    </row>
    <row r="83" spans="1:35" ht="15">
      <c r="A83" s="30"/>
      <c r="B83" s="31"/>
      <c r="C83" s="35"/>
      <c r="D83" s="17"/>
      <c r="E83" s="18">
        <f t="shared" si="0"/>
        <v>0</v>
      </c>
      <c r="F83" s="19"/>
      <c r="G83" s="18">
        <f t="shared" si="41"/>
        <v>0</v>
      </c>
      <c r="H83" s="19"/>
      <c r="I83" s="18">
        <f t="shared" si="42"/>
        <v>0</v>
      </c>
      <c r="J83" s="19"/>
      <c r="K83" s="18">
        <f t="shared" si="43"/>
        <v>0</v>
      </c>
      <c r="L83" s="19"/>
      <c r="M83" s="18">
        <f t="shared" si="44"/>
        <v>0</v>
      </c>
      <c r="N83" s="20">
        <f t="shared" si="38"/>
        <v>0</v>
      </c>
      <c r="O83" s="21">
        <f t="shared" si="38"/>
        <v>0</v>
      </c>
      <c r="P83" s="19"/>
      <c r="Q83" s="18">
        <f t="shared" si="45"/>
        <v>0</v>
      </c>
      <c r="R83" s="19"/>
      <c r="S83" s="18">
        <f t="shared" si="46"/>
        <v>0</v>
      </c>
      <c r="T83" s="20">
        <f t="shared" si="39"/>
        <v>0</v>
      </c>
      <c r="U83" s="22">
        <f t="shared" si="39"/>
        <v>0</v>
      </c>
      <c r="V83" s="23"/>
      <c r="W83" s="18">
        <f t="shared" si="47"/>
        <v>0</v>
      </c>
      <c r="X83" s="24"/>
      <c r="Y83" s="18">
        <f t="shared" si="48"/>
        <v>0</v>
      </c>
      <c r="Z83" s="24"/>
      <c r="AA83" s="34">
        <f t="shared" si="54"/>
        <v>0</v>
      </c>
      <c r="AB83" s="33"/>
      <c r="AC83" s="34">
        <f t="shared" si="11"/>
        <v>0</v>
      </c>
      <c r="AD83" s="26">
        <f t="shared" si="50"/>
        <v>0</v>
      </c>
      <c r="AE83" s="27">
        <f t="shared" si="50"/>
        <v>0</v>
      </c>
      <c r="AF83" s="28">
        <f t="shared" si="51"/>
        <v>0</v>
      </c>
      <c r="AG83" s="29">
        <f t="shared" si="51"/>
        <v>0</v>
      </c>
      <c r="AH83" s="28">
        <f t="shared" si="52"/>
        <v>0</v>
      </c>
      <c r="AI83" s="22">
        <f t="shared" si="53"/>
        <v>0</v>
      </c>
    </row>
    <row r="84" spans="1:35" ht="15">
      <c r="A84" s="30"/>
      <c r="B84" s="31"/>
      <c r="C84" s="35"/>
      <c r="D84" s="17"/>
      <c r="E84" s="18">
        <f t="shared" si="0"/>
        <v>0</v>
      </c>
      <c r="F84" s="19"/>
      <c r="G84" s="18">
        <f t="shared" si="41"/>
        <v>0</v>
      </c>
      <c r="H84" s="19"/>
      <c r="I84" s="18">
        <f t="shared" si="42"/>
        <v>0</v>
      </c>
      <c r="J84" s="19"/>
      <c r="K84" s="18">
        <f t="shared" si="43"/>
        <v>0</v>
      </c>
      <c r="L84" s="19"/>
      <c r="M84" s="18">
        <f t="shared" si="44"/>
        <v>0</v>
      </c>
      <c r="N84" s="20">
        <f t="shared" si="38"/>
        <v>0</v>
      </c>
      <c r="O84" s="21">
        <f t="shared" si="38"/>
        <v>0</v>
      </c>
      <c r="P84" s="19"/>
      <c r="Q84" s="18">
        <f t="shared" si="45"/>
        <v>0</v>
      </c>
      <c r="R84" s="19"/>
      <c r="S84" s="18">
        <f t="shared" si="46"/>
        <v>0</v>
      </c>
      <c r="T84" s="20">
        <f t="shared" si="39"/>
        <v>0</v>
      </c>
      <c r="U84" s="22">
        <f t="shared" si="39"/>
        <v>0</v>
      </c>
      <c r="V84" s="23"/>
      <c r="W84" s="18">
        <f t="shared" si="47"/>
        <v>0</v>
      </c>
      <c r="X84" s="24"/>
      <c r="Y84" s="18">
        <f t="shared" si="48"/>
        <v>0</v>
      </c>
      <c r="Z84" s="24"/>
      <c r="AA84" s="34">
        <f t="shared" si="54"/>
        <v>0</v>
      </c>
      <c r="AB84" s="33"/>
      <c r="AC84" s="34">
        <f t="shared" si="11"/>
        <v>0</v>
      </c>
      <c r="AD84" s="26">
        <f t="shared" si="50"/>
        <v>0</v>
      </c>
      <c r="AE84" s="27">
        <f t="shared" si="50"/>
        <v>0</v>
      </c>
      <c r="AF84" s="28">
        <f t="shared" si="51"/>
        <v>0</v>
      </c>
      <c r="AG84" s="29">
        <f t="shared" si="51"/>
        <v>0</v>
      </c>
      <c r="AH84" s="28">
        <f t="shared" si="52"/>
        <v>0</v>
      </c>
      <c r="AI84" s="22">
        <f t="shared" si="53"/>
        <v>0</v>
      </c>
    </row>
    <row r="85" spans="1:35" ht="15">
      <c r="A85" s="15"/>
      <c r="B85" s="31"/>
      <c r="C85" s="35"/>
      <c r="D85" s="17"/>
      <c r="E85" s="18">
        <f t="shared" si="0"/>
        <v>0</v>
      </c>
      <c r="F85" s="19"/>
      <c r="G85" s="18">
        <f t="shared" si="41"/>
        <v>0</v>
      </c>
      <c r="H85" s="19"/>
      <c r="I85" s="18">
        <f t="shared" si="42"/>
        <v>0</v>
      </c>
      <c r="J85" s="19"/>
      <c r="K85" s="18">
        <f t="shared" si="43"/>
        <v>0</v>
      </c>
      <c r="L85" s="19"/>
      <c r="M85" s="18">
        <f t="shared" si="44"/>
        <v>0</v>
      </c>
      <c r="N85" s="20">
        <f aca="true" t="shared" si="55" ref="N85:O86">D85+F85+H85+J85+L85</f>
        <v>0</v>
      </c>
      <c r="O85" s="21">
        <f t="shared" si="55"/>
        <v>0</v>
      </c>
      <c r="P85" s="19"/>
      <c r="Q85" s="18">
        <f t="shared" si="45"/>
        <v>0</v>
      </c>
      <c r="R85" s="19"/>
      <c r="S85" s="18">
        <f t="shared" si="46"/>
        <v>0</v>
      </c>
      <c r="T85" s="20">
        <f aca="true" t="shared" si="56" ref="T85:U86">P85+R85</f>
        <v>0</v>
      </c>
      <c r="U85" s="22">
        <f t="shared" si="56"/>
        <v>0</v>
      </c>
      <c r="V85" s="23"/>
      <c r="W85" s="18">
        <f t="shared" si="47"/>
        <v>0</v>
      </c>
      <c r="X85" s="24"/>
      <c r="Y85" s="18">
        <f t="shared" si="48"/>
        <v>0</v>
      </c>
      <c r="Z85" s="24"/>
      <c r="AA85" s="34">
        <f t="shared" si="54"/>
        <v>0</v>
      </c>
      <c r="AB85" s="33"/>
      <c r="AC85" s="34">
        <f t="shared" si="11"/>
        <v>0</v>
      </c>
      <c r="AD85" s="26">
        <f t="shared" si="50"/>
        <v>0</v>
      </c>
      <c r="AE85" s="27">
        <f t="shared" si="50"/>
        <v>0</v>
      </c>
      <c r="AF85" s="28">
        <f t="shared" si="51"/>
        <v>0</v>
      </c>
      <c r="AG85" s="29">
        <f t="shared" si="51"/>
        <v>0</v>
      </c>
      <c r="AH85" s="28">
        <f t="shared" si="52"/>
        <v>0</v>
      </c>
      <c r="AI85" s="22">
        <f t="shared" si="53"/>
        <v>0</v>
      </c>
    </row>
    <row r="86" spans="1:35" ht="15.75" thickBot="1">
      <c r="A86" s="30"/>
      <c r="B86" s="31"/>
      <c r="C86" s="36"/>
      <c r="D86" s="17"/>
      <c r="E86" s="18">
        <f t="shared" si="0"/>
        <v>0</v>
      </c>
      <c r="F86" s="19"/>
      <c r="G86" s="18">
        <f t="shared" si="41"/>
        <v>0</v>
      </c>
      <c r="H86" s="19"/>
      <c r="I86" s="18">
        <f t="shared" si="42"/>
        <v>0</v>
      </c>
      <c r="J86" s="19"/>
      <c r="K86" s="18">
        <f t="shared" si="43"/>
        <v>0</v>
      </c>
      <c r="L86" s="19"/>
      <c r="M86" s="18">
        <f t="shared" si="44"/>
        <v>0</v>
      </c>
      <c r="N86" s="20">
        <f t="shared" si="55"/>
        <v>0</v>
      </c>
      <c r="O86" s="21">
        <f t="shared" si="55"/>
        <v>0</v>
      </c>
      <c r="P86" s="19"/>
      <c r="Q86" s="18">
        <f t="shared" si="45"/>
        <v>0</v>
      </c>
      <c r="R86" s="19"/>
      <c r="S86" s="18">
        <f t="shared" si="46"/>
        <v>0</v>
      </c>
      <c r="T86" s="20">
        <f t="shared" si="56"/>
        <v>0</v>
      </c>
      <c r="U86" s="22">
        <f t="shared" si="56"/>
        <v>0</v>
      </c>
      <c r="V86" s="23"/>
      <c r="W86" s="18">
        <f t="shared" si="47"/>
        <v>0</v>
      </c>
      <c r="X86" s="24"/>
      <c r="Y86" s="18">
        <f t="shared" si="48"/>
        <v>0</v>
      </c>
      <c r="Z86" s="24"/>
      <c r="AA86" s="34">
        <f t="shared" si="54"/>
        <v>0</v>
      </c>
      <c r="AB86" s="37"/>
      <c r="AC86" s="34">
        <f t="shared" si="11"/>
        <v>0</v>
      </c>
      <c r="AD86" s="38">
        <f t="shared" si="50"/>
        <v>0</v>
      </c>
      <c r="AE86" s="27">
        <f t="shared" si="50"/>
        <v>0</v>
      </c>
      <c r="AF86" s="28">
        <f t="shared" si="51"/>
        <v>0</v>
      </c>
      <c r="AG86" s="29">
        <f t="shared" si="51"/>
        <v>0</v>
      </c>
      <c r="AH86" s="28">
        <f t="shared" si="52"/>
        <v>0</v>
      </c>
      <c r="AI86" s="22">
        <f t="shared" si="53"/>
        <v>0</v>
      </c>
    </row>
    <row r="87" spans="1:67" s="41" customFormat="1" ht="15.75" thickBot="1">
      <c r="A87" s="496" t="s">
        <v>38</v>
      </c>
      <c r="B87" s="497"/>
      <c r="C87" s="498"/>
      <c r="D87" s="39">
        <f aca="true" t="shared" si="57" ref="D87:Q87">SUM(D20:D86)</f>
        <v>462.55</v>
      </c>
      <c r="E87" s="39">
        <f t="shared" si="57"/>
        <v>38.545833333333334</v>
      </c>
      <c r="F87" s="39">
        <f t="shared" si="57"/>
        <v>22</v>
      </c>
      <c r="G87" s="39">
        <f t="shared" si="57"/>
        <v>1.8333333333333333</v>
      </c>
      <c r="H87" s="39">
        <f t="shared" si="57"/>
        <v>0</v>
      </c>
      <c r="I87" s="39">
        <f t="shared" si="57"/>
        <v>0</v>
      </c>
      <c r="J87" s="39">
        <f t="shared" si="57"/>
        <v>0</v>
      </c>
      <c r="K87" s="39">
        <f t="shared" si="57"/>
        <v>0</v>
      </c>
      <c r="L87" s="39">
        <f t="shared" si="57"/>
        <v>0</v>
      </c>
      <c r="M87" s="39">
        <f t="shared" si="57"/>
        <v>0</v>
      </c>
      <c r="N87" s="39">
        <f t="shared" si="57"/>
        <v>484.55</v>
      </c>
      <c r="O87" s="39">
        <f t="shared" si="57"/>
        <v>40.37916666666667</v>
      </c>
      <c r="P87" s="39">
        <f t="shared" si="57"/>
        <v>12</v>
      </c>
      <c r="Q87" s="39">
        <f t="shared" si="57"/>
        <v>1</v>
      </c>
      <c r="R87" s="39">
        <f>SUM(R20:R69)</f>
        <v>1</v>
      </c>
      <c r="S87" s="39">
        <f>SUM(S20:S86)</f>
        <v>0.08333333333333333</v>
      </c>
      <c r="T87" s="39">
        <f>SUM(T20:T86)</f>
        <v>13</v>
      </c>
      <c r="U87" s="39">
        <f>SUM(U20:U86)</f>
        <v>1.0833333333333333</v>
      </c>
      <c r="V87" s="39">
        <f>SUM(V20:V86)</f>
        <v>0</v>
      </c>
      <c r="W87" s="39">
        <f>SUM(W20:W69)</f>
        <v>0</v>
      </c>
      <c r="X87" s="39">
        <f aca="true" t="shared" si="58" ref="X87:AI87">SUM(X20:X86)</f>
        <v>0</v>
      </c>
      <c r="Y87" s="39">
        <f t="shared" si="58"/>
        <v>0</v>
      </c>
      <c r="Z87" s="39">
        <f t="shared" si="58"/>
        <v>81</v>
      </c>
      <c r="AA87" s="39">
        <f t="shared" si="58"/>
        <v>6.75</v>
      </c>
      <c r="AB87" s="39">
        <f t="shared" si="58"/>
        <v>3</v>
      </c>
      <c r="AC87" s="39">
        <f t="shared" si="58"/>
        <v>0.25</v>
      </c>
      <c r="AD87" s="39">
        <f t="shared" si="58"/>
        <v>84</v>
      </c>
      <c r="AE87" s="39">
        <f t="shared" si="58"/>
        <v>7</v>
      </c>
      <c r="AF87" s="39">
        <f t="shared" si="58"/>
        <v>581.55</v>
      </c>
      <c r="AG87" s="39">
        <f t="shared" si="58"/>
        <v>48.462500000000006</v>
      </c>
      <c r="AH87" s="39">
        <f t="shared" si="58"/>
        <v>79.55</v>
      </c>
      <c r="AI87" s="40">
        <f t="shared" si="58"/>
        <v>6.629166666666666</v>
      </c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</row>
    <row r="88" spans="16:67" ht="15">
      <c r="P88" s="1"/>
      <c r="Q88" s="1"/>
      <c r="R88" s="1"/>
      <c r="S88" s="1"/>
      <c r="V88" s="1"/>
      <c r="W88" s="1"/>
      <c r="X88" s="1"/>
      <c r="Y88" s="1"/>
      <c r="Z88" s="1"/>
      <c r="AA88" s="1"/>
      <c r="AB88" s="1"/>
      <c r="AC88" s="1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</row>
    <row r="89" spans="1:19" ht="15">
      <c r="A89" s="373" t="s">
        <v>39</v>
      </c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</row>
    <row r="90" spans="1:36" ht="15" customHeight="1">
      <c r="A90" s="375" t="s">
        <v>1820</v>
      </c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  <c r="AJ90" s="1"/>
    </row>
    <row r="92" ht="15">
      <c r="A92" t="s">
        <v>40</v>
      </c>
    </row>
  </sheetData>
  <mergeCells count="69">
    <mergeCell ref="AH1:AI1"/>
    <mergeCell ref="A9:B9"/>
    <mergeCell ref="A2:AI2"/>
    <mergeCell ref="L3:S3"/>
    <mergeCell ref="L4:S4"/>
    <mergeCell ref="A6:AI6"/>
    <mergeCell ref="A7:AI7"/>
    <mergeCell ref="A10:B10"/>
    <mergeCell ref="A12:A19"/>
    <mergeCell ref="B12:B15"/>
    <mergeCell ref="C12:C19"/>
    <mergeCell ref="D12:AG12"/>
    <mergeCell ref="D13:U13"/>
    <mergeCell ref="V13:W16"/>
    <mergeCell ref="X13:AE13"/>
    <mergeCell ref="AF13:AG16"/>
    <mergeCell ref="X14:Y16"/>
    <mergeCell ref="P17:P19"/>
    <mergeCell ref="D17:D19"/>
    <mergeCell ref="E17:E19"/>
    <mergeCell ref="F17:F19"/>
    <mergeCell ref="G17:G19"/>
    <mergeCell ref="H17:H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Z14:AA16"/>
    <mergeCell ref="AB14:AC16"/>
    <mergeCell ref="AD14:AE16"/>
    <mergeCell ref="I17:I19"/>
    <mergeCell ref="J17:J19"/>
    <mergeCell ref="K17:K19"/>
    <mergeCell ref="L17:L19"/>
    <mergeCell ref="M17:M19"/>
    <mergeCell ref="N17:N19"/>
    <mergeCell ref="O17:O19"/>
    <mergeCell ref="Y17:Y19"/>
    <mergeCell ref="Z17:Z19"/>
    <mergeCell ref="AA17:AA19"/>
    <mergeCell ref="AB17:AB19"/>
    <mergeCell ref="Q17:Q19"/>
    <mergeCell ref="R17:R19"/>
    <mergeCell ref="S17:S19"/>
    <mergeCell ref="T17:T19"/>
    <mergeCell ref="U17:U19"/>
    <mergeCell ref="V17:V19"/>
    <mergeCell ref="A89:S89"/>
    <mergeCell ref="A90:AI90"/>
    <mergeCell ref="AI17:AI19"/>
    <mergeCell ref="A20:C20"/>
    <mergeCell ref="A56:C56"/>
    <mergeCell ref="A64:C64"/>
    <mergeCell ref="A79:C79"/>
    <mergeCell ref="A87:C87"/>
    <mergeCell ref="AC17:AC19"/>
    <mergeCell ref="AD17:AD19"/>
    <mergeCell ref="AE17:AE19"/>
    <mergeCell ref="AF17:AF19"/>
    <mergeCell ref="AG17:AG19"/>
    <mergeCell ref="AH17:AH19"/>
    <mergeCell ref="W17:W19"/>
    <mergeCell ref="X17:X1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7"/>
  <sheetViews>
    <sheetView workbookViewId="0" topLeftCell="A33">
      <selection activeCell="B50" sqref="B50:C59"/>
    </sheetView>
  </sheetViews>
  <sheetFormatPr defaultColWidth="9.140625" defaultRowHeight="15"/>
  <cols>
    <col min="1" max="1" width="21.00390625" style="166" customWidth="1"/>
    <col min="2" max="2" width="25.140625" style="166" customWidth="1"/>
    <col min="3" max="3" width="45.28125" style="166" customWidth="1"/>
    <col min="4" max="5" width="8.00390625" style="166" customWidth="1"/>
    <col min="6" max="6" width="7.00390625" style="166" bestFit="1" customWidth="1"/>
    <col min="7" max="7" width="7.28125" style="166" customWidth="1"/>
    <col min="8" max="8" width="5.8515625" style="166" customWidth="1"/>
    <col min="9" max="9" width="6.421875" style="166" customWidth="1"/>
    <col min="10" max="11" width="6.28125" style="166" customWidth="1"/>
    <col min="12" max="13" width="7.28125" style="166" customWidth="1"/>
    <col min="14" max="14" width="11.28125" style="1" customWidth="1"/>
    <col min="15" max="15" width="11.00390625" style="1" customWidth="1"/>
    <col min="16" max="16" width="8.57421875" style="166" customWidth="1"/>
    <col min="17" max="17" width="7.421875" style="166" customWidth="1"/>
    <col min="18" max="19" width="7.7109375" style="166" customWidth="1"/>
    <col min="20" max="20" width="9.28125" style="1" customWidth="1"/>
    <col min="21" max="21" width="9.8515625" style="1" customWidth="1"/>
    <col min="22" max="22" width="7.7109375" style="166" customWidth="1"/>
    <col min="23" max="23" width="6.140625" style="166" customWidth="1"/>
    <col min="24" max="26" width="7.7109375" style="166" customWidth="1"/>
    <col min="27" max="27" width="9.7109375" style="166" customWidth="1"/>
    <col min="28" max="29" width="7.7109375" style="166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166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399</v>
      </c>
    </row>
    <row r="10" spans="1:3" s="7" customFormat="1" ht="16.5" thickBot="1">
      <c r="A10" s="449" t="s">
        <v>5</v>
      </c>
      <c r="B10" s="450"/>
      <c r="C10" s="8" t="s">
        <v>568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69" t="s">
        <v>569</v>
      </c>
      <c r="B21" s="168" t="s">
        <v>61</v>
      </c>
      <c r="C21" s="168" t="s">
        <v>570</v>
      </c>
      <c r="D21" s="168">
        <v>15</v>
      </c>
      <c r="E21" s="18">
        <f aca="true" t="shared" si="0" ref="E21:E35">+D21/12</f>
        <v>1.25</v>
      </c>
      <c r="F21" s="19"/>
      <c r="G21" s="18">
        <f aca="true" t="shared" si="1" ref="G21:G35">F21/12</f>
        <v>0</v>
      </c>
      <c r="H21" s="19"/>
      <c r="I21" s="18">
        <f aca="true" t="shared" si="2" ref="I21:I35">+H21/12</f>
        <v>0</v>
      </c>
      <c r="J21" s="19"/>
      <c r="K21" s="18">
        <f aca="true" t="shared" si="3" ref="K21:K35">+J21/12</f>
        <v>0</v>
      </c>
      <c r="L21" s="19"/>
      <c r="M21" s="18">
        <f aca="true" t="shared" si="4" ref="M21:M35">+L21/12</f>
        <v>0</v>
      </c>
      <c r="N21" s="20">
        <f aca="true" t="shared" si="5" ref="N21:N35">D21+F21+H21+J21+L21</f>
        <v>15</v>
      </c>
      <c r="O21" s="21">
        <f aca="true" t="shared" si="6" ref="O21:O35">E21+G21+I21+K21+M21</f>
        <v>1.25</v>
      </c>
      <c r="P21" s="19"/>
      <c r="Q21" s="18">
        <f aca="true" t="shared" si="7" ref="Q21:Q35">+P21/12</f>
        <v>0</v>
      </c>
      <c r="R21" s="19"/>
      <c r="S21" s="18">
        <f aca="true" t="shared" si="8" ref="S21:S35">+R21/12</f>
        <v>0</v>
      </c>
      <c r="T21" s="20">
        <f aca="true" t="shared" si="9" ref="T21:T35">P21+R21</f>
        <v>0</v>
      </c>
      <c r="U21" s="22">
        <f aca="true" t="shared" si="10" ref="U21:U35">Q21+S21</f>
        <v>0</v>
      </c>
      <c r="V21" s="23"/>
      <c r="W21" s="18">
        <f aca="true" t="shared" si="11" ref="W21:W35">+V21/12</f>
        <v>0</v>
      </c>
      <c r="X21" s="24"/>
      <c r="Y21" s="18">
        <f aca="true" t="shared" si="12" ref="Y21:Y35">+X21/12</f>
        <v>0</v>
      </c>
      <c r="Z21" s="170">
        <v>0</v>
      </c>
      <c r="AA21" s="18">
        <f aca="true" t="shared" si="13" ref="AA21:AA35">+Z21/12</f>
        <v>0</v>
      </c>
      <c r="AB21" s="25"/>
      <c r="AC21" s="18">
        <f aca="true" t="shared" si="14" ref="AC21:AC35">AB21/12</f>
        <v>0</v>
      </c>
      <c r="AD21" s="26">
        <f aca="true" t="shared" si="15" ref="AD21:AD35">X21+Z21+AB21</f>
        <v>0</v>
      </c>
      <c r="AE21" s="27">
        <f aca="true" t="shared" si="16" ref="AE21:AE35">Y21+AA21+AC21</f>
        <v>0</v>
      </c>
      <c r="AF21" s="28">
        <f aca="true" t="shared" si="17" ref="AF21:AF35">N21+T21+V21+AD21</f>
        <v>15</v>
      </c>
      <c r="AG21" s="29">
        <f aca="true" t="shared" si="18" ref="AG21:AG35">O21+U21+W21+AE21</f>
        <v>1.25</v>
      </c>
      <c r="AH21" s="28">
        <f aca="true" t="shared" si="19" ref="AH21:AH35">IF(AF21-F21-J21-AB21-12&lt;0,0,AF21-F21-J21-AB21-12)</f>
        <v>3</v>
      </c>
      <c r="AI21" s="22">
        <f aca="true" t="shared" si="20" ref="AI21:AI35">AH21/12</f>
        <v>0.25</v>
      </c>
    </row>
    <row r="22" spans="1:35" ht="15">
      <c r="A22" s="168"/>
      <c r="B22" s="168" t="s">
        <v>68</v>
      </c>
      <c r="C22" s="168" t="s">
        <v>571</v>
      </c>
      <c r="D22" s="168">
        <v>22.5</v>
      </c>
      <c r="E22" s="18">
        <f t="shared" si="0"/>
        <v>1.875</v>
      </c>
      <c r="F22" s="19"/>
      <c r="G22" s="18">
        <f t="shared" si="1"/>
        <v>0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22.5</v>
      </c>
      <c r="O22" s="21">
        <f t="shared" si="6"/>
        <v>1.875</v>
      </c>
      <c r="P22" s="19"/>
      <c r="Q22" s="18">
        <f t="shared" si="7"/>
        <v>0</v>
      </c>
      <c r="R22" s="19"/>
      <c r="S22" s="18">
        <f t="shared" si="8"/>
        <v>0</v>
      </c>
      <c r="T22" s="20">
        <f t="shared" si="9"/>
        <v>0</v>
      </c>
      <c r="U22" s="22">
        <f t="shared" si="10"/>
        <v>0</v>
      </c>
      <c r="V22" s="23"/>
      <c r="W22" s="18">
        <f t="shared" si="11"/>
        <v>0</v>
      </c>
      <c r="X22" s="24"/>
      <c r="Y22" s="18">
        <f t="shared" si="12"/>
        <v>0</v>
      </c>
      <c r="Z22" s="170">
        <v>0</v>
      </c>
      <c r="AA22" s="18">
        <f t="shared" si="13"/>
        <v>0</v>
      </c>
      <c r="AB22" s="25"/>
      <c r="AC22" s="18">
        <f t="shared" si="14"/>
        <v>0</v>
      </c>
      <c r="AD22" s="26">
        <f t="shared" si="15"/>
        <v>0</v>
      </c>
      <c r="AE22" s="27">
        <f t="shared" si="16"/>
        <v>0</v>
      </c>
      <c r="AF22" s="28">
        <f t="shared" si="17"/>
        <v>22.5</v>
      </c>
      <c r="AG22" s="29">
        <f t="shared" si="18"/>
        <v>1.875</v>
      </c>
      <c r="AH22" s="28">
        <f t="shared" si="19"/>
        <v>10.5</v>
      </c>
      <c r="AI22" s="22">
        <f t="shared" si="20"/>
        <v>0.875</v>
      </c>
    </row>
    <row r="23" spans="1:35" ht="15">
      <c r="A23" s="169" t="s">
        <v>572</v>
      </c>
      <c r="B23" s="168" t="s">
        <v>61</v>
      </c>
      <c r="C23" s="168" t="s">
        <v>573</v>
      </c>
      <c r="D23" s="168">
        <v>12</v>
      </c>
      <c r="E23" s="18">
        <f t="shared" si="0"/>
        <v>1</v>
      </c>
      <c r="F23" s="19"/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12</v>
      </c>
      <c r="O23" s="21">
        <f t="shared" si="6"/>
        <v>1</v>
      </c>
      <c r="P23" s="19"/>
      <c r="Q23" s="18">
        <f t="shared" si="7"/>
        <v>0</v>
      </c>
      <c r="R23" s="19"/>
      <c r="S23" s="18">
        <f t="shared" si="8"/>
        <v>0</v>
      </c>
      <c r="T23" s="20">
        <f t="shared" si="9"/>
        <v>0</v>
      </c>
      <c r="U23" s="22">
        <f t="shared" si="10"/>
        <v>0</v>
      </c>
      <c r="V23" s="23"/>
      <c r="W23" s="18">
        <f t="shared" si="11"/>
        <v>0</v>
      </c>
      <c r="X23" s="24"/>
      <c r="Y23" s="18">
        <f t="shared" si="12"/>
        <v>0</v>
      </c>
      <c r="Z23" s="170">
        <v>0</v>
      </c>
      <c r="AA23" s="18">
        <f t="shared" si="13"/>
        <v>0</v>
      </c>
      <c r="AB23" s="25"/>
      <c r="AC23" s="18">
        <f t="shared" si="14"/>
        <v>0</v>
      </c>
      <c r="AD23" s="26">
        <f t="shared" si="15"/>
        <v>0</v>
      </c>
      <c r="AE23" s="27">
        <f t="shared" si="16"/>
        <v>0</v>
      </c>
      <c r="AF23" s="28">
        <f t="shared" si="17"/>
        <v>12</v>
      </c>
      <c r="AG23" s="29">
        <f t="shared" si="18"/>
        <v>1</v>
      </c>
      <c r="AH23" s="28">
        <f t="shared" si="19"/>
        <v>0</v>
      </c>
      <c r="AI23" s="22">
        <f t="shared" si="20"/>
        <v>0</v>
      </c>
    </row>
    <row r="24" spans="1:35" ht="15">
      <c r="A24" s="169" t="s">
        <v>574</v>
      </c>
      <c r="B24" s="168" t="s">
        <v>326</v>
      </c>
      <c r="C24" s="168" t="s">
        <v>575</v>
      </c>
      <c r="D24" s="168">
        <v>24</v>
      </c>
      <c r="E24" s="18">
        <f t="shared" si="0"/>
        <v>2</v>
      </c>
      <c r="F24" s="19"/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24</v>
      </c>
      <c r="O24" s="21">
        <f t="shared" si="6"/>
        <v>2</v>
      </c>
      <c r="P24" s="19"/>
      <c r="Q24" s="18">
        <f t="shared" si="7"/>
        <v>0</v>
      </c>
      <c r="R24" s="19"/>
      <c r="S24" s="18">
        <f t="shared" si="8"/>
        <v>0</v>
      </c>
      <c r="T24" s="20">
        <f t="shared" si="9"/>
        <v>0</v>
      </c>
      <c r="U24" s="22">
        <f t="shared" si="10"/>
        <v>0</v>
      </c>
      <c r="V24" s="23"/>
      <c r="W24" s="18">
        <f t="shared" si="11"/>
        <v>0</v>
      </c>
      <c r="X24" s="24"/>
      <c r="Y24" s="18">
        <f t="shared" si="12"/>
        <v>0</v>
      </c>
      <c r="Z24" s="170">
        <v>0</v>
      </c>
      <c r="AA24" s="18">
        <f t="shared" si="13"/>
        <v>0</v>
      </c>
      <c r="AB24" s="25"/>
      <c r="AC24" s="18">
        <f t="shared" si="14"/>
        <v>0</v>
      </c>
      <c r="AD24" s="26">
        <f t="shared" si="15"/>
        <v>0</v>
      </c>
      <c r="AE24" s="27">
        <f t="shared" si="16"/>
        <v>0</v>
      </c>
      <c r="AF24" s="28">
        <f t="shared" si="17"/>
        <v>24</v>
      </c>
      <c r="AG24" s="29">
        <f t="shared" si="18"/>
        <v>2</v>
      </c>
      <c r="AH24" s="28">
        <f t="shared" si="19"/>
        <v>12</v>
      </c>
      <c r="AI24" s="22">
        <f t="shared" si="20"/>
        <v>1</v>
      </c>
    </row>
    <row r="25" spans="1:35" ht="15">
      <c r="A25" s="169" t="s">
        <v>576</v>
      </c>
      <c r="B25" s="168" t="s">
        <v>61</v>
      </c>
      <c r="C25" s="168" t="s">
        <v>577</v>
      </c>
      <c r="D25" s="168">
        <v>9</v>
      </c>
      <c r="E25" s="18">
        <f t="shared" si="0"/>
        <v>0.75</v>
      </c>
      <c r="F25" s="19"/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9</v>
      </c>
      <c r="O25" s="21">
        <f t="shared" si="6"/>
        <v>0.75</v>
      </c>
      <c r="P25" s="19"/>
      <c r="Q25" s="18">
        <f t="shared" si="7"/>
        <v>0</v>
      </c>
      <c r="R25" s="19"/>
      <c r="S25" s="18">
        <f t="shared" si="8"/>
        <v>0</v>
      </c>
      <c r="T25" s="20">
        <f t="shared" si="9"/>
        <v>0</v>
      </c>
      <c r="U25" s="22">
        <f t="shared" si="10"/>
        <v>0</v>
      </c>
      <c r="V25" s="23"/>
      <c r="W25" s="18">
        <f t="shared" si="11"/>
        <v>0</v>
      </c>
      <c r="X25" s="24"/>
      <c r="Y25" s="18">
        <f t="shared" si="12"/>
        <v>0</v>
      </c>
      <c r="Z25" s="170">
        <v>3</v>
      </c>
      <c r="AA25" s="18">
        <f t="shared" si="13"/>
        <v>0.25</v>
      </c>
      <c r="AB25" s="25"/>
      <c r="AC25" s="18">
        <f t="shared" si="14"/>
        <v>0</v>
      </c>
      <c r="AD25" s="26">
        <f t="shared" si="15"/>
        <v>3</v>
      </c>
      <c r="AE25" s="27">
        <f t="shared" si="16"/>
        <v>0.25</v>
      </c>
      <c r="AF25" s="28">
        <f t="shared" si="17"/>
        <v>12</v>
      </c>
      <c r="AG25" s="29">
        <f t="shared" si="18"/>
        <v>1</v>
      </c>
      <c r="AH25" s="28">
        <f t="shared" si="19"/>
        <v>0</v>
      </c>
      <c r="AI25" s="22">
        <f t="shared" si="20"/>
        <v>0</v>
      </c>
    </row>
    <row r="26" spans="1:35" ht="15">
      <c r="A26" s="169" t="s">
        <v>578</v>
      </c>
      <c r="B26" s="168" t="s">
        <v>61</v>
      </c>
      <c r="C26" s="168" t="s">
        <v>579</v>
      </c>
      <c r="D26" s="168">
        <v>18</v>
      </c>
      <c r="E26" s="18">
        <f t="shared" si="0"/>
        <v>1.5</v>
      </c>
      <c r="F26" s="19"/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18</v>
      </c>
      <c r="O26" s="21">
        <f t="shared" si="6"/>
        <v>1.5</v>
      </c>
      <c r="P26" s="19"/>
      <c r="Q26" s="18">
        <f t="shared" si="7"/>
        <v>0</v>
      </c>
      <c r="R26" s="19"/>
      <c r="S26" s="18">
        <f t="shared" si="8"/>
        <v>0</v>
      </c>
      <c r="T26" s="20">
        <f t="shared" si="9"/>
        <v>0</v>
      </c>
      <c r="U26" s="22">
        <f t="shared" si="10"/>
        <v>0</v>
      </c>
      <c r="V26" s="23"/>
      <c r="W26" s="18">
        <f t="shared" si="11"/>
        <v>0</v>
      </c>
      <c r="X26" s="24"/>
      <c r="Y26" s="18">
        <f t="shared" si="12"/>
        <v>0</v>
      </c>
      <c r="Z26" s="170">
        <v>0</v>
      </c>
      <c r="AA26" s="18">
        <f t="shared" si="13"/>
        <v>0</v>
      </c>
      <c r="AB26" s="25"/>
      <c r="AC26" s="18">
        <f t="shared" si="14"/>
        <v>0</v>
      </c>
      <c r="AD26" s="26">
        <f t="shared" si="15"/>
        <v>0</v>
      </c>
      <c r="AE26" s="27">
        <f t="shared" si="16"/>
        <v>0</v>
      </c>
      <c r="AF26" s="28">
        <f t="shared" si="17"/>
        <v>18</v>
      </c>
      <c r="AG26" s="29">
        <f t="shared" si="18"/>
        <v>1.5</v>
      </c>
      <c r="AH26" s="28">
        <f t="shared" si="19"/>
        <v>6</v>
      </c>
      <c r="AI26" s="22">
        <f t="shared" si="20"/>
        <v>0.5</v>
      </c>
    </row>
    <row r="27" spans="1:35" ht="15">
      <c r="A27" s="169" t="s">
        <v>580</v>
      </c>
      <c r="B27" s="168" t="s">
        <v>61</v>
      </c>
      <c r="C27" s="168" t="s">
        <v>581</v>
      </c>
      <c r="D27" s="168">
        <v>12</v>
      </c>
      <c r="E27" s="18">
        <f t="shared" si="0"/>
        <v>1</v>
      </c>
      <c r="F27" s="19"/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12</v>
      </c>
      <c r="O27" s="21">
        <f t="shared" si="6"/>
        <v>1</v>
      </c>
      <c r="P27" s="19"/>
      <c r="Q27" s="18">
        <f t="shared" si="7"/>
        <v>0</v>
      </c>
      <c r="R27" s="19"/>
      <c r="S27" s="18">
        <f t="shared" si="8"/>
        <v>0</v>
      </c>
      <c r="T27" s="20">
        <f t="shared" si="9"/>
        <v>0</v>
      </c>
      <c r="U27" s="22">
        <f t="shared" si="10"/>
        <v>0</v>
      </c>
      <c r="V27" s="23"/>
      <c r="W27" s="18">
        <f t="shared" si="11"/>
        <v>0</v>
      </c>
      <c r="X27" s="24"/>
      <c r="Y27" s="18">
        <f t="shared" si="12"/>
        <v>0</v>
      </c>
      <c r="Z27" s="170">
        <v>12</v>
      </c>
      <c r="AA27" s="18">
        <f t="shared" si="13"/>
        <v>1</v>
      </c>
      <c r="AB27" s="25"/>
      <c r="AC27" s="18">
        <f t="shared" si="14"/>
        <v>0</v>
      </c>
      <c r="AD27" s="26">
        <f t="shared" si="15"/>
        <v>12</v>
      </c>
      <c r="AE27" s="27">
        <f t="shared" si="16"/>
        <v>1</v>
      </c>
      <c r="AF27" s="28">
        <f t="shared" si="17"/>
        <v>24</v>
      </c>
      <c r="AG27" s="29">
        <f t="shared" si="18"/>
        <v>2</v>
      </c>
      <c r="AH27" s="28">
        <f t="shared" si="19"/>
        <v>12</v>
      </c>
      <c r="AI27" s="22">
        <f t="shared" si="20"/>
        <v>1</v>
      </c>
    </row>
    <row r="28" spans="1:35" ht="15">
      <c r="A28" s="167"/>
      <c r="D28" s="17"/>
      <c r="E28" s="18">
        <f t="shared" si="0"/>
        <v>0</v>
      </c>
      <c r="F28" s="19"/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0</v>
      </c>
      <c r="O28" s="21">
        <f t="shared" si="6"/>
        <v>0</v>
      </c>
      <c r="P28" s="19"/>
      <c r="Q28" s="18">
        <f t="shared" si="7"/>
        <v>0</v>
      </c>
      <c r="R28" s="19"/>
      <c r="S28" s="18">
        <f t="shared" si="8"/>
        <v>0</v>
      </c>
      <c r="T28" s="20">
        <f t="shared" si="9"/>
        <v>0</v>
      </c>
      <c r="U28" s="22">
        <f t="shared" si="10"/>
        <v>0</v>
      </c>
      <c r="V28" s="23"/>
      <c r="W28" s="18">
        <f t="shared" si="11"/>
        <v>0</v>
      </c>
      <c r="X28" s="24"/>
      <c r="Y28" s="18">
        <f t="shared" si="12"/>
        <v>0</v>
      </c>
      <c r="Z28" s="24"/>
      <c r="AA28" s="18">
        <f t="shared" si="13"/>
        <v>0</v>
      </c>
      <c r="AB28" s="25"/>
      <c r="AC28" s="18">
        <f t="shared" si="14"/>
        <v>0</v>
      </c>
      <c r="AD28" s="26">
        <f t="shared" si="15"/>
        <v>0</v>
      </c>
      <c r="AE28" s="27">
        <f t="shared" si="16"/>
        <v>0</v>
      </c>
      <c r="AF28" s="28">
        <f t="shared" si="17"/>
        <v>0</v>
      </c>
      <c r="AG28" s="29">
        <f t="shared" si="18"/>
        <v>0</v>
      </c>
      <c r="AH28" s="28">
        <f t="shared" si="19"/>
        <v>0</v>
      </c>
      <c r="AI28" s="22">
        <f t="shared" si="20"/>
        <v>0</v>
      </c>
    </row>
    <row r="29" spans="1:35" ht="15">
      <c r="A29" s="167"/>
      <c r="D29" s="17"/>
      <c r="E29" s="18">
        <f t="shared" si="0"/>
        <v>0</v>
      </c>
      <c r="F29" s="19"/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0</v>
      </c>
      <c r="O29" s="21">
        <f t="shared" si="6"/>
        <v>0</v>
      </c>
      <c r="P29" s="19"/>
      <c r="Q29" s="18">
        <f t="shared" si="7"/>
        <v>0</v>
      </c>
      <c r="R29" s="19"/>
      <c r="S29" s="18">
        <f t="shared" si="8"/>
        <v>0</v>
      </c>
      <c r="T29" s="20">
        <f t="shared" si="9"/>
        <v>0</v>
      </c>
      <c r="U29" s="22">
        <f t="shared" si="10"/>
        <v>0</v>
      </c>
      <c r="V29" s="23"/>
      <c r="W29" s="18">
        <f t="shared" si="11"/>
        <v>0</v>
      </c>
      <c r="X29" s="24"/>
      <c r="Y29" s="18">
        <f t="shared" si="12"/>
        <v>0</v>
      </c>
      <c r="Z29" s="24"/>
      <c r="AA29" s="18">
        <f t="shared" si="13"/>
        <v>0</v>
      </c>
      <c r="AB29" s="25"/>
      <c r="AC29" s="18">
        <f t="shared" si="14"/>
        <v>0</v>
      </c>
      <c r="AD29" s="26">
        <f t="shared" si="15"/>
        <v>0</v>
      </c>
      <c r="AE29" s="27">
        <f t="shared" si="16"/>
        <v>0</v>
      </c>
      <c r="AF29" s="28">
        <f t="shared" si="17"/>
        <v>0</v>
      </c>
      <c r="AG29" s="29">
        <f t="shared" si="18"/>
        <v>0</v>
      </c>
      <c r="AH29" s="28">
        <f t="shared" si="19"/>
        <v>0</v>
      </c>
      <c r="AI29" s="22">
        <f t="shared" si="20"/>
        <v>0</v>
      </c>
    </row>
    <row r="30" spans="1:35" ht="15">
      <c r="A30" s="167"/>
      <c r="D30" s="17"/>
      <c r="E30" s="18">
        <f t="shared" si="0"/>
        <v>0</v>
      </c>
      <c r="F30" s="19"/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0</v>
      </c>
      <c r="O30" s="21">
        <f t="shared" si="6"/>
        <v>0</v>
      </c>
      <c r="P30" s="19"/>
      <c r="Q30" s="18">
        <f t="shared" si="7"/>
        <v>0</v>
      </c>
      <c r="R30" s="19"/>
      <c r="S30" s="18">
        <f t="shared" si="8"/>
        <v>0</v>
      </c>
      <c r="T30" s="20">
        <f t="shared" si="9"/>
        <v>0</v>
      </c>
      <c r="U30" s="22">
        <f t="shared" si="10"/>
        <v>0</v>
      </c>
      <c r="V30" s="23"/>
      <c r="W30" s="18">
        <f t="shared" si="11"/>
        <v>0</v>
      </c>
      <c r="X30" s="24"/>
      <c r="Y30" s="18">
        <f t="shared" si="12"/>
        <v>0</v>
      </c>
      <c r="Z30" s="24"/>
      <c r="AA30" s="18">
        <f t="shared" si="13"/>
        <v>0</v>
      </c>
      <c r="AB30" s="25"/>
      <c r="AC30" s="18">
        <f t="shared" si="14"/>
        <v>0</v>
      </c>
      <c r="AD30" s="26">
        <f t="shared" si="15"/>
        <v>0</v>
      </c>
      <c r="AE30" s="27">
        <f t="shared" si="16"/>
        <v>0</v>
      </c>
      <c r="AF30" s="28">
        <f t="shared" si="17"/>
        <v>0</v>
      </c>
      <c r="AG30" s="29">
        <f t="shared" si="18"/>
        <v>0</v>
      </c>
      <c r="AH30" s="28">
        <f t="shared" si="19"/>
        <v>0</v>
      </c>
      <c r="AI30" s="22">
        <f t="shared" si="20"/>
        <v>0</v>
      </c>
    </row>
    <row r="31" spans="1:35" ht="15">
      <c r="A31" s="167"/>
      <c r="D31" s="17"/>
      <c r="E31" s="18">
        <f t="shared" si="0"/>
        <v>0</v>
      </c>
      <c r="F31" s="19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0</v>
      </c>
      <c r="O31" s="21">
        <f t="shared" si="6"/>
        <v>0</v>
      </c>
      <c r="P31" s="19"/>
      <c r="Q31" s="18">
        <f t="shared" si="7"/>
        <v>0</v>
      </c>
      <c r="R31" s="19"/>
      <c r="S31" s="18">
        <f t="shared" si="8"/>
        <v>0</v>
      </c>
      <c r="T31" s="20">
        <f t="shared" si="9"/>
        <v>0</v>
      </c>
      <c r="U31" s="22">
        <f t="shared" si="10"/>
        <v>0</v>
      </c>
      <c r="V31" s="23"/>
      <c r="W31" s="18">
        <f t="shared" si="11"/>
        <v>0</v>
      </c>
      <c r="X31" s="24"/>
      <c r="Y31" s="18">
        <f t="shared" si="12"/>
        <v>0</v>
      </c>
      <c r="Z31" s="24"/>
      <c r="AA31" s="18">
        <f t="shared" si="13"/>
        <v>0</v>
      </c>
      <c r="AB31" s="25"/>
      <c r="AC31" s="18">
        <f t="shared" si="14"/>
        <v>0</v>
      </c>
      <c r="AD31" s="26">
        <f t="shared" si="15"/>
        <v>0</v>
      </c>
      <c r="AE31" s="27">
        <f t="shared" si="16"/>
        <v>0</v>
      </c>
      <c r="AF31" s="28">
        <f t="shared" si="17"/>
        <v>0</v>
      </c>
      <c r="AG31" s="29">
        <f t="shared" si="18"/>
        <v>0</v>
      </c>
      <c r="AH31" s="28">
        <f t="shared" si="19"/>
        <v>0</v>
      </c>
      <c r="AI31" s="22">
        <f t="shared" si="20"/>
        <v>0</v>
      </c>
    </row>
    <row r="32" spans="1:35" ht="15">
      <c r="A32" s="167"/>
      <c r="D32" s="17"/>
      <c r="E32" s="18">
        <f t="shared" si="0"/>
        <v>0</v>
      </c>
      <c r="F32" s="19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0</v>
      </c>
      <c r="O32" s="21">
        <f t="shared" si="6"/>
        <v>0</v>
      </c>
      <c r="P32" s="19"/>
      <c r="Q32" s="18">
        <f t="shared" si="7"/>
        <v>0</v>
      </c>
      <c r="R32" s="19"/>
      <c r="S32" s="18">
        <f t="shared" si="8"/>
        <v>0</v>
      </c>
      <c r="T32" s="20">
        <f t="shared" si="9"/>
        <v>0</v>
      </c>
      <c r="U32" s="22">
        <f t="shared" si="10"/>
        <v>0</v>
      </c>
      <c r="V32" s="23"/>
      <c r="W32" s="18">
        <f t="shared" si="11"/>
        <v>0</v>
      </c>
      <c r="X32" s="24"/>
      <c r="Y32" s="18">
        <f t="shared" si="12"/>
        <v>0</v>
      </c>
      <c r="Z32" s="24"/>
      <c r="AA32" s="18">
        <f t="shared" si="13"/>
        <v>0</v>
      </c>
      <c r="AB32" s="25"/>
      <c r="AC32" s="18">
        <f t="shared" si="14"/>
        <v>0</v>
      </c>
      <c r="AD32" s="26">
        <f t="shared" si="15"/>
        <v>0</v>
      </c>
      <c r="AE32" s="27">
        <f t="shared" si="16"/>
        <v>0</v>
      </c>
      <c r="AF32" s="28">
        <f t="shared" si="17"/>
        <v>0</v>
      </c>
      <c r="AG32" s="29">
        <f t="shared" si="18"/>
        <v>0</v>
      </c>
      <c r="AH32" s="28">
        <f t="shared" si="19"/>
        <v>0</v>
      </c>
      <c r="AI32" s="22">
        <f t="shared" si="20"/>
        <v>0</v>
      </c>
    </row>
    <row r="33" spans="1:35" ht="15">
      <c r="A33" s="167"/>
      <c r="D33" s="17"/>
      <c r="E33" s="18">
        <f t="shared" si="0"/>
        <v>0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0</v>
      </c>
      <c r="O33" s="21">
        <f t="shared" si="6"/>
        <v>0</v>
      </c>
      <c r="P33" s="19"/>
      <c r="Q33" s="18">
        <f t="shared" si="7"/>
        <v>0</v>
      </c>
      <c r="R33" s="19"/>
      <c r="S33" s="18">
        <f t="shared" si="8"/>
        <v>0</v>
      </c>
      <c r="T33" s="20">
        <f t="shared" si="9"/>
        <v>0</v>
      </c>
      <c r="U33" s="22">
        <f t="shared" si="10"/>
        <v>0</v>
      </c>
      <c r="V33" s="23"/>
      <c r="W33" s="18">
        <f t="shared" si="11"/>
        <v>0</v>
      </c>
      <c r="X33" s="24"/>
      <c r="Y33" s="18">
        <f t="shared" si="12"/>
        <v>0</v>
      </c>
      <c r="Z33" s="24"/>
      <c r="AA33" s="18">
        <f t="shared" si="13"/>
        <v>0</v>
      </c>
      <c r="AB33" s="25"/>
      <c r="AC33" s="18">
        <f t="shared" si="14"/>
        <v>0</v>
      </c>
      <c r="AD33" s="26">
        <f t="shared" si="15"/>
        <v>0</v>
      </c>
      <c r="AE33" s="27">
        <f t="shared" si="16"/>
        <v>0</v>
      </c>
      <c r="AF33" s="28">
        <f t="shared" si="17"/>
        <v>0</v>
      </c>
      <c r="AG33" s="29">
        <f t="shared" si="18"/>
        <v>0</v>
      </c>
      <c r="AH33" s="28">
        <f t="shared" si="19"/>
        <v>0</v>
      </c>
      <c r="AI33" s="22">
        <f t="shared" si="20"/>
        <v>0</v>
      </c>
    </row>
    <row r="34" spans="1:35" ht="15">
      <c r="A34" s="167"/>
      <c r="D34" s="17"/>
      <c r="E34" s="18">
        <f t="shared" si="0"/>
        <v>0</v>
      </c>
      <c r="F34" s="19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4"/>
        <v>0</v>
      </c>
      <c r="N34" s="20">
        <f t="shared" si="5"/>
        <v>0</v>
      </c>
      <c r="O34" s="21">
        <f t="shared" si="6"/>
        <v>0</v>
      </c>
      <c r="P34" s="19"/>
      <c r="Q34" s="18">
        <f t="shared" si="7"/>
        <v>0</v>
      </c>
      <c r="R34" s="19"/>
      <c r="S34" s="18">
        <f t="shared" si="8"/>
        <v>0</v>
      </c>
      <c r="T34" s="20">
        <f t="shared" si="9"/>
        <v>0</v>
      </c>
      <c r="U34" s="22">
        <f t="shared" si="10"/>
        <v>0</v>
      </c>
      <c r="V34" s="23"/>
      <c r="W34" s="18">
        <f t="shared" si="11"/>
        <v>0</v>
      </c>
      <c r="X34" s="24"/>
      <c r="Y34" s="18">
        <f t="shared" si="12"/>
        <v>0</v>
      </c>
      <c r="Z34" s="24"/>
      <c r="AA34" s="18">
        <f t="shared" si="13"/>
        <v>0</v>
      </c>
      <c r="AB34" s="25"/>
      <c r="AC34" s="18">
        <f t="shared" si="14"/>
        <v>0</v>
      </c>
      <c r="AD34" s="26">
        <f t="shared" si="15"/>
        <v>0</v>
      </c>
      <c r="AE34" s="27">
        <f t="shared" si="16"/>
        <v>0</v>
      </c>
      <c r="AF34" s="28">
        <f t="shared" si="17"/>
        <v>0</v>
      </c>
      <c r="AG34" s="29">
        <f t="shared" si="18"/>
        <v>0</v>
      </c>
      <c r="AH34" s="28">
        <f t="shared" si="19"/>
        <v>0</v>
      </c>
      <c r="AI34" s="22">
        <f t="shared" si="20"/>
        <v>0</v>
      </c>
    </row>
    <row r="35" spans="1:35" ht="15">
      <c r="A35" s="167"/>
      <c r="D35" s="17"/>
      <c r="E35" s="18">
        <f t="shared" si="0"/>
        <v>0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4"/>
        <v>0</v>
      </c>
      <c r="N35" s="20">
        <f t="shared" si="5"/>
        <v>0</v>
      </c>
      <c r="O35" s="21">
        <f t="shared" si="6"/>
        <v>0</v>
      </c>
      <c r="P35" s="19"/>
      <c r="Q35" s="18">
        <f t="shared" si="7"/>
        <v>0</v>
      </c>
      <c r="R35" s="19"/>
      <c r="S35" s="18">
        <f t="shared" si="8"/>
        <v>0</v>
      </c>
      <c r="T35" s="20">
        <f t="shared" si="9"/>
        <v>0</v>
      </c>
      <c r="U35" s="22">
        <f t="shared" si="10"/>
        <v>0</v>
      </c>
      <c r="V35" s="23"/>
      <c r="W35" s="18">
        <f t="shared" si="11"/>
        <v>0</v>
      </c>
      <c r="X35" s="24"/>
      <c r="Y35" s="18">
        <f t="shared" si="12"/>
        <v>0</v>
      </c>
      <c r="Z35" s="24"/>
      <c r="AA35" s="18">
        <f t="shared" si="13"/>
        <v>0</v>
      </c>
      <c r="AB35" s="25"/>
      <c r="AC35" s="18">
        <f t="shared" si="14"/>
        <v>0</v>
      </c>
      <c r="AD35" s="26">
        <f t="shared" si="15"/>
        <v>0</v>
      </c>
      <c r="AE35" s="27">
        <f t="shared" si="16"/>
        <v>0</v>
      </c>
      <c r="AF35" s="28">
        <f t="shared" si="17"/>
        <v>0</v>
      </c>
      <c r="AG35" s="29">
        <f t="shared" si="18"/>
        <v>0</v>
      </c>
      <c r="AH35" s="28">
        <f t="shared" si="19"/>
        <v>0</v>
      </c>
      <c r="AI35" s="22">
        <f t="shared" si="20"/>
        <v>0</v>
      </c>
    </row>
    <row r="36" spans="1:35" ht="15">
      <c r="A36" s="15"/>
      <c r="B36" s="16"/>
      <c r="C36" s="16"/>
      <c r="D36" s="17"/>
      <c r="E36" s="18">
        <f aca="true" t="shared" si="21" ref="E36:E71">+D36/12</f>
        <v>0</v>
      </c>
      <c r="F36" s="19"/>
      <c r="G36" s="18">
        <f aca="true" t="shared" si="22" ref="G36:G48">F36/12</f>
        <v>0</v>
      </c>
      <c r="H36" s="19"/>
      <c r="I36" s="18">
        <f aca="true" t="shared" si="23" ref="I36:I48">+H36/12</f>
        <v>0</v>
      </c>
      <c r="J36" s="19"/>
      <c r="K36" s="18">
        <f aca="true" t="shared" si="24" ref="K36:M48">+J36/12</f>
        <v>0</v>
      </c>
      <c r="L36" s="19"/>
      <c r="M36" s="18">
        <f t="shared" si="24"/>
        <v>0</v>
      </c>
      <c r="N36" s="20">
        <f aca="true" t="shared" si="25" ref="N36:O48">D36+F36+H36+J36+L36</f>
        <v>0</v>
      </c>
      <c r="O36" s="21">
        <f t="shared" si="25"/>
        <v>0</v>
      </c>
      <c r="P36" s="19"/>
      <c r="Q36" s="18">
        <f aca="true" t="shared" si="26" ref="Q36:Q48">+P36/12</f>
        <v>0</v>
      </c>
      <c r="R36" s="19"/>
      <c r="S36" s="18">
        <f aca="true" t="shared" si="27" ref="S36:S48">+R36/12</f>
        <v>0</v>
      </c>
      <c r="T36" s="20">
        <f aca="true" t="shared" si="28" ref="T36:U48">P36+R36</f>
        <v>0</v>
      </c>
      <c r="U36" s="22">
        <f t="shared" si="28"/>
        <v>0</v>
      </c>
      <c r="V36" s="23"/>
      <c r="W36" s="18">
        <f aca="true" t="shared" si="29" ref="W36:W48">+V36/12</f>
        <v>0</v>
      </c>
      <c r="X36" s="24"/>
      <c r="Y36" s="18">
        <f aca="true" t="shared" si="30" ref="Y36:Y48">+X36/12</f>
        <v>0</v>
      </c>
      <c r="Z36" s="24"/>
      <c r="AA36" s="18">
        <f aca="true" t="shared" si="31" ref="AA36:AA48">+Z36/12</f>
        <v>0</v>
      </c>
      <c r="AB36" s="25"/>
      <c r="AC36" s="18">
        <f aca="true" t="shared" si="32" ref="AC36:AC71">AB36/12</f>
        <v>0</v>
      </c>
      <c r="AD36" s="26">
        <f aca="true" t="shared" si="33" ref="AD36:AE48">X36+Z36+AB36</f>
        <v>0</v>
      </c>
      <c r="AE36" s="27">
        <f t="shared" si="33"/>
        <v>0</v>
      </c>
      <c r="AF36" s="28">
        <f aca="true" t="shared" si="34" ref="AF36:AG48">N36+T36+V36+AD36</f>
        <v>0</v>
      </c>
      <c r="AG36" s="29">
        <f t="shared" si="34"/>
        <v>0</v>
      </c>
      <c r="AH36" s="28">
        <f aca="true" t="shared" si="35" ref="AH36:AH48">IF(AF36-F36-J36-AB36-12&lt;0,0,AF36-F36-J36-AB36-12)</f>
        <v>0</v>
      </c>
      <c r="AI36" s="22">
        <f aca="true" t="shared" si="36" ref="AI36:AI48">AH36/12</f>
        <v>0</v>
      </c>
    </row>
    <row r="37" spans="1:35" ht="15">
      <c r="A37" s="15"/>
      <c r="B37" s="16"/>
      <c r="C37" s="16"/>
      <c r="D37" s="17"/>
      <c r="E37" s="18">
        <f t="shared" si="21"/>
        <v>0</v>
      </c>
      <c r="F37" s="19"/>
      <c r="G37" s="18">
        <f t="shared" si="22"/>
        <v>0</v>
      </c>
      <c r="H37" s="19"/>
      <c r="I37" s="18">
        <f t="shared" si="23"/>
        <v>0</v>
      </c>
      <c r="J37" s="19"/>
      <c r="K37" s="18">
        <f t="shared" si="24"/>
        <v>0</v>
      </c>
      <c r="L37" s="19"/>
      <c r="M37" s="18">
        <f t="shared" si="24"/>
        <v>0</v>
      </c>
      <c r="N37" s="20">
        <f t="shared" si="25"/>
        <v>0</v>
      </c>
      <c r="O37" s="21">
        <f t="shared" si="25"/>
        <v>0</v>
      </c>
      <c r="P37" s="19"/>
      <c r="Q37" s="18">
        <f t="shared" si="26"/>
        <v>0</v>
      </c>
      <c r="R37" s="19"/>
      <c r="S37" s="18">
        <f t="shared" si="27"/>
        <v>0</v>
      </c>
      <c r="T37" s="20">
        <f t="shared" si="28"/>
        <v>0</v>
      </c>
      <c r="U37" s="22">
        <f t="shared" si="28"/>
        <v>0</v>
      </c>
      <c r="V37" s="23"/>
      <c r="W37" s="18">
        <f t="shared" si="29"/>
        <v>0</v>
      </c>
      <c r="X37" s="24"/>
      <c r="Y37" s="18">
        <f t="shared" si="30"/>
        <v>0</v>
      </c>
      <c r="Z37" s="24"/>
      <c r="AA37" s="18">
        <f t="shared" si="31"/>
        <v>0</v>
      </c>
      <c r="AB37" s="25"/>
      <c r="AC37" s="18">
        <f t="shared" si="32"/>
        <v>0</v>
      </c>
      <c r="AD37" s="26">
        <f t="shared" si="33"/>
        <v>0</v>
      </c>
      <c r="AE37" s="27">
        <f t="shared" si="33"/>
        <v>0</v>
      </c>
      <c r="AF37" s="28">
        <f t="shared" si="34"/>
        <v>0</v>
      </c>
      <c r="AG37" s="29">
        <f t="shared" si="34"/>
        <v>0</v>
      </c>
      <c r="AH37" s="28">
        <f t="shared" si="35"/>
        <v>0</v>
      </c>
      <c r="AI37" s="22">
        <f t="shared" si="36"/>
        <v>0</v>
      </c>
    </row>
    <row r="38" spans="1:35" ht="15">
      <c r="A38" s="15"/>
      <c r="B38" s="16"/>
      <c r="C38" s="16"/>
      <c r="D38" s="17"/>
      <c r="E38" s="18">
        <f t="shared" si="21"/>
        <v>0</v>
      </c>
      <c r="F38" s="19"/>
      <c r="G38" s="18">
        <f t="shared" si="22"/>
        <v>0</v>
      </c>
      <c r="H38" s="19"/>
      <c r="I38" s="18">
        <f t="shared" si="23"/>
        <v>0</v>
      </c>
      <c r="J38" s="19"/>
      <c r="K38" s="18">
        <f t="shared" si="24"/>
        <v>0</v>
      </c>
      <c r="L38" s="19"/>
      <c r="M38" s="18">
        <f t="shared" si="24"/>
        <v>0</v>
      </c>
      <c r="N38" s="20">
        <f t="shared" si="25"/>
        <v>0</v>
      </c>
      <c r="O38" s="21">
        <f t="shared" si="25"/>
        <v>0</v>
      </c>
      <c r="P38" s="19"/>
      <c r="Q38" s="18">
        <f t="shared" si="26"/>
        <v>0</v>
      </c>
      <c r="R38" s="19"/>
      <c r="S38" s="18">
        <f t="shared" si="27"/>
        <v>0</v>
      </c>
      <c r="T38" s="20">
        <f t="shared" si="28"/>
        <v>0</v>
      </c>
      <c r="U38" s="22">
        <f t="shared" si="28"/>
        <v>0</v>
      </c>
      <c r="V38" s="23"/>
      <c r="W38" s="18">
        <f t="shared" si="29"/>
        <v>0</v>
      </c>
      <c r="X38" s="24"/>
      <c r="Y38" s="18">
        <f t="shared" si="30"/>
        <v>0</v>
      </c>
      <c r="Z38" s="24"/>
      <c r="AA38" s="18">
        <f t="shared" si="31"/>
        <v>0</v>
      </c>
      <c r="AB38" s="25"/>
      <c r="AC38" s="18">
        <f t="shared" si="32"/>
        <v>0</v>
      </c>
      <c r="AD38" s="26">
        <f t="shared" si="33"/>
        <v>0</v>
      </c>
      <c r="AE38" s="27">
        <f t="shared" si="33"/>
        <v>0</v>
      </c>
      <c r="AF38" s="28">
        <f t="shared" si="34"/>
        <v>0</v>
      </c>
      <c r="AG38" s="29">
        <f t="shared" si="34"/>
        <v>0</v>
      </c>
      <c r="AH38" s="28">
        <f t="shared" si="35"/>
        <v>0</v>
      </c>
      <c r="AI38" s="22">
        <f t="shared" si="36"/>
        <v>0</v>
      </c>
    </row>
    <row r="39" spans="1:35" ht="15">
      <c r="A39" s="15"/>
      <c r="B39" s="16"/>
      <c r="C39" s="16"/>
      <c r="D39" s="17"/>
      <c r="E39" s="18">
        <f t="shared" si="21"/>
        <v>0</v>
      </c>
      <c r="F39" s="19"/>
      <c r="G39" s="18">
        <f t="shared" si="22"/>
        <v>0</v>
      </c>
      <c r="H39" s="19"/>
      <c r="I39" s="18">
        <f t="shared" si="23"/>
        <v>0</v>
      </c>
      <c r="J39" s="19"/>
      <c r="K39" s="18">
        <f t="shared" si="24"/>
        <v>0</v>
      </c>
      <c r="L39" s="19"/>
      <c r="M39" s="18">
        <f t="shared" si="24"/>
        <v>0</v>
      </c>
      <c r="N39" s="20">
        <f t="shared" si="25"/>
        <v>0</v>
      </c>
      <c r="O39" s="21">
        <f t="shared" si="25"/>
        <v>0</v>
      </c>
      <c r="P39" s="19"/>
      <c r="Q39" s="18">
        <f t="shared" si="26"/>
        <v>0</v>
      </c>
      <c r="R39" s="19"/>
      <c r="S39" s="18">
        <f t="shared" si="27"/>
        <v>0</v>
      </c>
      <c r="T39" s="20">
        <f t="shared" si="28"/>
        <v>0</v>
      </c>
      <c r="U39" s="22">
        <f t="shared" si="28"/>
        <v>0</v>
      </c>
      <c r="V39" s="23"/>
      <c r="W39" s="18">
        <f t="shared" si="29"/>
        <v>0</v>
      </c>
      <c r="X39" s="24"/>
      <c r="Y39" s="18">
        <f t="shared" si="30"/>
        <v>0</v>
      </c>
      <c r="Z39" s="24"/>
      <c r="AA39" s="18">
        <f t="shared" si="31"/>
        <v>0</v>
      </c>
      <c r="AB39" s="25"/>
      <c r="AC39" s="18">
        <f t="shared" si="32"/>
        <v>0</v>
      </c>
      <c r="AD39" s="26">
        <f t="shared" si="33"/>
        <v>0</v>
      </c>
      <c r="AE39" s="27">
        <f t="shared" si="33"/>
        <v>0</v>
      </c>
      <c r="AF39" s="28">
        <f t="shared" si="34"/>
        <v>0</v>
      </c>
      <c r="AG39" s="29">
        <f t="shared" si="34"/>
        <v>0</v>
      </c>
      <c r="AH39" s="28">
        <f t="shared" si="35"/>
        <v>0</v>
      </c>
      <c r="AI39" s="22">
        <f t="shared" si="36"/>
        <v>0</v>
      </c>
    </row>
    <row r="40" spans="1:35" ht="15">
      <c r="A40" s="15"/>
      <c r="B40" s="16"/>
      <c r="C40" s="16"/>
      <c r="D40" s="17"/>
      <c r="E40" s="18">
        <f t="shared" si="21"/>
        <v>0</v>
      </c>
      <c r="F40" s="19"/>
      <c r="G40" s="18">
        <f t="shared" si="22"/>
        <v>0</v>
      </c>
      <c r="H40" s="19"/>
      <c r="I40" s="18">
        <f t="shared" si="23"/>
        <v>0</v>
      </c>
      <c r="J40" s="19"/>
      <c r="K40" s="18">
        <f t="shared" si="24"/>
        <v>0</v>
      </c>
      <c r="L40" s="19"/>
      <c r="M40" s="18">
        <f t="shared" si="24"/>
        <v>0</v>
      </c>
      <c r="N40" s="20">
        <f t="shared" si="25"/>
        <v>0</v>
      </c>
      <c r="O40" s="21">
        <f t="shared" si="25"/>
        <v>0</v>
      </c>
      <c r="P40" s="19"/>
      <c r="Q40" s="18">
        <f t="shared" si="26"/>
        <v>0</v>
      </c>
      <c r="R40" s="19"/>
      <c r="S40" s="18">
        <f t="shared" si="27"/>
        <v>0</v>
      </c>
      <c r="T40" s="20">
        <f t="shared" si="28"/>
        <v>0</v>
      </c>
      <c r="U40" s="22">
        <f t="shared" si="28"/>
        <v>0</v>
      </c>
      <c r="V40" s="23"/>
      <c r="W40" s="18">
        <f t="shared" si="29"/>
        <v>0</v>
      </c>
      <c r="X40" s="24"/>
      <c r="Y40" s="18">
        <f t="shared" si="30"/>
        <v>0</v>
      </c>
      <c r="Z40" s="24"/>
      <c r="AA40" s="18">
        <f t="shared" si="31"/>
        <v>0</v>
      </c>
      <c r="AB40" s="25"/>
      <c r="AC40" s="18">
        <f t="shared" si="32"/>
        <v>0</v>
      </c>
      <c r="AD40" s="26">
        <f t="shared" si="33"/>
        <v>0</v>
      </c>
      <c r="AE40" s="27">
        <f t="shared" si="33"/>
        <v>0</v>
      </c>
      <c r="AF40" s="28">
        <f t="shared" si="34"/>
        <v>0</v>
      </c>
      <c r="AG40" s="29">
        <f t="shared" si="34"/>
        <v>0</v>
      </c>
      <c r="AH40" s="28">
        <f t="shared" si="35"/>
        <v>0</v>
      </c>
      <c r="AI40" s="22">
        <f t="shared" si="36"/>
        <v>0</v>
      </c>
    </row>
    <row r="41" spans="1:35" s="1" customFormat="1" ht="15">
      <c r="A41" s="493" t="s">
        <v>35</v>
      </c>
      <c r="B41" s="494"/>
      <c r="C41" s="495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8"/>
    </row>
    <row r="42" spans="1:35" ht="15">
      <c r="A42" s="15"/>
      <c r="B42" s="16"/>
      <c r="C42" s="16"/>
      <c r="D42" s="17"/>
      <c r="E42" s="18">
        <f t="shared" si="21"/>
        <v>0</v>
      </c>
      <c r="F42" s="19"/>
      <c r="G42" s="18">
        <f t="shared" si="22"/>
        <v>0</v>
      </c>
      <c r="H42" s="19"/>
      <c r="I42" s="18">
        <f t="shared" si="23"/>
        <v>0</v>
      </c>
      <c r="J42" s="19"/>
      <c r="K42" s="18">
        <f t="shared" si="24"/>
        <v>0</v>
      </c>
      <c r="L42" s="19"/>
      <c r="M42" s="18">
        <f t="shared" si="24"/>
        <v>0</v>
      </c>
      <c r="N42" s="20">
        <f t="shared" si="25"/>
        <v>0</v>
      </c>
      <c r="O42" s="21">
        <f t="shared" si="25"/>
        <v>0</v>
      </c>
      <c r="P42" s="19"/>
      <c r="Q42" s="18">
        <f t="shared" si="26"/>
        <v>0</v>
      </c>
      <c r="R42" s="19"/>
      <c r="S42" s="18">
        <f t="shared" si="27"/>
        <v>0</v>
      </c>
      <c r="T42" s="20">
        <f t="shared" si="28"/>
        <v>0</v>
      </c>
      <c r="U42" s="22">
        <f t="shared" si="28"/>
        <v>0</v>
      </c>
      <c r="V42" s="23"/>
      <c r="W42" s="18">
        <f t="shared" si="29"/>
        <v>0</v>
      </c>
      <c r="X42" s="24"/>
      <c r="Y42" s="18">
        <f t="shared" si="30"/>
        <v>0</v>
      </c>
      <c r="Z42" s="24"/>
      <c r="AA42" s="18">
        <f t="shared" si="31"/>
        <v>0</v>
      </c>
      <c r="AB42" s="25"/>
      <c r="AC42" s="18">
        <f t="shared" si="32"/>
        <v>0</v>
      </c>
      <c r="AD42" s="26">
        <f t="shared" si="33"/>
        <v>0</v>
      </c>
      <c r="AE42" s="27">
        <f t="shared" si="33"/>
        <v>0</v>
      </c>
      <c r="AF42" s="28">
        <f t="shared" si="34"/>
        <v>0</v>
      </c>
      <c r="AG42" s="29">
        <f t="shared" si="34"/>
        <v>0</v>
      </c>
      <c r="AH42" s="28">
        <f t="shared" si="35"/>
        <v>0</v>
      </c>
      <c r="AI42" s="22">
        <f t="shared" si="36"/>
        <v>0</v>
      </c>
    </row>
    <row r="43" spans="1:35" ht="15">
      <c r="A43" s="15"/>
      <c r="B43" s="16"/>
      <c r="C43" s="16"/>
      <c r="D43" s="17"/>
      <c r="E43" s="18">
        <f t="shared" si="21"/>
        <v>0</v>
      </c>
      <c r="F43" s="19"/>
      <c r="G43" s="18">
        <f t="shared" si="22"/>
        <v>0</v>
      </c>
      <c r="H43" s="19"/>
      <c r="I43" s="18">
        <f t="shared" si="23"/>
        <v>0</v>
      </c>
      <c r="J43" s="19"/>
      <c r="K43" s="18">
        <f t="shared" si="24"/>
        <v>0</v>
      </c>
      <c r="L43" s="19"/>
      <c r="M43" s="18">
        <f t="shared" si="24"/>
        <v>0</v>
      </c>
      <c r="N43" s="20">
        <f t="shared" si="25"/>
        <v>0</v>
      </c>
      <c r="O43" s="21">
        <f t="shared" si="25"/>
        <v>0</v>
      </c>
      <c r="P43" s="19"/>
      <c r="Q43" s="18">
        <f t="shared" si="26"/>
        <v>0</v>
      </c>
      <c r="R43" s="19"/>
      <c r="S43" s="18">
        <f t="shared" si="27"/>
        <v>0</v>
      </c>
      <c r="T43" s="20">
        <f t="shared" si="28"/>
        <v>0</v>
      </c>
      <c r="U43" s="22">
        <f t="shared" si="28"/>
        <v>0</v>
      </c>
      <c r="V43" s="23"/>
      <c r="W43" s="18">
        <f t="shared" si="29"/>
        <v>0</v>
      </c>
      <c r="X43" s="24"/>
      <c r="Y43" s="18">
        <f t="shared" si="30"/>
        <v>0</v>
      </c>
      <c r="Z43" s="24"/>
      <c r="AA43" s="18">
        <f t="shared" si="31"/>
        <v>0</v>
      </c>
      <c r="AB43" s="25"/>
      <c r="AC43" s="18">
        <f t="shared" si="32"/>
        <v>0</v>
      </c>
      <c r="AD43" s="26">
        <f t="shared" si="33"/>
        <v>0</v>
      </c>
      <c r="AE43" s="27">
        <f t="shared" si="33"/>
        <v>0</v>
      </c>
      <c r="AF43" s="28">
        <f t="shared" si="34"/>
        <v>0</v>
      </c>
      <c r="AG43" s="29">
        <f t="shared" si="34"/>
        <v>0</v>
      </c>
      <c r="AH43" s="28">
        <f t="shared" si="35"/>
        <v>0</v>
      </c>
      <c r="AI43" s="22">
        <f t="shared" si="36"/>
        <v>0</v>
      </c>
    </row>
    <row r="44" spans="1:35" ht="15">
      <c r="A44" s="15"/>
      <c r="B44" s="16"/>
      <c r="C44" s="16"/>
      <c r="D44" s="17"/>
      <c r="E44" s="18">
        <f t="shared" si="21"/>
        <v>0</v>
      </c>
      <c r="F44" s="19"/>
      <c r="G44" s="18">
        <f t="shared" si="22"/>
        <v>0</v>
      </c>
      <c r="H44" s="19"/>
      <c r="I44" s="18">
        <f t="shared" si="23"/>
        <v>0</v>
      </c>
      <c r="J44" s="19"/>
      <c r="K44" s="18">
        <f t="shared" si="24"/>
        <v>0</v>
      </c>
      <c r="L44" s="19"/>
      <c r="M44" s="18">
        <f t="shared" si="24"/>
        <v>0</v>
      </c>
      <c r="N44" s="20">
        <f t="shared" si="25"/>
        <v>0</v>
      </c>
      <c r="O44" s="21">
        <f t="shared" si="25"/>
        <v>0</v>
      </c>
      <c r="P44" s="19"/>
      <c r="Q44" s="18">
        <f t="shared" si="26"/>
        <v>0</v>
      </c>
      <c r="R44" s="19"/>
      <c r="S44" s="18">
        <f t="shared" si="27"/>
        <v>0</v>
      </c>
      <c r="T44" s="20">
        <f t="shared" si="28"/>
        <v>0</v>
      </c>
      <c r="U44" s="22">
        <f t="shared" si="28"/>
        <v>0</v>
      </c>
      <c r="V44" s="23"/>
      <c r="W44" s="18">
        <f t="shared" si="29"/>
        <v>0</v>
      </c>
      <c r="X44" s="24"/>
      <c r="Y44" s="18">
        <f t="shared" si="30"/>
        <v>0</v>
      </c>
      <c r="Z44" s="24"/>
      <c r="AA44" s="18">
        <f t="shared" si="31"/>
        <v>0</v>
      </c>
      <c r="AB44" s="25"/>
      <c r="AC44" s="18">
        <f t="shared" si="32"/>
        <v>0</v>
      </c>
      <c r="AD44" s="26">
        <f t="shared" si="33"/>
        <v>0</v>
      </c>
      <c r="AE44" s="27">
        <f t="shared" si="33"/>
        <v>0</v>
      </c>
      <c r="AF44" s="28">
        <f t="shared" si="34"/>
        <v>0</v>
      </c>
      <c r="AG44" s="29">
        <f t="shared" si="34"/>
        <v>0</v>
      </c>
      <c r="AH44" s="28">
        <f t="shared" si="35"/>
        <v>0</v>
      </c>
      <c r="AI44" s="22">
        <f t="shared" si="36"/>
        <v>0</v>
      </c>
    </row>
    <row r="45" spans="1:35" ht="15">
      <c r="A45" s="15"/>
      <c r="B45" s="16"/>
      <c r="C45" s="16"/>
      <c r="D45" s="17"/>
      <c r="E45" s="18">
        <f t="shared" si="21"/>
        <v>0</v>
      </c>
      <c r="F45" s="19"/>
      <c r="G45" s="18">
        <f t="shared" si="22"/>
        <v>0</v>
      </c>
      <c r="H45" s="19"/>
      <c r="I45" s="18">
        <f t="shared" si="23"/>
        <v>0</v>
      </c>
      <c r="J45" s="19"/>
      <c r="K45" s="18">
        <f t="shared" si="24"/>
        <v>0</v>
      </c>
      <c r="L45" s="19"/>
      <c r="M45" s="18">
        <f t="shared" si="24"/>
        <v>0</v>
      </c>
      <c r="N45" s="20">
        <f t="shared" si="25"/>
        <v>0</v>
      </c>
      <c r="O45" s="21">
        <f t="shared" si="25"/>
        <v>0</v>
      </c>
      <c r="P45" s="19"/>
      <c r="Q45" s="18">
        <f t="shared" si="26"/>
        <v>0</v>
      </c>
      <c r="R45" s="19"/>
      <c r="S45" s="18">
        <f t="shared" si="27"/>
        <v>0</v>
      </c>
      <c r="T45" s="20">
        <f t="shared" si="28"/>
        <v>0</v>
      </c>
      <c r="U45" s="22">
        <f t="shared" si="28"/>
        <v>0</v>
      </c>
      <c r="V45" s="23"/>
      <c r="W45" s="18">
        <f t="shared" si="29"/>
        <v>0</v>
      </c>
      <c r="X45" s="24"/>
      <c r="Y45" s="18">
        <f t="shared" si="30"/>
        <v>0</v>
      </c>
      <c r="Z45" s="24"/>
      <c r="AA45" s="18">
        <f t="shared" si="31"/>
        <v>0</v>
      </c>
      <c r="AB45" s="25"/>
      <c r="AC45" s="18">
        <f t="shared" si="32"/>
        <v>0</v>
      </c>
      <c r="AD45" s="26">
        <f t="shared" si="33"/>
        <v>0</v>
      </c>
      <c r="AE45" s="27">
        <f t="shared" si="33"/>
        <v>0</v>
      </c>
      <c r="AF45" s="28">
        <f t="shared" si="34"/>
        <v>0</v>
      </c>
      <c r="AG45" s="29">
        <f t="shared" si="34"/>
        <v>0</v>
      </c>
      <c r="AH45" s="28">
        <f t="shared" si="35"/>
        <v>0</v>
      </c>
      <c r="AI45" s="22">
        <f t="shared" si="36"/>
        <v>0</v>
      </c>
    </row>
    <row r="46" spans="1:35" ht="15">
      <c r="A46" s="15"/>
      <c r="B46" s="16"/>
      <c r="C46" s="16"/>
      <c r="D46" s="17"/>
      <c r="E46" s="18">
        <f t="shared" si="21"/>
        <v>0</v>
      </c>
      <c r="F46" s="19"/>
      <c r="G46" s="18">
        <f t="shared" si="22"/>
        <v>0</v>
      </c>
      <c r="H46" s="19"/>
      <c r="I46" s="18">
        <f t="shared" si="23"/>
        <v>0</v>
      </c>
      <c r="J46" s="19"/>
      <c r="K46" s="18">
        <f t="shared" si="24"/>
        <v>0</v>
      </c>
      <c r="L46" s="19"/>
      <c r="M46" s="18">
        <f t="shared" si="24"/>
        <v>0</v>
      </c>
      <c r="N46" s="20">
        <f t="shared" si="25"/>
        <v>0</v>
      </c>
      <c r="O46" s="21">
        <f t="shared" si="25"/>
        <v>0</v>
      </c>
      <c r="P46" s="19"/>
      <c r="Q46" s="18">
        <f t="shared" si="26"/>
        <v>0</v>
      </c>
      <c r="R46" s="19"/>
      <c r="S46" s="18">
        <f t="shared" si="27"/>
        <v>0</v>
      </c>
      <c r="T46" s="20">
        <f t="shared" si="28"/>
        <v>0</v>
      </c>
      <c r="U46" s="22">
        <f t="shared" si="28"/>
        <v>0</v>
      </c>
      <c r="V46" s="23"/>
      <c r="W46" s="18">
        <f t="shared" si="29"/>
        <v>0</v>
      </c>
      <c r="X46" s="24"/>
      <c r="Y46" s="18">
        <f t="shared" si="30"/>
        <v>0</v>
      </c>
      <c r="Z46" s="24"/>
      <c r="AA46" s="18">
        <f t="shared" si="31"/>
        <v>0</v>
      </c>
      <c r="AB46" s="25"/>
      <c r="AC46" s="18">
        <f t="shared" si="32"/>
        <v>0</v>
      </c>
      <c r="AD46" s="26">
        <f t="shared" si="33"/>
        <v>0</v>
      </c>
      <c r="AE46" s="27">
        <f t="shared" si="33"/>
        <v>0</v>
      </c>
      <c r="AF46" s="28">
        <f t="shared" si="34"/>
        <v>0</v>
      </c>
      <c r="AG46" s="29">
        <f t="shared" si="34"/>
        <v>0</v>
      </c>
      <c r="AH46" s="28">
        <f t="shared" si="35"/>
        <v>0</v>
      </c>
      <c r="AI46" s="22">
        <f t="shared" si="36"/>
        <v>0</v>
      </c>
    </row>
    <row r="47" spans="1:35" ht="15">
      <c r="A47" s="15"/>
      <c r="B47" s="16"/>
      <c r="C47" s="16"/>
      <c r="D47" s="17"/>
      <c r="E47" s="18">
        <f t="shared" si="21"/>
        <v>0</v>
      </c>
      <c r="F47" s="19"/>
      <c r="G47" s="18">
        <f t="shared" si="22"/>
        <v>0</v>
      </c>
      <c r="H47" s="19"/>
      <c r="I47" s="18">
        <f t="shared" si="23"/>
        <v>0</v>
      </c>
      <c r="J47" s="19"/>
      <c r="K47" s="18">
        <f t="shared" si="24"/>
        <v>0</v>
      </c>
      <c r="L47" s="19"/>
      <c r="M47" s="18">
        <f t="shared" si="24"/>
        <v>0</v>
      </c>
      <c r="N47" s="20">
        <f t="shared" si="25"/>
        <v>0</v>
      </c>
      <c r="O47" s="21">
        <f t="shared" si="25"/>
        <v>0</v>
      </c>
      <c r="P47" s="19"/>
      <c r="Q47" s="18">
        <f t="shared" si="26"/>
        <v>0</v>
      </c>
      <c r="R47" s="19"/>
      <c r="S47" s="18">
        <f t="shared" si="27"/>
        <v>0</v>
      </c>
      <c r="T47" s="20">
        <f t="shared" si="28"/>
        <v>0</v>
      </c>
      <c r="U47" s="22">
        <f t="shared" si="28"/>
        <v>0</v>
      </c>
      <c r="V47" s="23"/>
      <c r="W47" s="18">
        <f t="shared" si="29"/>
        <v>0</v>
      </c>
      <c r="X47" s="24"/>
      <c r="Y47" s="18">
        <f t="shared" si="30"/>
        <v>0</v>
      </c>
      <c r="Z47" s="24"/>
      <c r="AA47" s="18">
        <f t="shared" si="31"/>
        <v>0</v>
      </c>
      <c r="AB47" s="25"/>
      <c r="AC47" s="18">
        <f t="shared" si="32"/>
        <v>0</v>
      </c>
      <c r="AD47" s="26">
        <f t="shared" si="33"/>
        <v>0</v>
      </c>
      <c r="AE47" s="27">
        <f t="shared" si="33"/>
        <v>0</v>
      </c>
      <c r="AF47" s="28">
        <f t="shared" si="34"/>
        <v>0</v>
      </c>
      <c r="AG47" s="29">
        <f t="shared" si="34"/>
        <v>0</v>
      </c>
      <c r="AH47" s="28">
        <f t="shared" si="35"/>
        <v>0</v>
      </c>
      <c r="AI47" s="22">
        <f t="shared" si="36"/>
        <v>0</v>
      </c>
    </row>
    <row r="48" spans="1:35" ht="15">
      <c r="A48" s="30"/>
      <c r="B48" s="31"/>
      <c r="C48" s="31"/>
      <c r="D48" s="17"/>
      <c r="E48" s="18">
        <f t="shared" si="21"/>
        <v>0</v>
      </c>
      <c r="F48" s="19"/>
      <c r="G48" s="18">
        <f t="shared" si="22"/>
        <v>0</v>
      </c>
      <c r="H48" s="19"/>
      <c r="I48" s="18">
        <f t="shared" si="23"/>
        <v>0</v>
      </c>
      <c r="J48" s="19"/>
      <c r="K48" s="18">
        <f t="shared" si="24"/>
        <v>0</v>
      </c>
      <c r="L48" s="19"/>
      <c r="M48" s="18">
        <f t="shared" si="24"/>
        <v>0</v>
      </c>
      <c r="N48" s="20">
        <f t="shared" si="25"/>
        <v>0</v>
      </c>
      <c r="O48" s="21">
        <f t="shared" si="25"/>
        <v>0</v>
      </c>
      <c r="P48" s="19"/>
      <c r="Q48" s="18">
        <f t="shared" si="26"/>
        <v>0</v>
      </c>
      <c r="R48" s="19"/>
      <c r="S48" s="18">
        <f t="shared" si="27"/>
        <v>0</v>
      </c>
      <c r="T48" s="20">
        <f t="shared" si="28"/>
        <v>0</v>
      </c>
      <c r="U48" s="22">
        <f t="shared" si="28"/>
        <v>0</v>
      </c>
      <c r="V48" s="23"/>
      <c r="W48" s="18">
        <f t="shared" si="29"/>
        <v>0</v>
      </c>
      <c r="X48" s="24"/>
      <c r="Y48" s="18">
        <f t="shared" si="30"/>
        <v>0</v>
      </c>
      <c r="Z48" s="24"/>
      <c r="AA48" s="18">
        <f t="shared" si="31"/>
        <v>0</v>
      </c>
      <c r="AB48" s="25"/>
      <c r="AC48" s="18">
        <f t="shared" si="32"/>
        <v>0</v>
      </c>
      <c r="AD48" s="26">
        <f t="shared" si="33"/>
        <v>0</v>
      </c>
      <c r="AE48" s="27">
        <f t="shared" si="33"/>
        <v>0</v>
      </c>
      <c r="AF48" s="28">
        <f t="shared" si="34"/>
        <v>0</v>
      </c>
      <c r="AG48" s="29">
        <f t="shared" si="34"/>
        <v>0</v>
      </c>
      <c r="AH48" s="28">
        <f t="shared" si="35"/>
        <v>0</v>
      </c>
      <c r="AI48" s="22">
        <f t="shared" si="36"/>
        <v>0</v>
      </c>
    </row>
    <row r="49" spans="1:35" s="1" customFormat="1" ht="15">
      <c r="A49" s="493" t="s">
        <v>36</v>
      </c>
      <c r="B49" s="494"/>
      <c r="C49" s="495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8"/>
    </row>
    <row r="50" spans="1:35" ht="15">
      <c r="A50" s="15"/>
      <c r="B50" s="31"/>
      <c r="C50" s="31" t="s">
        <v>1830</v>
      </c>
      <c r="D50" s="17">
        <v>12</v>
      </c>
      <c r="E50" s="18">
        <f aca="true" t="shared" si="37" ref="E50:E59">+D50/12</f>
        <v>1</v>
      </c>
      <c r="F50" s="19"/>
      <c r="G50" s="18">
        <f aca="true" t="shared" si="38" ref="G50:G59">F50/12</f>
        <v>0</v>
      </c>
      <c r="H50" s="19"/>
      <c r="I50" s="18">
        <f aca="true" t="shared" si="39" ref="I50:I59">+H50/12</f>
        <v>0</v>
      </c>
      <c r="J50" s="19"/>
      <c r="K50" s="18">
        <f aca="true" t="shared" si="40" ref="K50:K59">+J50/12</f>
        <v>0</v>
      </c>
      <c r="L50" s="19"/>
      <c r="M50" s="18">
        <f aca="true" t="shared" si="41" ref="M50:M59">+L50/12</f>
        <v>0</v>
      </c>
      <c r="N50" s="20">
        <f aca="true" t="shared" si="42" ref="N50:N59">D50+F50+H50+J50+L50</f>
        <v>12</v>
      </c>
      <c r="O50" s="21">
        <f aca="true" t="shared" si="43" ref="O50:O59">E50+G50+I50+K50+M50</f>
        <v>1</v>
      </c>
      <c r="P50" s="19"/>
      <c r="Q50" s="18">
        <f aca="true" t="shared" si="44" ref="Q50:Q59">+P50/12</f>
        <v>0</v>
      </c>
      <c r="R50" s="19"/>
      <c r="S50" s="18">
        <f aca="true" t="shared" si="45" ref="S50:S59">+R50/12</f>
        <v>0</v>
      </c>
      <c r="T50" s="20">
        <f aca="true" t="shared" si="46" ref="T50:T59">P50+R50</f>
        <v>0</v>
      </c>
      <c r="U50" s="22">
        <f aca="true" t="shared" si="47" ref="U50:U59">Q50+S50</f>
        <v>0</v>
      </c>
      <c r="V50" s="23"/>
      <c r="W50" s="18">
        <f aca="true" t="shared" si="48" ref="W50:W59">+V50/12</f>
        <v>0</v>
      </c>
      <c r="X50" s="24"/>
      <c r="Y50" s="18">
        <f aca="true" t="shared" si="49" ref="Y50:Y59">+X50/12</f>
        <v>0</v>
      </c>
      <c r="Z50" s="24"/>
      <c r="AA50" s="18">
        <f aca="true" t="shared" si="50" ref="AA50:AA59">+Z50/12</f>
        <v>0</v>
      </c>
      <c r="AB50" s="33"/>
      <c r="AC50" s="18">
        <f aca="true" t="shared" si="51" ref="AC50:AC59">AB50/12</f>
        <v>0</v>
      </c>
      <c r="AD50" s="26">
        <f aca="true" t="shared" si="52" ref="AD50:AD59">X50+Z50+AB50</f>
        <v>0</v>
      </c>
      <c r="AE50" s="27">
        <f aca="true" t="shared" si="53" ref="AE50:AE59">Y50+AA50+AC50</f>
        <v>0</v>
      </c>
      <c r="AF50" s="28">
        <f aca="true" t="shared" si="54" ref="AF50:AF59">N50+T50+V50+AD50</f>
        <v>12</v>
      </c>
      <c r="AG50" s="29">
        <f aca="true" t="shared" si="55" ref="AG50:AG59">O50+U50+W50+AE50</f>
        <v>1</v>
      </c>
      <c r="AH50" s="28">
        <f aca="true" t="shared" si="56" ref="AH50:AH59">IF(AF50-F50-J50-AB50-12&lt;0,0,AF50-F50-J50-AB50-12)</f>
        <v>0</v>
      </c>
      <c r="AI50" s="22">
        <f aca="true" t="shared" si="57" ref="AI50:AI59">AH50/12</f>
        <v>0</v>
      </c>
    </row>
    <row r="51" spans="1:35" ht="15">
      <c r="A51" s="15"/>
      <c r="B51" s="31"/>
      <c r="C51" s="31"/>
      <c r="D51" s="17"/>
      <c r="E51" s="18">
        <f t="shared" si="37"/>
        <v>0</v>
      </c>
      <c r="F51" s="19"/>
      <c r="G51" s="18">
        <f t="shared" si="38"/>
        <v>0</v>
      </c>
      <c r="H51" s="19"/>
      <c r="I51" s="18">
        <f t="shared" si="39"/>
        <v>0</v>
      </c>
      <c r="J51" s="19"/>
      <c r="K51" s="18">
        <f t="shared" si="40"/>
        <v>0</v>
      </c>
      <c r="L51" s="19"/>
      <c r="M51" s="18">
        <f t="shared" si="41"/>
        <v>0</v>
      </c>
      <c r="N51" s="20">
        <f t="shared" si="42"/>
        <v>0</v>
      </c>
      <c r="O51" s="21">
        <f t="shared" si="43"/>
        <v>0</v>
      </c>
      <c r="P51" s="19"/>
      <c r="Q51" s="18">
        <f t="shared" si="44"/>
        <v>0</v>
      </c>
      <c r="R51" s="19"/>
      <c r="S51" s="18">
        <f t="shared" si="45"/>
        <v>0</v>
      </c>
      <c r="T51" s="20">
        <f t="shared" si="46"/>
        <v>0</v>
      </c>
      <c r="U51" s="22">
        <f t="shared" si="47"/>
        <v>0</v>
      </c>
      <c r="V51" s="23"/>
      <c r="W51" s="18">
        <f t="shared" si="48"/>
        <v>0</v>
      </c>
      <c r="X51" s="24"/>
      <c r="Y51" s="18">
        <f t="shared" si="49"/>
        <v>0</v>
      </c>
      <c r="Z51" s="24"/>
      <c r="AA51" s="18">
        <f t="shared" si="50"/>
        <v>0</v>
      </c>
      <c r="AB51" s="33"/>
      <c r="AC51" s="18">
        <f t="shared" si="51"/>
        <v>0</v>
      </c>
      <c r="AD51" s="26">
        <f t="shared" si="52"/>
        <v>0</v>
      </c>
      <c r="AE51" s="27">
        <f t="shared" si="53"/>
        <v>0</v>
      </c>
      <c r="AF51" s="28">
        <f t="shared" si="54"/>
        <v>0</v>
      </c>
      <c r="AG51" s="29">
        <f t="shared" si="55"/>
        <v>0</v>
      </c>
      <c r="AH51" s="28">
        <f t="shared" si="56"/>
        <v>0</v>
      </c>
      <c r="AI51" s="22">
        <f t="shared" si="57"/>
        <v>0</v>
      </c>
    </row>
    <row r="52" spans="1:35" ht="15">
      <c r="A52" s="15"/>
      <c r="B52" s="31"/>
      <c r="C52" s="31"/>
      <c r="D52" s="17"/>
      <c r="E52" s="18">
        <f t="shared" si="37"/>
        <v>0</v>
      </c>
      <c r="F52" s="19"/>
      <c r="G52" s="18">
        <f t="shared" si="38"/>
        <v>0</v>
      </c>
      <c r="H52" s="19"/>
      <c r="I52" s="18">
        <f t="shared" si="39"/>
        <v>0</v>
      </c>
      <c r="J52" s="19"/>
      <c r="K52" s="18">
        <f t="shared" si="40"/>
        <v>0</v>
      </c>
      <c r="L52" s="19"/>
      <c r="M52" s="18">
        <f t="shared" si="41"/>
        <v>0</v>
      </c>
      <c r="N52" s="20">
        <f t="shared" si="42"/>
        <v>0</v>
      </c>
      <c r="O52" s="21">
        <f t="shared" si="43"/>
        <v>0</v>
      </c>
      <c r="P52" s="19"/>
      <c r="Q52" s="18">
        <f t="shared" si="44"/>
        <v>0</v>
      </c>
      <c r="R52" s="19"/>
      <c r="S52" s="18">
        <f t="shared" si="45"/>
        <v>0</v>
      </c>
      <c r="T52" s="20">
        <f t="shared" si="46"/>
        <v>0</v>
      </c>
      <c r="U52" s="22">
        <f t="shared" si="47"/>
        <v>0</v>
      </c>
      <c r="V52" s="23"/>
      <c r="W52" s="18">
        <f t="shared" si="48"/>
        <v>0</v>
      </c>
      <c r="X52" s="24"/>
      <c r="Y52" s="18">
        <f t="shared" si="49"/>
        <v>0</v>
      </c>
      <c r="Z52" s="24"/>
      <c r="AA52" s="18">
        <f t="shared" si="50"/>
        <v>0</v>
      </c>
      <c r="AB52" s="33"/>
      <c r="AC52" s="18">
        <f t="shared" si="51"/>
        <v>0</v>
      </c>
      <c r="AD52" s="26">
        <f t="shared" si="52"/>
        <v>0</v>
      </c>
      <c r="AE52" s="27">
        <f t="shared" si="53"/>
        <v>0</v>
      </c>
      <c r="AF52" s="28">
        <f t="shared" si="54"/>
        <v>0</v>
      </c>
      <c r="AG52" s="29">
        <f t="shared" si="55"/>
        <v>0</v>
      </c>
      <c r="AH52" s="28">
        <f t="shared" si="56"/>
        <v>0</v>
      </c>
      <c r="AI52" s="22">
        <f t="shared" si="57"/>
        <v>0</v>
      </c>
    </row>
    <row r="53" spans="1:35" ht="15">
      <c r="A53" s="15"/>
      <c r="B53" s="31"/>
      <c r="C53" s="31"/>
      <c r="D53" s="17"/>
      <c r="E53" s="18">
        <f t="shared" si="37"/>
        <v>0</v>
      </c>
      <c r="F53" s="19"/>
      <c r="G53" s="18">
        <f t="shared" si="38"/>
        <v>0</v>
      </c>
      <c r="H53" s="19"/>
      <c r="I53" s="18">
        <f t="shared" si="39"/>
        <v>0</v>
      </c>
      <c r="J53" s="19"/>
      <c r="K53" s="18">
        <f t="shared" si="40"/>
        <v>0</v>
      </c>
      <c r="L53" s="19"/>
      <c r="M53" s="18">
        <f t="shared" si="41"/>
        <v>0</v>
      </c>
      <c r="N53" s="20">
        <f t="shared" si="42"/>
        <v>0</v>
      </c>
      <c r="O53" s="21">
        <f t="shared" si="43"/>
        <v>0</v>
      </c>
      <c r="P53" s="19"/>
      <c r="Q53" s="18">
        <f t="shared" si="44"/>
        <v>0</v>
      </c>
      <c r="R53" s="19"/>
      <c r="S53" s="18">
        <f t="shared" si="45"/>
        <v>0</v>
      </c>
      <c r="T53" s="20">
        <f t="shared" si="46"/>
        <v>0</v>
      </c>
      <c r="U53" s="22">
        <f t="shared" si="47"/>
        <v>0</v>
      </c>
      <c r="V53" s="23"/>
      <c r="W53" s="18">
        <f t="shared" si="48"/>
        <v>0</v>
      </c>
      <c r="X53" s="24"/>
      <c r="Y53" s="18">
        <f t="shared" si="49"/>
        <v>0</v>
      </c>
      <c r="Z53" s="24"/>
      <c r="AA53" s="18">
        <f t="shared" si="50"/>
        <v>0</v>
      </c>
      <c r="AB53" s="33"/>
      <c r="AC53" s="18">
        <f t="shared" si="51"/>
        <v>0</v>
      </c>
      <c r="AD53" s="26">
        <f t="shared" si="52"/>
        <v>0</v>
      </c>
      <c r="AE53" s="27">
        <f t="shared" si="53"/>
        <v>0</v>
      </c>
      <c r="AF53" s="28">
        <f t="shared" si="54"/>
        <v>0</v>
      </c>
      <c r="AG53" s="29">
        <f t="shared" si="55"/>
        <v>0</v>
      </c>
      <c r="AH53" s="28">
        <f t="shared" si="56"/>
        <v>0</v>
      </c>
      <c r="AI53" s="22">
        <f t="shared" si="57"/>
        <v>0</v>
      </c>
    </row>
    <row r="54" spans="1:35" ht="15">
      <c r="A54" s="30"/>
      <c r="B54" s="31"/>
      <c r="C54" s="31"/>
      <c r="D54" s="17"/>
      <c r="E54" s="18">
        <f t="shared" si="37"/>
        <v>0</v>
      </c>
      <c r="F54" s="19"/>
      <c r="G54" s="18">
        <f t="shared" si="38"/>
        <v>0</v>
      </c>
      <c r="H54" s="19"/>
      <c r="I54" s="18">
        <f t="shared" si="39"/>
        <v>0</v>
      </c>
      <c r="J54" s="19"/>
      <c r="K54" s="18">
        <f t="shared" si="40"/>
        <v>0</v>
      </c>
      <c r="L54" s="19"/>
      <c r="M54" s="18">
        <f t="shared" si="41"/>
        <v>0</v>
      </c>
      <c r="N54" s="20">
        <f t="shared" si="42"/>
        <v>0</v>
      </c>
      <c r="O54" s="21">
        <f t="shared" si="43"/>
        <v>0</v>
      </c>
      <c r="P54" s="19"/>
      <c r="Q54" s="18">
        <f t="shared" si="44"/>
        <v>0</v>
      </c>
      <c r="R54" s="19"/>
      <c r="S54" s="18">
        <f t="shared" si="45"/>
        <v>0</v>
      </c>
      <c r="T54" s="20">
        <f t="shared" si="46"/>
        <v>0</v>
      </c>
      <c r="U54" s="22">
        <f t="shared" si="47"/>
        <v>0</v>
      </c>
      <c r="V54" s="23"/>
      <c r="W54" s="18">
        <f t="shared" si="48"/>
        <v>0</v>
      </c>
      <c r="X54" s="24"/>
      <c r="Y54" s="18">
        <f t="shared" si="49"/>
        <v>0</v>
      </c>
      <c r="Z54" s="24"/>
      <c r="AA54" s="18">
        <f t="shared" si="50"/>
        <v>0</v>
      </c>
      <c r="AB54" s="33"/>
      <c r="AC54" s="18">
        <f t="shared" si="51"/>
        <v>0</v>
      </c>
      <c r="AD54" s="26">
        <f t="shared" si="52"/>
        <v>0</v>
      </c>
      <c r="AE54" s="27">
        <f t="shared" si="53"/>
        <v>0</v>
      </c>
      <c r="AF54" s="28">
        <f t="shared" si="54"/>
        <v>0</v>
      </c>
      <c r="AG54" s="29">
        <f t="shared" si="55"/>
        <v>0</v>
      </c>
      <c r="AH54" s="28">
        <f t="shared" si="56"/>
        <v>0</v>
      </c>
      <c r="AI54" s="22">
        <f t="shared" si="57"/>
        <v>0</v>
      </c>
    </row>
    <row r="55" spans="1:35" ht="15">
      <c r="A55" s="30"/>
      <c r="B55" s="31"/>
      <c r="C55" s="31"/>
      <c r="D55" s="17"/>
      <c r="E55" s="18">
        <f t="shared" si="37"/>
        <v>0</v>
      </c>
      <c r="F55" s="19"/>
      <c r="G55" s="18">
        <f t="shared" si="38"/>
        <v>0</v>
      </c>
      <c r="H55" s="19"/>
      <c r="I55" s="18">
        <f t="shared" si="39"/>
        <v>0</v>
      </c>
      <c r="J55" s="19"/>
      <c r="K55" s="18">
        <f t="shared" si="40"/>
        <v>0</v>
      </c>
      <c r="L55" s="19"/>
      <c r="M55" s="18">
        <f t="shared" si="41"/>
        <v>0</v>
      </c>
      <c r="N55" s="20">
        <f t="shared" si="42"/>
        <v>0</v>
      </c>
      <c r="O55" s="21">
        <f t="shared" si="43"/>
        <v>0</v>
      </c>
      <c r="P55" s="19"/>
      <c r="Q55" s="18">
        <f t="shared" si="44"/>
        <v>0</v>
      </c>
      <c r="R55" s="19"/>
      <c r="S55" s="18">
        <f t="shared" si="45"/>
        <v>0</v>
      </c>
      <c r="T55" s="20">
        <f t="shared" si="46"/>
        <v>0</v>
      </c>
      <c r="U55" s="22">
        <f t="shared" si="47"/>
        <v>0</v>
      </c>
      <c r="V55" s="23"/>
      <c r="W55" s="18">
        <f t="shared" si="48"/>
        <v>0</v>
      </c>
      <c r="X55" s="24"/>
      <c r="Y55" s="18">
        <f t="shared" si="49"/>
        <v>0</v>
      </c>
      <c r="Z55" s="24"/>
      <c r="AA55" s="18">
        <f t="shared" si="50"/>
        <v>0</v>
      </c>
      <c r="AB55" s="33"/>
      <c r="AC55" s="18">
        <f t="shared" si="51"/>
        <v>0</v>
      </c>
      <c r="AD55" s="26">
        <f t="shared" si="52"/>
        <v>0</v>
      </c>
      <c r="AE55" s="27">
        <f t="shared" si="53"/>
        <v>0</v>
      </c>
      <c r="AF55" s="28">
        <f t="shared" si="54"/>
        <v>0</v>
      </c>
      <c r="AG55" s="29">
        <f t="shared" si="55"/>
        <v>0</v>
      </c>
      <c r="AH55" s="28">
        <f t="shared" si="56"/>
        <v>0</v>
      </c>
      <c r="AI55" s="22">
        <f t="shared" si="57"/>
        <v>0</v>
      </c>
    </row>
    <row r="56" spans="1:35" ht="15">
      <c r="A56" s="30"/>
      <c r="B56" s="31"/>
      <c r="C56" s="31"/>
      <c r="D56" s="17"/>
      <c r="E56" s="18">
        <f t="shared" si="37"/>
        <v>0</v>
      </c>
      <c r="F56" s="19"/>
      <c r="G56" s="18">
        <f t="shared" si="38"/>
        <v>0</v>
      </c>
      <c r="H56" s="19"/>
      <c r="I56" s="18">
        <f t="shared" si="39"/>
        <v>0</v>
      </c>
      <c r="J56" s="19"/>
      <c r="K56" s="18">
        <f t="shared" si="40"/>
        <v>0</v>
      </c>
      <c r="L56" s="19"/>
      <c r="M56" s="18">
        <f t="shared" si="41"/>
        <v>0</v>
      </c>
      <c r="N56" s="20">
        <f t="shared" si="42"/>
        <v>0</v>
      </c>
      <c r="O56" s="21">
        <f t="shared" si="43"/>
        <v>0</v>
      </c>
      <c r="P56" s="19"/>
      <c r="Q56" s="18">
        <f t="shared" si="44"/>
        <v>0</v>
      </c>
      <c r="R56" s="19"/>
      <c r="S56" s="18">
        <f t="shared" si="45"/>
        <v>0</v>
      </c>
      <c r="T56" s="20">
        <f t="shared" si="46"/>
        <v>0</v>
      </c>
      <c r="U56" s="22">
        <f t="shared" si="47"/>
        <v>0</v>
      </c>
      <c r="V56" s="23"/>
      <c r="W56" s="18">
        <f t="shared" si="48"/>
        <v>0</v>
      </c>
      <c r="X56" s="24"/>
      <c r="Y56" s="18">
        <f t="shared" si="49"/>
        <v>0</v>
      </c>
      <c r="Z56" s="24"/>
      <c r="AA56" s="18">
        <f t="shared" si="50"/>
        <v>0</v>
      </c>
      <c r="AB56" s="33"/>
      <c r="AC56" s="18">
        <f t="shared" si="51"/>
        <v>0</v>
      </c>
      <c r="AD56" s="26">
        <f t="shared" si="52"/>
        <v>0</v>
      </c>
      <c r="AE56" s="27">
        <f t="shared" si="53"/>
        <v>0</v>
      </c>
      <c r="AF56" s="28">
        <f t="shared" si="54"/>
        <v>0</v>
      </c>
      <c r="AG56" s="29">
        <f t="shared" si="55"/>
        <v>0</v>
      </c>
      <c r="AH56" s="28">
        <f t="shared" si="56"/>
        <v>0</v>
      </c>
      <c r="AI56" s="22">
        <f t="shared" si="57"/>
        <v>0</v>
      </c>
    </row>
    <row r="57" spans="1:35" ht="15">
      <c r="A57" s="30"/>
      <c r="B57" s="31"/>
      <c r="C57" s="31"/>
      <c r="D57" s="17"/>
      <c r="E57" s="18">
        <f t="shared" si="37"/>
        <v>0</v>
      </c>
      <c r="F57" s="19"/>
      <c r="G57" s="18">
        <f t="shared" si="38"/>
        <v>0</v>
      </c>
      <c r="H57" s="19"/>
      <c r="I57" s="18">
        <f t="shared" si="39"/>
        <v>0</v>
      </c>
      <c r="J57" s="19"/>
      <c r="K57" s="18">
        <f t="shared" si="40"/>
        <v>0</v>
      </c>
      <c r="L57" s="19"/>
      <c r="M57" s="18">
        <f t="shared" si="41"/>
        <v>0</v>
      </c>
      <c r="N57" s="20">
        <f t="shared" si="42"/>
        <v>0</v>
      </c>
      <c r="O57" s="21">
        <f t="shared" si="43"/>
        <v>0</v>
      </c>
      <c r="P57" s="19"/>
      <c r="Q57" s="18">
        <f t="shared" si="44"/>
        <v>0</v>
      </c>
      <c r="R57" s="19"/>
      <c r="S57" s="18">
        <f t="shared" si="45"/>
        <v>0</v>
      </c>
      <c r="T57" s="20">
        <f t="shared" si="46"/>
        <v>0</v>
      </c>
      <c r="U57" s="22">
        <f t="shared" si="47"/>
        <v>0</v>
      </c>
      <c r="V57" s="23"/>
      <c r="W57" s="18">
        <f t="shared" si="48"/>
        <v>0</v>
      </c>
      <c r="X57" s="24"/>
      <c r="Y57" s="18">
        <f t="shared" si="49"/>
        <v>0</v>
      </c>
      <c r="Z57" s="24"/>
      <c r="AA57" s="18">
        <f t="shared" si="50"/>
        <v>0</v>
      </c>
      <c r="AB57" s="33"/>
      <c r="AC57" s="18">
        <f t="shared" si="51"/>
        <v>0</v>
      </c>
      <c r="AD57" s="26">
        <f t="shared" si="52"/>
        <v>0</v>
      </c>
      <c r="AE57" s="27">
        <f t="shared" si="53"/>
        <v>0</v>
      </c>
      <c r="AF57" s="28">
        <f t="shared" si="54"/>
        <v>0</v>
      </c>
      <c r="AG57" s="29">
        <f t="shared" si="55"/>
        <v>0</v>
      </c>
      <c r="AH57" s="28">
        <f t="shared" si="56"/>
        <v>0</v>
      </c>
      <c r="AI57" s="22">
        <f t="shared" si="57"/>
        <v>0</v>
      </c>
    </row>
    <row r="58" spans="1:35" ht="15">
      <c r="A58" s="30"/>
      <c r="B58" s="31"/>
      <c r="C58" s="31"/>
      <c r="D58" s="17"/>
      <c r="E58" s="18">
        <f t="shared" si="37"/>
        <v>0</v>
      </c>
      <c r="F58" s="19"/>
      <c r="G58" s="18">
        <f t="shared" si="38"/>
        <v>0</v>
      </c>
      <c r="H58" s="19"/>
      <c r="I58" s="18">
        <f t="shared" si="39"/>
        <v>0</v>
      </c>
      <c r="J58" s="19"/>
      <c r="K58" s="18">
        <f t="shared" si="40"/>
        <v>0</v>
      </c>
      <c r="L58" s="19"/>
      <c r="M58" s="18">
        <f t="shared" si="41"/>
        <v>0</v>
      </c>
      <c r="N58" s="20">
        <f t="shared" si="42"/>
        <v>0</v>
      </c>
      <c r="O58" s="21">
        <f t="shared" si="43"/>
        <v>0</v>
      </c>
      <c r="P58" s="19"/>
      <c r="Q58" s="18">
        <f t="shared" si="44"/>
        <v>0</v>
      </c>
      <c r="R58" s="19"/>
      <c r="S58" s="18">
        <f t="shared" si="45"/>
        <v>0</v>
      </c>
      <c r="T58" s="20">
        <f t="shared" si="46"/>
        <v>0</v>
      </c>
      <c r="U58" s="22">
        <f t="shared" si="47"/>
        <v>0</v>
      </c>
      <c r="V58" s="23"/>
      <c r="W58" s="18">
        <f t="shared" si="48"/>
        <v>0</v>
      </c>
      <c r="X58" s="24"/>
      <c r="Y58" s="18">
        <f t="shared" si="49"/>
        <v>0</v>
      </c>
      <c r="Z58" s="24"/>
      <c r="AA58" s="18">
        <f t="shared" si="50"/>
        <v>0</v>
      </c>
      <c r="AB58" s="33"/>
      <c r="AC58" s="18">
        <f t="shared" si="51"/>
        <v>0</v>
      </c>
      <c r="AD58" s="26">
        <f t="shared" si="52"/>
        <v>0</v>
      </c>
      <c r="AE58" s="27">
        <f t="shared" si="53"/>
        <v>0</v>
      </c>
      <c r="AF58" s="28">
        <f t="shared" si="54"/>
        <v>0</v>
      </c>
      <c r="AG58" s="29">
        <f t="shared" si="55"/>
        <v>0</v>
      </c>
      <c r="AH58" s="28">
        <f t="shared" si="56"/>
        <v>0</v>
      </c>
      <c r="AI58" s="22">
        <f t="shared" si="57"/>
        <v>0</v>
      </c>
    </row>
    <row r="59" spans="1:35" ht="15">
      <c r="A59" s="30"/>
      <c r="B59" s="31"/>
      <c r="C59" s="31"/>
      <c r="D59" s="17"/>
      <c r="E59" s="18">
        <f t="shared" si="37"/>
        <v>0</v>
      </c>
      <c r="F59" s="19"/>
      <c r="G59" s="18">
        <f t="shared" si="38"/>
        <v>0</v>
      </c>
      <c r="H59" s="19"/>
      <c r="I59" s="18">
        <f t="shared" si="39"/>
        <v>0</v>
      </c>
      <c r="J59" s="19"/>
      <c r="K59" s="18">
        <f t="shared" si="40"/>
        <v>0</v>
      </c>
      <c r="L59" s="19"/>
      <c r="M59" s="18">
        <f t="shared" si="41"/>
        <v>0</v>
      </c>
      <c r="N59" s="20">
        <f t="shared" si="42"/>
        <v>0</v>
      </c>
      <c r="O59" s="21">
        <f t="shared" si="43"/>
        <v>0</v>
      </c>
      <c r="P59" s="19"/>
      <c r="Q59" s="18">
        <f t="shared" si="44"/>
        <v>0</v>
      </c>
      <c r="R59" s="19"/>
      <c r="S59" s="18">
        <f t="shared" si="45"/>
        <v>0</v>
      </c>
      <c r="T59" s="20">
        <f t="shared" si="46"/>
        <v>0</v>
      </c>
      <c r="U59" s="22">
        <f t="shared" si="47"/>
        <v>0</v>
      </c>
      <c r="V59" s="23"/>
      <c r="W59" s="18">
        <f t="shared" si="48"/>
        <v>0</v>
      </c>
      <c r="X59" s="24"/>
      <c r="Y59" s="18">
        <f t="shared" si="49"/>
        <v>0</v>
      </c>
      <c r="Z59" s="24"/>
      <c r="AA59" s="18">
        <f t="shared" si="50"/>
        <v>0</v>
      </c>
      <c r="AB59" s="33"/>
      <c r="AC59" s="18">
        <f t="shared" si="51"/>
        <v>0</v>
      </c>
      <c r="AD59" s="26">
        <f t="shared" si="52"/>
        <v>0</v>
      </c>
      <c r="AE59" s="27">
        <f t="shared" si="53"/>
        <v>0</v>
      </c>
      <c r="AF59" s="28">
        <f t="shared" si="54"/>
        <v>0</v>
      </c>
      <c r="AG59" s="29">
        <f t="shared" si="55"/>
        <v>0</v>
      </c>
      <c r="AH59" s="28">
        <f t="shared" si="56"/>
        <v>0</v>
      </c>
      <c r="AI59" s="22">
        <f t="shared" si="57"/>
        <v>0</v>
      </c>
    </row>
    <row r="60" spans="1:35" ht="15">
      <c r="A60" s="30"/>
      <c r="B60" s="31"/>
      <c r="C60" s="31"/>
      <c r="D60" s="17"/>
      <c r="E60" s="18">
        <f t="shared" si="21"/>
        <v>0</v>
      </c>
      <c r="F60" s="19"/>
      <c r="G60" s="18">
        <f aca="true" t="shared" si="58" ref="G60:G71">F60/12</f>
        <v>0</v>
      </c>
      <c r="H60" s="19"/>
      <c r="I60" s="18">
        <f aca="true" t="shared" si="59" ref="I60:I71">+H60/12</f>
        <v>0</v>
      </c>
      <c r="J60" s="19"/>
      <c r="K60" s="18">
        <f aca="true" t="shared" si="60" ref="K60:K71">+J60/12</f>
        <v>0</v>
      </c>
      <c r="L60" s="19"/>
      <c r="M60" s="18">
        <f aca="true" t="shared" si="61" ref="M60:M71">+L60/12</f>
        <v>0</v>
      </c>
      <c r="N60" s="20">
        <f aca="true" t="shared" si="62" ref="N60:O69">D60+F60+H60+J60+L60</f>
        <v>0</v>
      </c>
      <c r="O60" s="21">
        <f t="shared" si="62"/>
        <v>0</v>
      </c>
      <c r="P60" s="19"/>
      <c r="Q60" s="18">
        <f aca="true" t="shared" si="63" ref="Q60:Q71">+P60/12</f>
        <v>0</v>
      </c>
      <c r="R60" s="19"/>
      <c r="S60" s="18">
        <f aca="true" t="shared" si="64" ref="S60:S71">+R60/12</f>
        <v>0</v>
      </c>
      <c r="T60" s="20">
        <f aca="true" t="shared" si="65" ref="T60:U69">P60+R60</f>
        <v>0</v>
      </c>
      <c r="U60" s="22">
        <f t="shared" si="65"/>
        <v>0</v>
      </c>
      <c r="V60" s="23"/>
      <c r="W60" s="18">
        <f aca="true" t="shared" si="66" ref="W60:W71">+V60/12</f>
        <v>0</v>
      </c>
      <c r="X60" s="24"/>
      <c r="Y60" s="18">
        <f aca="true" t="shared" si="67" ref="Y60:Y71">+X60/12</f>
        <v>0</v>
      </c>
      <c r="Z60" s="24"/>
      <c r="AA60" s="18">
        <f aca="true" t="shared" si="68" ref="AA60:AA71">+Z60/12</f>
        <v>0</v>
      </c>
      <c r="AB60" s="33"/>
      <c r="AC60" s="18">
        <f t="shared" si="32"/>
        <v>0</v>
      </c>
      <c r="AD60" s="26">
        <f aca="true" t="shared" si="69" ref="AD60:AE71">X60+Z60+AB60</f>
        <v>0</v>
      </c>
      <c r="AE60" s="27">
        <f t="shared" si="69"/>
        <v>0</v>
      </c>
      <c r="AF60" s="28">
        <f aca="true" t="shared" si="70" ref="AF60:AG71">N60+T60+V60+AD60</f>
        <v>0</v>
      </c>
      <c r="AG60" s="29">
        <f t="shared" si="70"/>
        <v>0</v>
      </c>
      <c r="AH60" s="28">
        <f aca="true" t="shared" si="71" ref="AH60:AH71">IF(AF60-F60-J60-AB60-12&lt;0,0,AF60-F60-J60-AB60-12)</f>
        <v>0</v>
      </c>
      <c r="AI60" s="22">
        <f aca="true" t="shared" si="72" ref="AI60:AI71">AH60/12</f>
        <v>0</v>
      </c>
    </row>
    <row r="61" spans="1:35" ht="15">
      <c r="A61" s="30"/>
      <c r="B61" s="31"/>
      <c r="C61" s="31"/>
      <c r="D61" s="17"/>
      <c r="E61" s="18">
        <f t="shared" si="21"/>
        <v>0</v>
      </c>
      <c r="F61" s="19"/>
      <c r="G61" s="18">
        <f t="shared" si="58"/>
        <v>0</v>
      </c>
      <c r="H61" s="19"/>
      <c r="I61" s="18">
        <f t="shared" si="59"/>
        <v>0</v>
      </c>
      <c r="J61" s="19"/>
      <c r="K61" s="18">
        <f t="shared" si="60"/>
        <v>0</v>
      </c>
      <c r="L61" s="19"/>
      <c r="M61" s="18">
        <f t="shared" si="61"/>
        <v>0</v>
      </c>
      <c r="N61" s="20">
        <f t="shared" si="62"/>
        <v>0</v>
      </c>
      <c r="O61" s="21">
        <f t="shared" si="62"/>
        <v>0</v>
      </c>
      <c r="P61" s="19"/>
      <c r="Q61" s="18">
        <f t="shared" si="63"/>
        <v>0</v>
      </c>
      <c r="R61" s="19"/>
      <c r="S61" s="18">
        <f t="shared" si="64"/>
        <v>0</v>
      </c>
      <c r="T61" s="20">
        <f t="shared" si="65"/>
        <v>0</v>
      </c>
      <c r="U61" s="22">
        <f t="shared" si="65"/>
        <v>0</v>
      </c>
      <c r="V61" s="23"/>
      <c r="W61" s="18">
        <f t="shared" si="66"/>
        <v>0</v>
      </c>
      <c r="X61" s="24"/>
      <c r="Y61" s="18">
        <f t="shared" si="67"/>
        <v>0</v>
      </c>
      <c r="Z61" s="24"/>
      <c r="AA61" s="18">
        <f t="shared" si="68"/>
        <v>0</v>
      </c>
      <c r="AB61" s="33"/>
      <c r="AC61" s="18">
        <f t="shared" si="32"/>
        <v>0</v>
      </c>
      <c r="AD61" s="26">
        <f t="shared" si="69"/>
        <v>0</v>
      </c>
      <c r="AE61" s="27">
        <f t="shared" si="69"/>
        <v>0</v>
      </c>
      <c r="AF61" s="28">
        <f t="shared" si="70"/>
        <v>0</v>
      </c>
      <c r="AG61" s="29">
        <f t="shared" si="70"/>
        <v>0</v>
      </c>
      <c r="AH61" s="28">
        <f t="shared" si="71"/>
        <v>0</v>
      </c>
      <c r="AI61" s="22">
        <f t="shared" si="72"/>
        <v>0</v>
      </c>
    </row>
    <row r="62" spans="1:35" ht="15">
      <c r="A62" s="30"/>
      <c r="B62" s="31"/>
      <c r="C62" s="31"/>
      <c r="D62" s="17"/>
      <c r="E62" s="18">
        <f t="shared" si="21"/>
        <v>0</v>
      </c>
      <c r="F62" s="19"/>
      <c r="G62" s="18">
        <f t="shared" si="58"/>
        <v>0</v>
      </c>
      <c r="H62" s="19"/>
      <c r="I62" s="18">
        <f t="shared" si="59"/>
        <v>0</v>
      </c>
      <c r="J62" s="19"/>
      <c r="K62" s="18">
        <f t="shared" si="60"/>
        <v>0</v>
      </c>
      <c r="L62" s="19"/>
      <c r="M62" s="18">
        <f t="shared" si="61"/>
        <v>0</v>
      </c>
      <c r="N62" s="20">
        <f t="shared" si="62"/>
        <v>0</v>
      </c>
      <c r="O62" s="21">
        <f t="shared" si="62"/>
        <v>0</v>
      </c>
      <c r="P62" s="19"/>
      <c r="Q62" s="18">
        <f t="shared" si="63"/>
        <v>0</v>
      </c>
      <c r="R62" s="19"/>
      <c r="S62" s="18">
        <f t="shared" si="64"/>
        <v>0</v>
      </c>
      <c r="T62" s="20">
        <f t="shared" si="65"/>
        <v>0</v>
      </c>
      <c r="U62" s="22">
        <f t="shared" si="65"/>
        <v>0</v>
      </c>
      <c r="V62" s="23"/>
      <c r="W62" s="18">
        <f t="shared" si="66"/>
        <v>0</v>
      </c>
      <c r="X62" s="24"/>
      <c r="Y62" s="18">
        <f t="shared" si="67"/>
        <v>0</v>
      </c>
      <c r="Z62" s="24"/>
      <c r="AA62" s="18">
        <f t="shared" si="68"/>
        <v>0</v>
      </c>
      <c r="AB62" s="33"/>
      <c r="AC62" s="18">
        <f t="shared" si="32"/>
        <v>0</v>
      </c>
      <c r="AD62" s="26">
        <f t="shared" si="69"/>
        <v>0</v>
      </c>
      <c r="AE62" s="27">
        <f t="shared" si="69"/>
        <v>0</v>
      </c>
      <c r="AF62" s="28">
        <f t="shared" si="70"/>
        <v>0</v>
      </c>
      <c r="AG62" s="29">
        <f t="shared" si="70"/>
        <v>0</v>
      </c>
      <c r="AH62" s="28">
        <f t="shared" si="71"/>
        <v>0</v>
      </c>
      <c r="AI62" s="22">
        <f t="shared" si="72"/>
        <v>0</v>
      </c>
    </row>
    <row r="63" spans="1:35" ht="15">
      <c r="A63" s="30"/>
      <c r="B63" s="31"/>
      <c r="C63" s="16"/>
      <c r="D63" s="17"/>
      <c r="E63" s="18">
        <f t="shared" si="21"/>
        <v>0</v>
      </c>
      <c r="F63" s="19"/>
      <c r="G63" s="18">
        <f t="shared" si="58"/>
        <v>0</v>
      </c>
      <c r="H63" s="19"/>
      <c r="I63" s="18">
        <f t="shared" si="59"/>
        <v>0</v>
      </c>
      <c r="J63" s="19"/>
      <c r="K63" s="18">
        <f t="shared" si="60"/>
        <v>0</v>
      </c>
      <c r="L63" s="19"/>
      <c r="M63" s="18">
        <f t="shared" si="61"/>
        <v>0</v>
      </c>
      <c r="N63" s="20">
        <f t="shared" si="62"/>
        <v>0</v>
      </c>
      <c r="O63" s="21">
        <f t="shared" si="62"/>
        <v>0</v>
      </c>
      <c r="P63" s="19"/>
      <c r="Q63" s="18">
        <f t="shared" si="63"/>
        <v>0</v>
      </c>
      <c r="R63" s="19"/>
      <c r="S63" s="18">
        <f t="shared" si="64"/>
        <v>0</v>
      </c>
      <c r="T63" s="20">
        <f t="shared" si="65"/>
        <v>0</v>
      </c>
      <c r="U63" s="22">
        <f t="shared" si="65"/>
        <v>0</v>
      </c>
      <c r="V63" s="23"/>
      <c r="W63" s="18">
        <f t="shared" si="66"/>
        <v>0</v>
      </c>
      <c r="X63" s="24"/>
      <c r="Y63" s="18">
        <f t="shared" si="67"/>
        <v>0</v>
      </c>
      <c r="Z63" s="24"/>
      <c r="AA63" s="18">
        <f t="shared" si="68"/>
        <v>0</v>
      </c>
      <c r="AB63" s="33"/>
      <c r="AC63" s="18">
        <f t="shared" si="32"/>
        <v>0</v>
      </c>
      <c r="AD63" s="26">
        <f t="shared" si="69"/>
        <v>0</v>
      </c>
      <c r="AE63" s="27">
        <f t="shared" si="69"/>
        <v>0</v>
      </c>
      <c r="AF63" s="28">
        <f t="shared" si="70"/>
        <v>0</v>
      </c>
      <c r="AG63" s="29">
        <f t="shared" si="70"/>
        <v>0</v>
      </c>
      <c r="AH63" s="28">
        <f t="shared" si="71"/>
        <v>0</v>
      </c>
      <c r="AI63" s="22">
        <f t="shared" si="72"/>
        <v>0</v>
      </c>
    </row>
    <row r="64" spans="1:35" s="1" customFormat="1" ht="15">
      <c r="A64" s="493" t="s">
        <v>37</v>
      </c>
      <c r="B64" s="494"/>
      <c r="C64" s="495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8"/>
    </row>
    <row r="65" spans="1:35" ht="15">
      <c r="A65" s="30"/>
      <c r="B65" s="31"/>
      <c r="C65" s="16"/>
      <c r="D65" s="17"/>
      <c r="E65" s="18">
        <f t="shared" si="21"/>
        <v>0</v>
      </c>
      <c r="F65" s="19"/>
      <c r="G65" s="18">
        <f t="shared" si="58"/>
        <v>0</v>
      </c>
      <c r="H65" s="19"/>
      <c r="I65" s="18">
        <f t="shared" si="59"/>
        <v>0</v>
      </c>
      <c r="J65" s="19"/>
      <c r="K65" s="18">
        <f t="shared" si="60"/>
        <v>0</v>
      </c>
      <c r="L65" s="19"/>
      <c r="M65" s="18">
        <f t="shared" si="61"/>
        <v>0</v>
      </c>
      <c r="N65" s="20">
        <f t="shared" si="62"/>
        <v>0</v>
      </c>
      <c r="O65" s="21">
        <f t="shared" si="62"/>
        <v>0</v>
      </c>
      <c r="P65" s="19"/>
      <c r="Q65" s="18">
        <f t="shared" si="63"/>
        <v>0</v>
      </c>
      <c r="R65" s="19"/>
      <c r="S65" s="18">
        <f t="shared" si="64"/>
        <v>0</v>
      </c>
      <c r="T65" s="20">
        <f t="shared" si="65"/>
        <v>0</v>
      </c>
      <c r="U65" s="22">
        <f t="shared" si="65"/>
        <v>0</v>
      </c>
      <c r="V65" s="23"/>
      <c r="W65" s="18">
        <f t="shared" si="66"/>
        <v>0</v>
      </c>
      <c r="X65" s="24"/>
      <c r="Y65" s="18">
        <f t="shared" si="67"/>
        <v>0</v>
      </c>
      <c r="Z65" s="24"/>
      <c r="AA65" s="34">
        <f t="shared" si="68"/>
        <v>0</v>
      </c>
      <c r="AB65" s="33"/>
      <c r="AC65" s="34">
        <f t="shared" si="32"/>
        <v>0</v>
      </c>
      <c r="AD65" s="26">
        <f t="shared" si="69"/>
        <v>0</v>
      </c>
      <c r="AE65" s="27">
        <f t="shared" si="69"/>
        <v>0</v>
      </c>
      <c r="AF65" s="28">
        <f t="shared" si="70"/>
        <v>0</v>
      </c>
      <c r="AG65" s="29">
        <f t="shared" si="70"/>
        <v>0</v>
      </c>
      <c r="AH65" s="28">
        <f t="shared" si="71"/>
        <v>0</v>
      </c>
      <c r="AI65" s="22">
        <f t="shared" si="72"/>
        <v>0</v>
      </c>
    </row>
    <row r="66" spans="1:35" ht="15">
      <c r="A66" s="30"/>
      <c r="B66" s="31"/>
      <c r="C66" s="35"/>
      <c r="D66" s="17"/>
      <c r="E66" s="18">
        <f t="shared" si="21"/>
        <v>0</v>
      </c>
      <c r="F66" s="19"/>
      <c r="G66" s="18">
        <f t="shared" si="58"/>
        <v>0</v>
      </c>
      <c r="H66" s="19"/>
      <c r="I66" s="18">
        <f t="shared" si="59"/>
        <v>0</v>
      </c>
      <c r="J66" s="19"/>
      <c r="K66" s="18">
        <f t="shared" si="60"/>
        <v>0</v>
      </c>
      <c r="L66" s="19"/>
      <c r="M66" s="18">
        <f t="shared" si="61"/>
        <v>0</v>
      </c>
      <c r="N66" s="20">
        <f t="shared" si="62"/>
        <v>0</v>
      </c>
      <c r="O66" s="21">
        <f t="shared" si="62"/>
        <v>0</v>
      </c>
      <c r="P66" s="19"/>
      <c r="Q66" s="18">
        <f t="shared" si="63"/>
        <v>0</v>
      </c>
      <c r="R66" s="19"/>
      <c r="S66" s="18">
        <f t="shared" si="64"/>
        <v>0</v>
      </c>
      <c r="T66" s="20">
        <f t="shared" si="65"/>
        <v>0</v>
      </c>
      <c r="U66" s="22">
        <f t="shared" si="65"/>
        <v>0</v>
      </c>
      <c r="V66" s="23"/>
      <c r="W66" s="18">
        <f t="shared" si="66"/>
        <v>0</v>
      </c>
      <c r="X66" s="24"/>
      <c r="Y66" s="18">
        <f t="shared" si="67"/>
        <v>0</v>
      </c>
      <c r="Z66" s="24"/>
      <c r="AA66" s="34">
        <f t="shared" si="68"/>
        <v>0</v>
      </c>
      <c r="AB66" s="33"/>
      <c r="AC66" s="34">
        <f t="shared" si="32"/>
        <v>0</v>
      </c>
      <c r="AD66" s="26">
        <f t="shared" si="69"/>
        <v>0</v>
      </c>
      <c r="AE66" s="27">
        <f t="shared" si="69"/>
        <v>0</v>
      </c>
      <c r="AF66" s="28">
        <f t="shared" si="70"/>
        <v>0</v>
      </c>
      <c r="AG66" s="29">
        <f t="shared" si="70"/>
        <v>0</v>
      </c>
      <c r="AH66" s="28">
        <f t="shared" si="71"/>
        <v>0</v>
      </c>
      <c r="AI66" s="22">
        <f t="shared" si="72"/>
        <v>0</v>
      </c>
    </row>
    <row r="67" spans="1:35" ht="15">
      <c r="A67" s="30"/>
      <c r="B67" s="31"/>
      <c r="C67" s="35"/>
      <c r="D67" s="17"/>
      <c r="E67" s="18">
        <f t="shared" si="21"/>
        <v>0</v>
      </c>
      <c r="F67" s="19"/>
      <c r="G67" s="18">
        <f t="shared" si="58"/>
        <v>0</v>
      </c>
      <c r="H67" s="19"/>
      <c r="I67" s="18">
        <f t="shared" si="59"/>
        <v>0</v>
      </c>
      <c r="J67" s="19"/>
      <c r="K67" s="18">
        <f t="shared" si="60"/>
        <v>0</v>
      </c>
      <c r="L67" s="19"/>
      <c r="M67" s="18">
        <f t="shared" si="61"/>
        <v>0</v>
      </c>
      <c r="N67" s="20">
        <f t="shared" si="62"/>
        <v>0</v>
      </c>
      <c r="O67" s="21">
        <f t="shared" si="62"/>
        <v>0</v>
      </c>
      <c r="P67" s="19"/>
      <c r="Q67" s="18">
        <f t="shared" si="63"/>
        <v>0</v>
      </c>
      <c r="R67" s="19"/>
      <c r="S67" s="18">
        <f t="shared" si="64"/>
        <v>0</v>
      </c>
      <c r="T67" s="20">
        <f t="shared" si="65"/>
        <v>0</v>
      </c>
      <c r="U67" s="22">
        <f t="shared" si="65"/>
        <v>0</v>
      </c>
      <c r="V67" s="23"/>
      <c r="W67" s="18">
        <f t="shared" si="66"/>
        <v>0</v>
      </c>
      <c r="X67" s="24"/>
      <c r="Y67" s="18">
        <f t="shared" si="67"/>
        <v>0</v>
      </c>
      <c r="Z67" s="24"/>
      <c r="AA67" s="34">
        <f t="shared" si="68"/>
        <v>0</v>
      </c>
      <c r="AB67" s="33"/>
      <c r="AC67" s="34">
        <f t="shared" si="32"/>
        <v>0</v>
      </c>
      <c r="AD67" s="26">
        <f t="shared" si="69"/>
        <v>0</v>
      </c>
      <c r="AE67" s="27">
        <f t="shared" si="69"/>
        <v>0</v>
      </c>
      <c r="AF67" s="28">
        <f t="shared" si="70"/>
        <v>0</v>
      </c>
      <c r="AG67" s="29">
        <f t="shared" si="70"/>
        <v>0</v>
      </c>
      <c r="AH67" s="28">
        <f t="shared" si="71"/>
        <v>0</v>
      </c>
      <c r="AI67" s="22">
        <f t="shared" si="72"/>
        <v>0</v>
      </c>
    </row>
    <row r="68" spans="1:35" ht="15">
      <c r="A68" s="30"/>
      <c r="B68" s="31"/>
      <c r="C68" s="35"/>
      <c r="D68" s="17"/>
      <c r="E68" s="18">
        <f t="shared" si="21"/>
        <v>0</v>
      </c>
      <c r="F68" s="19"/>
      <c r="G68" s="18">
        <f t="shared" si="58"/>
        <v>0</v>
      </c>
      <c r="H68" s="19"/>
      <c r="I68" s="18">
        <f t="shared" si="59"/>
        <v>0</v>
      </c>
      <c r="J68" s="19"/>
      <c r="K68" s="18">
        <f t="shared" si="60"/>
        <v>0</v>
      </c>
      <c r="L68" s="19"/>
      <c r="M68" s="18">
        <f t="shared" si="61"/>
        <v>0</v>
      </c>
      <c r="N68" s="20">
        <f t="shared" si="62"/>
        <v>0</v>
      </c>
      <c r="O68" s="21">
        <f t="shared" si="62"/>
        <v>0</v>
      </c>
      <c r="P68" s="19"/>
      <c r="Q68" s="18">
        <f t="shared" si="63"/>
        <v>0</v>
      </c>
      <c r="R68" s="19"/>
      <c r="S68" s="18">
        <f t="shared" si="64"/>
        <v>0</v>
      </c>
      <c r="T68" s="20">
        <f t="shared" si="65"/>
        <v>0</v>
      </c>
      <c r="U68" s="22">
        <f t="shared" si="65"/>
        <v>0</v>
      </c>
      <c r="V68" s="23"/>
      <c r="W68" s="18">
        <f t="shared" si="66"/>
        <v>0</v>
      </c>
      <c r="X68" s="24"/>
      <c r="Y68" s="18">
        <f t="shared" si="67"/>
        <v>0</v>
      </c>
      <c r="Z68" s="24"/>
      <c r="AA68" s="34">
        <f t="shared" si="68"/>
        <v>0</v>
      </c>
      <c r="AB68" s="33"/>
      <c r="AC68" s="34">
        <f t="shared" si="32"/>
        <v>0</v>
      </c>
      <c r="AD68" s="26">
        <f t="shared" si="69"/>
        <v>0</v>
      </c>
      <c r="AE68" s="27">
        <f t="shared" si="69"/>
        <v>0</v>
      </c>
      <c r="AF68" s="28">
        <f t="shared" si="70"/>
        <v>0</v>
      </c>
      <c r="AG68" s="29">
        <f t="shared" si="70"/>
        <v>0</v>
      </c>
      <c r="AH68" s="28">
        <f t="shared" si="71"/>
        <v>0</v>
      </c>
      <c r="AI68" s="22">
        <f t="shared" si="72"/>
        <v>0</v>
      </c>
    </row>
    <row r="69" spans="1:35" ht="15">
      <c r="A69" s="30"/>
      <c r="B69" s="31"/>
      <c r="C69" s="35"/>
      <c r="D69" s="17"/>
      <c r="E69" s="18">
        <f t="shared" si="21"/>
        <v>0</v>
      </c>
      <c r="F69" s="19"/>
      <c r="G69" s="18">
        <f t="shared" si="58"/>
        <v>0</v>
      </c>
      <c r="H69" s="19"/>
      <c r="I69" s="18">
        <f t="shared" si="59"/>
        <v>0</v>
      </c>
      <c r="J69" s="19"/>
      <c r="K69" s="18">
        <f t="shared" si="60"/>
        <v>0</v>
      </c>
      <c r="L69" s="19"/>
      <c r="M69" s="18">
        <f t="shared" si="61"/>
        <v>0</v>
      </c>
      <c r="N69" s="20">
        <f t="shared" si="62"/>
        <v>0</v>
      </c>
      <c r="O69" s="21">
        <f t="shared" si="62"/>
        <v>0</v>
      </c>
      <c r="P69" s="19"/>
      <c r="Q69" s="18">
        <f t="shared" si="63"/>
        <v>0</v>
      </c>
      <c r="R69" s="19"/>
      <c r="S69" s="18">
        <f t="shared" si="64"/>
        <v>0</v>
      </c>
      <c r="T69" s="20">
        <f t="shared" si="65"/>
        <v>0</v>
      </c>
      <c r="U69" s="22">
        <f t="shared" si="65"/>
        <v>0</v>
      </c>
      <c r="V69" s="23"/>
      <c r="W69" s="18">
        <f t="shared" si="66"/>
        <v>0</v>
      </c>
      <c r="X69" s="24"/>
      <c r="Y69" s="18">
        <f t="shared" si="67"/>
        <v>0</v>
      </c>
      <c r="Z69" s="24"/>
      <c r="AA69" s="34">
        <f t="shared" si="68"/>
        <v>0</v>
      </c>
      <c r="AB69" s="33"/>
      <c r="AC69" s="34">
        <f t="shared" si="32"/>
        <v>0</v>
      </c>
      <c r="AD69" s="26">
        <f t="shared" si="69"/>
        <v>0</v>
      </c>
      <c r="AE69" s="27">
        <f t="shared" si="69"/>
        <v>0</v>
      </c>
      <c r="AF69" s="28">
        <f t="shared" si="70"/>
        <v>0</v>
      </c>
      <c r="AG69" s="29">
        <f t="shared" si="70"/>
        <v>0</v>
      </c>
      <c r="AH69" s="28">
        <f t="shared" si="71"/>
        <v>0</v>
      </c>
      <c r="AI69" s="22">
        <f t="shared" si="72"/>
        <v>0</v>
      </c>
    </row>
    <row r="70" spans="1:35" ht="15">
      <c r="A70" s="15"/>
      <c r="B70" s="31"/>
      <c r="C70" s="35"/>
      <c r="D70" s="17"/>
      <c r="E70" s="18">
        <f t="shared" si="21"/>
        <v>0</v>
      </c>
      <c r="F70" s="19"/>
      <c r="G70" s="18">
        <f t="shared" si="58"/>
        <v>0</v>
      </c>
      <c r="H70" s="19"/>
      <c r="I70" s="18">
        <f t="shared" si="59"/>
        <v>0</v>
      </c>
      <c r="J70" s="19"/>
      <c r="K70" s="18">
        <f t="shared" si="60"/>
        <v>0</v>
      </c>
      <c r="L70" s="19"/>
      <c r="M70" s="18">
        <f t="shared" si="61"/>
        <v>0</v>
      </c>
      <c r="N70" s="20">
        <f aca="true" t="shared" si="73" ref="N70:O71">D70+F70+H70+J70+L70</f>
        <v>0</v>
      </c>
      <c r="O70" s="21">
        <f t="shared" si="73"/>
        <v>0</v>
      </c>
      <c r="P70" s="19"/>
      <c r="Q70" s="18">
        <f t="shared" si="63"/>
        <v>0</v>
      </c>
      <c r="R70" s="19"/>
      <c r="S70" s="18">
        <f t="shared" si="64"/>
        <v>0</v>
      </c>
      <c r="T70" s="20">
        <f aca="true" t="shared" si="74" ref="T70:U71">P70+R70</f>
        <v>0</v>
      </c>
      <c r="U70" s="22">
        <f t="shared" si="74"/>
        <v>0</v>
      </c>
      <c r="V70" s="23"/>
      <c r="W70" s="18">
        <f t="shared" si="66"/>
        <v>0</v>
      </c>
      <c r="X70" s="24"/>
      <c r="Y70" s="18">
        <f t="shared" si="67"/>
        <v>0</v>
      </c>
      <c r="Z70" s="24"/>
      <c r="AA70" s="34">
        <f t="shared" si="68"/>
        <v>0</v>
      </c>
      <c r="AB70" s="33"/>
      <c r="AC70" s="34">
        <f t="shared" si="32"/>
        <v>0</v>
      </c>
      <c r="AD70" s="26">
        <f t="shared" si="69"/>
        <v>0</v>
      </c>
      <c r="AE70" s="27">
        <f t="shared" si="69"/>
        <v>0</v>
      </c>
      <c r="AF70" s="28">
        <f t="shared" si="70"/>
        <v>0</v>
      </c>
      <c r="AG70" s="29">
        <f t="shared" si="70"/>
        <v>0</v>
      </c>
      <c r="AH70" s="28">
        <f t="shared" si="71"/>
        <v>0</v>
      </c>
      <c r="AI70" s="22">
        <f t="shared" si="72"/>
        <v>0</v>
      </c>
    </row>
    <row r="71" spans="1:35" ht="15.75" thickBot="1">
      <c r="A71" s="30"/>
      <c r="B71" s="31"/>
      <c r="C71" s="36"/>
      <c r="D71" s="17"/>
      <c r="E71" s="18">
        <f t="shared" si="21"/>
        <v>0</v>
      </c>
      <c r="F71" s="19"/>
      <c r="G71" s="18">
        <f t="shared" si="58"/>
        <v>0</v>
      </c>
      <c r="H71" s="19"/>
      <c r="I71" s="18">
        <f t="shared" si="59"/>
        <v>0</v>
      </c>
      <c r="J71" s="19"/>
      <c r="K71" s="18">
        <f t="shared" si="60"/>
        <v>0</v>
      </c>
      <c r="L71" s="19"/>
      <c r="M71" s="18">
        <f t="shared" si="61"/>
        <v>0</v>
      </c>
      <c r="N71" s="20">
        <f t="shared" si="73"/>
        <v>0</v>
      </c>
      <c r="O71" s="21">
        <f t="shared" si="73"/>
        <v>0</v>
      </c>
      <c r="P71" s="19"/>
      <c r="Q71" s="18">
        <f t="shared" si="63"/>
        <v>0</v>
      </c>
      <c r="R71" s="19"/>
      <c r="S71" s="18">
        <f t="shared" si="64"/>
        <v>0</v>
      </c>
      <c r="T71" s="20">
        <f t="shared" si="74"/>
        <v>0</v>
      </c>
      <c r="U71" s="22">
        <f t="shared" si="74"/>
        <v>0</v>
      </c>
      <c r="V71" s="23"/>
      <c r="W71" s="18">
        <f t="shared" si="66"/>
        <v>0</v>
      </c>
      <c r="X71" s="24"/>
      <c r="Y71" s="18">
        <f t="shared" si="67"/>
        <v>0</v>
      </c>
      <c r="Z71" s="24"/>
      <c r="AA71" s="34">
        <f t="shared" si="68"/>
        <v>0</v>
      </c>
      <c r="AB71" s="37"/>
      <c r="AC71" s="34">
        <f t="shared" si="32"/>
        <v>0</v>
      </c>
      <c r="AD71" s="38">
        <f t="shared" si="69"/>
        <v>0</v>
      </c>
      <c r="AE71" s="27">
        <f t="shared" si="69"/>
        <v>0</v>
      </c>
      <c r="AF71" s="28">
        <f t="shared" si="70"/>
        <v>0</v>
      </c>
      <c r="AG71" s="29">
        <f t="shared" si="70"/>
        <v>0</v>
      </c>
      <c r="AH71" s="28">
        <f t="shared" si="71"/>
        <v>0</v>
      </c>
      <c r="AI71" s="22">
        <f t="shared" si="72"/>
        <v>0</v>
      </c>
    </row>
    <row r="72" spans="1:67" s="41" customFormat="1" ht="15.75" thickBot="1">
      <c r="A72" s="496" t="s">
        <v>38</v>
      </c>
      <c r="B72" s="497"/>
      <c r="C72" s="498"/>
      <c r="D72" s="39">
        <f aca="true" t="shared" si="75" ref="D72:Q72">SUM(D20:D71)</f>
        <v>124.5</v>
      </c>
      <c r="E72" s="39">
        <f t="shared" si="75"/>
        <v>10.375</v>
      </c>
      <c r="F72" s="39">
        <f t="shared" si="75"/>
        <v>0</v>
      </c>
      <c r="G72" s="39">
        <f t="shared" si="75"/>
        <v>0</v>
      </c>
      <c r="H72" s="39">
        <f t="shared" si="75"/>
        <v>0</v>
      </c>
      <c r="I72" s="39">
        <f t="shared" si="75"/>
        <v>0</v>
      </c>
      <c r="J72" s="39">
        <f t="shared" si="75"/>
        <v>0</v>
      </c>
      <c r="K72" s="39">
        <f t="shared" si="75"/>
        <v>0</v>
      </c>
      <c r="L72" s="39">
        <f t="shared" si="75"/>
        <v>0</v>
      </c>
      <c r="M72" s="39">
        <f t="shared" si="75"/>
        <v>0</v>
      </c>
      <c r="N72" s="39">
        <f t="shared" si="75"/>
        <v>124.5</v>
      </c>
      <c r="O72" s="39">
        <f t="shared" si="75"/>
        <v>10.375</v>
      </c>
      <c r="P72" s="39">
        <f t="shared" si="75"/>
        <v>0</v>
      </c>
      <c r="Q72" s="39">
        <f t="shared" si="75"/>
        <v>0</v>
      </c>
      <c r="R72" s="39">
        <f>SUM(R20:R54)</f>
        <v>0</v>
      </c>
      <c r="S72" s="39">
        <f>SUM(S20:S71)</f>
        <v>0</v>
      </c>
      <c r="T72" s="39">
        <f>SUM(T20:T71)</f>
        <v>0</v>
      </c>
      <c r="U72" s="39">
        <f>SUM(U20:U71)</f>
        <v>0</v>
      </c>
      <c r="V72" s="39">
        <f>SUM(V20:V71)</f>
        <v>0</v>
      </c>
      <c r="W72" s="39">
        <f>SUM(W20:W54)</f>
        <v>0</v>
      </c>
      <c r="X72" s="39">
        <f aca="true" t="shared" si="76" ref="X72:AI72">SUM(X20:X71)</f>
        <v>0</v>
      </c>
      <c r="Y72" s="39">
        <f t="shared" si="76"/>
        <v>0</v>
      </c>
      <c r="Z72" s="39">
        <f t="shared" si="76"/>
        <v>15</v>
      </c>
      <c r="AA72" s="39">
        <f t="shared" si="76"/>
        <v>1.25</v>
      </c>
      <c r="AB72" s="39">
        <f t="shared" si="76"/>
        <v>0</v>
      </c>
      <c r="AC72" s="39">
        <f t="shared" si="76"/>
        <v>0</v>
      </c>
      <c r="AD72" s="39">
        <f t="shared" si="76"/>
        <v>15</v>
      </c>
      <c r="AE72" s="39">
        <f t="shared" si="76"/>
        <v>1.25</v>
      </c>
      <c r="AF72" s="39">
        <f t="shared" si="76"/>
        <v>139.5</v>
      </c>
      <c r="AG72" s="39">
        <f t="shared" si="76"/>
        <v>11.625</v>
      </c>
      <c r="AH72" s="39">
        <f t="shared" si="76"/>
        <v>43.5</v>
      </c>
      <c r="AI72" s="40">
        <f t="shared" si="76"/>
        <v>3.625</v>
      </c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</row>
    <row r="73" spans="16:67" ht="15">
      <c r="P73" s="1"/>
      <c r="Q73" s="1"/>
      <c r="R73" s="1"/>
      <c r="S73" s="1"/>
      <c r="V73" s="1"/>
      <c r="W73" s="1"/>
      <c r="X73" s="1"/>
      <c r="Y73" s="1"/>
      <c r="Z73" s="1"/>
      <c r="AA73" s="1"/>
      <c r="AB73" s="1"/>
      <c r="AC73" s="1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</row>
    <row r="74" spans="1:19" ht="15">
      <c r="A74" s="373" t="s">
        <v>39</v>
      </c>
      <c r="B74" s="374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/>
      <c r="R74" s="374"/>
      <c r="S74" s="374"/>
    </row>
    <row r="75" spans="1:36" ht="15" customHeight="1">
      <c r="A75" s="375" t="s">
        <v>1820</v>
      </c>
      <c r="B75" s="376"/>
      <c r="C75" s="376"/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6"/>
      <c r="Q75" s="376"/>
      <c r="R75" s="376"/>
      <c r="S75" s="376"/>
      <c r="T75" s="376"/>
      <c r="U75" s="376"/>
      <c r="V75" s="376"/>
      <c r="W75" s="376"/>
      <c r="X75" s="376"/>
      <c r="Y75" s="376"/>
      <c r="Z75" s="376"/>
      <c r="AA75" s="376"/>
      <c r="AB75" s="376"/>
      <c r="AC75" s="376"/>
      <c r="AD75" s="376"/>
      <c r="AE75" s="376"/>
      <c r="AF75" s="376"/>
      <c r="AG75" s="376"/>
      <c r="AH75" s="376"/>
      <c r="AI75" s="376"/>
      <c r="AJ75" s="1"/>
    </row>
    <row r="77" ht="15">
      <c r="A77" s="166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72:C72"/>
    <mergeCell ref="A74:S74"/>
    <mergeCell ref="A75:AI75"/>
    <mergeCell ref="AH17:AH19"/>
    <mergeCell ref="AI17:AI19"/>
    <mergeCell ref="A20:C20"/>
    <mergeCell ref="A41:C41"/>
    <mergeCell ref="A49:C49"/>
    <mergeCell ref="A64:C64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0"/>
  <sheetViews>
    <sheetView workbookViewId="0" topLeftCell="A32">
      <selection activeCell="E48" sqref="E48:E49"/>
    </sheetView>
  </sheetViews>
  <sheetFormatPr defaultColWidth="9.140625" defaultRowHeight="15"/>
  <cols>
    <col min="1" max="1" width="21.00390625" style="166" customWidth="1"/>
    <col min="2" max="2" width="25.140625" style="166" customWidth="1"/>
    <col min="3" max="3" width="45.28125" style="166" customWidth="1"/>
    <col min="4" max="5" width="8.00390625" style="166" customWidth="1"/>
    <col min="6" max="6" width="7.00390625" style="166" bestFit="1" customWidth="1"/>
    <col min="7" max="7" width="7.28125" style="166" customWidth="1"/>
    <col min="8" max="8" width="5.8515625" style="166" customWidth="1"/>
    <col min="9" max="9" width="6.421875" style="166" customWidth="1"/>
    <col min="10" max="11" width="6.28125" style="166" customWidth="1"/>
    <col min="12" max="13" width="7.28125" style="166" customWidth="1"/>
    <col min="14" max="14" width="11.28125" style="1" customWidth="1"/>
    <col min="15" max="15" width="11.00390625" style="1" customWidth="1"/>
    <col min="16" max="16" width="8.57421875" style="166" customWidth="1"/>
    <col min="17" max="17" width="7.421875" style="166" customWidth="1"/>
    <col min="18" max="19" width="7.7109375" style="166" customWidth="1"/>
    <col min="20" max="20" width="9.28125" style="1" customWidth="1"/>
    <col min="21" max="21" width="9.8515625" style="1" customWidth="1"/>
    <col min="22" max="22" width="7.7109375" style="166" customWidth="1"/>
    <col min="23" max="23" width="6.140625" style="166" customWidth="1"/>
    <col min="24" max="26" width="7.7109375" style="166" customWidth="1"/>
    <col min="27" max="27" width="9.7109375" style="166" customWidth="1"/>
    <col min="28" max="29" width="7.7109375" style="166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166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399</v>
      </c>
    </row>
    <row r="10" spans="1:3" s="7" customFormat="1" ht="16.5" thickBot="1">
      <c r="A10" s="449" t="s">
        <v>5</v>
      </c>
      <c r="B10" s="450"/>
      <c r="C10" s="8" t="s">
        <v>608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72" t="s">
        <v>582</v>
      </c>
      <c r="B21" s="171" t="s">
        <v>61</v>
      </c>
      <c r="C21" s="171" t="s">
        <v>583</v>
      </c>
      <c r="D21" s="171">
        <v>15</v>
      </c>
      <c r="E21" s="18">
        <f aca="true" t="shared" si="0" ref="E21:E72">+D21/12</f>
        <v>1.25</v>
      </c>
      <c r="F21" s="19"/>
      <c r="G21" s="18">
        <f aca="true" t="shared" si="1" ref="G21:G46">F21/12</f>
        <v>0</v>
      </c>
      <c r="H21" s="19"/>
      <c r="I21" s="18">
        <f aca="true" t="shared" si="2" ref="I21:I46">+H21/12</f>
        <v>0</v>
      </c>
      <c r="J21" s="19"/>
      <c r="K21" s="18">
        <f aca="true" t="shared" si="3" ref="K21:M34">+J21/12</f>
        <v>0</v>
      </c>
      <c r="L21" s="19"/>
      <c r="M21" s="18">
        <f aca="true" t="shared" si="4" ref="M21:M33">+L21/12</f>
        <v>0</v>
      </c>
      <c r="N21" s="20">
        <f aca="true" t="shared" si="5" ref="N21:O33">D21+F21+H21+J21+L21</f>
        <v>15</v>
      </c>
      <c r="O21" s="21">
        <f t="shared" si="5"/>
        <v>1.25</v>
      </c>
      <c r="P21" s="19"/>
      <c r="Q21" s="18">
        <f aca="true" t="shared" si="6" ref="Q21:Q46">+P21/12</f>
        <v>0</v>
      </c>
      <c r="R21" s="19"/>
      <c r="S21" s="18">
        <f aca="true" t="shared" si="7" ref="S21:S46">+R21/12</f>
        <v>0</v>
      </c>
      <c r="T21" s="20">
        <f aca="true" t="shared" si="8" ref="T21:U33">P21+R21</f>
        <v>0</v>
      </c>
      <c r="U21" s="22">
        <f t="shared" si="8"/>
        <v>0</v>
      </c>
      <c r="V21" s="23"/>
      <c r="W21" s="18">
        <f aca="true" t="shared" si="9" ref="W21:W46">+V21/12</f>
        <v>0</v>
      </c>
      <c r="X21" s="24"/>
      <c r="Y21" s="18">
        <f aca="true" t="shared" si="10" ref="Y21:Y46">+X21/12</f>
        <v>0</v>
      </c>
      <c r="Z21" s="173">
        <v>0</v>
      </c>
      <c r="AA21" s="18">
        <f aca="true" t="shared" si="11" ref="AA21:AA46">+Z21/12</f>
        <v>0</v>
      </c>
      <c r="AB21" s="25"/>
      <c r="AC21" s="18">
        <f aca="true" t="shared" si="12" ref="AC21:AC72">AB21/12</f>
        <v>0</v>
      </c>
      <c r="AD21" s="26">
        <f aca="true" t="shared" si="13" ref="AD21:AE33">X21+Z21+AB21</f>
        <v>0</v>
      </c>
      <c r="AE21" s="27">
        <f t="shared" si="13"/>
        <v>0</v>
      </c>
      <c r="AF21" s="28">
        <f aca="true" t="shared" si="14" ref="AF21:AG33">N21+T21+V21+AD21</f>
        <v>15</v>
      </c>
      <c r="AG21" s="29">
        <f t="shared" si="14"/>
        <v>1.25</v>
      </c>
      <c r="AH21" s="28">
        <f aca="true" t="shared" si="15" ref="AH21:AH46">IF(AF21-F21-J21-AB21-12&lt;0,0,AF21-F21-J21-AB21-12)</f>
        <v>3</v>
      </c>
      <c r="AI21" s="22">
        <f aca="true" t="shared" si="16" ref="AI21:AI46">AH21/12</f>
        <v>0.25</v>
      </c>
    </row>
    <row r="22" spans="1:35" ht="15">
      <c r="A22" s="172" t="s">
        <v>584</v>
      </c>
      <c r="B22" s="171" t="s">
        <v>61</v>
      </c>
      <c r="C22" s="171" t="s">
        <v>585</v>
      </c>
      <c r="D22" s="171">
        <v>15</v>
      </c>
      <c r="E22" s="18">
        <f t="shared" si="0"/>
        <v>1.25</v>
      </c>
      <c r="F22" s="19"/>
      <c r="G22" s="18">
        <f t="shared" si="1"/>
        <v>0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15</v>
      </c>
      <c r="O22" s="21">
        <f t="shared" si="5"/>
        <v>1.25</v>
      </c>
      <c r="P22" s="19"/>
      <c r="Q22" s="18">
        <f t="shared" si="6"/>
        <v>0</v>
      </c>
      <c r="R22" s="19"/>
      <c r="S22" s="18">
        <f t="shared" si="7"/>
        <v>0</v>
      </c>
      <c r="T22" s="20">
        <f t="shared" si="8"/>
        <v>0</v>
      </c>
      <c r="U22" s="22">
        <f t="shared" si="8"/>
        <v>0</v>
      </c>
      <c r="V22" s="23"/>
      <c r="W22" s="18">
        <f t="shared" si="9"/>
        <v>0</v>
      </c>
      <c r="X22" s="24"/>
      <c r="Y22" s="18">
        <f t="shared" si="10"/>
        <v>0</v>
      </c>
      <c r="Z22" s="173">
        <v>3</v>
      </c>
      <c r="AA22" s="18">
        <f t="shared" si="11"/>
        <v>0.25</v>
      </c>
      <c r="AB22" s="25"/>
      <c r="AC22" s="18">
        <f t="shared" si="12"/>
        <v>0</v>
      </c>
      <c r="AD22" s="26">
        <f t="shared" si="13"/>
        <v>3</v>
      </c>
      <c r="AE22" s="27">
        <f t="shared" si="13"/>
        <v>0.25</v>
      </c>
      <c r="AF22" s="28">
        <f t="shared" si="14"/>
        <v>18</v>
      </c>
      <c r="AG22" s="29">
        <f t="shared" si="14"/>
        <v>1.5</v>
      </c>
      <c r="AH22" s="28">
        <f t="shared" si="15"/>
        <v>6</v>
      </c>
      <c r="AI22" s="22">
        <f t="shared" si="16"/>
        <v>0.5</v>
      </c>
    </row>
    <row r="23" spans="1:35" ht="15">
      <c r="A23" s="172" t="s">
        <v>586</v>
      </c>
      <c r="B23" s="171" t="s">
        <v>61</v>
      </c>
      <c r="C23" s="171" t="s">
        <v>587</v>
      </c>
      <c r="D23" s="171">
        <v>7</v>
      </c>
      <c r="E23" s="18">
        <f t="shared" si="0"/>
        <v>0.5833333333333334</v>
      </c>
      <c r="F23" s="19"/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7</v>
      </c>
      <c r="O23" s="21">
        <f t="shared" si="5"/>
        <v>0.5833333333333334</v>
      </c>
      <c r="P23" s="19"/>
      <c r="Q23" s="18">
        <f t="shared" si="6"/>
        <v>0</v>
      </c>
      <c r="R23" s="19"/>
      <c r="S23" s="18">
        <f t="shared" si="7"/>
        <v>0</v>
      </c>
      <c r="T23" s="20">
        <f t="shared" si="8"/>
        <v>0</v>
      </c>
      <c r="U23" s="22">
        <f t="shared" si="8"/>
        <v>0</v>
      </c>
      <c r="V23" s="23"/>
      <c r="W23" s="18">
        <f t="shared" si="9"/>
        <v>0</v>
      </c>
      <c r="X23" s="24"/>
      <c r="Y23" s="18">
        <f t="shared" si="10"/>
        <v>0</v>
      </c>
      <c r="Z23" s="173">
        <v>6</v>
      </c>
      <c r="AA23" s="18">
        <f t="shared" si="11"/>
        <v>0.5</v>
      </c>
      <c r="AB23" s="25"/>
      <c r="AC23" s="18">
        <f t="shared" si="12"/>
        <v>0</v>
      </c>
      <c r="AD23" s="26">
        <f t="shared" si="13"/>
        <v>6</v>
      </c>
      <c r="AE23" s="27">
        <f t="shared" si="13"/>
        <v>0.5</v>
      </c>
      <c r="AF23" s="28">
        <f t="shared" si="14"/>
        <v>13</v>
      </c>
      <c r="AG23" s="29">
        <f t="shared" si="14"/>
        <v>1.0833333333333335</v>
      </c>
      <c r="AH23" s="28">
        <f t="shared" si="15"/>
        <v>1</v>
      </c>
      <c r="AI23" s="22">
        <f t="shared" si="16"/>
        <v>0.08333333333333333</v>
      </c>
    </row>
    <row r="24" spans="1:35" ht="15">
      <c r="A24" s="172" t="s">
        <v>588</v>
      </c>
      <c r="B24" s="171" t="s">
        <v>78</v>
      </c>
      <c r="C24" s="171" t="s">
        <v>589</v>
      </c>
      <c r="D24" s="171">
        <v>12</v>
      </c>
      <c r="E24" s="18">
        <f t="shared" si="0"/>
        <v>1</v>
      </c>
      <c r="F24" s="19"/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12</v>
      </c>
      <c r="O24" s="21">
        <f t="shared" si="5"/>
        <v>1</v>
      </c>
      <c r="P24" s="19"/>
      <c r="Q24" s="18">
        <f t="shared" si="6"/>
        <v>0</v>
      </c>
      <c r="R24" s="19"/>
      <c r="S24" s="18">
        <f t="shared" si="7"/>
        <v>0</v>
      </c>
      <c r="T24" s="20">
        <f t="shared" si="8"/>
        <v>0</v>
      </c>
      <c r="U24" s="22">
        <f t="shared" si="8"/>
        <v>0</v>
      </c>
      <c r="V24" s="23"/>
      <c r="W24" s="18">
        <f t="shared" si="9"/>
        <v>0</v>
      </c>
      <c r="X24" s="24"/>
      <c r="Y24" s="18">
        <f t="shared" si="10"/>
        <v>0</v>
      </c>
      <c r="Z24" s="173">
        <v>0</v>
      </c>
      <c r="AA24" s="18">
        <f t="shared" si="11"/>
        <v>0</v>
      </c>
      <c r="AB24" s="25"/>
      <c r="AC24" s="18">
        <f t="shared" si="12"/>
        <v>0</v>
      </c>
      <c r="AD24" s="26">
        <f t="shared" si="13"/>
        <v>0</v>
      </c>
      <c r="AE24" s="27">
        <f t="shared" si="13"/>
        <v>0</v>
      </c>
      <c r="AF24" s="28">
        <f t="shared" si="14"/>
        <v>12</v>
      </c>
      <c r="AG24" s="29">
        <f t="shared" si="14"/>
        <v>1</v>
      </c>
      <c r="AH24" s="28">
        <f t="shared" si="15"/>
        <v>0</v>
      </c>
      <c r="AI24" s="22">
        <f t="shared" si="16"/>
        <v>0</v>
      </c>
    </row>
    <row r="25" spans="1:35" ht="15">
      <c r="A25" s="172" t="s">
        <v>590</v>
      </c>
      <c r="B25" s="171" t="s">
        <v>591</v>
      </c>
      <c r="C25" s="171" t="s">
        <v>592</v>
      </c>
      <c r="D25" s="171">
        <v>9</v>
      </c>
      <c r="E25" s="18">
        <f t="shared" si="0"/>
        <v>0.75</v>
      </c>
      <c r="F25" s="19">
        <v>4</v>
      </c>
      <c r="G25" s="18">
        <f t="shared" si="1"/>
        <v>0.3333333333333333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13</v>
      </c>
      <c r="O25" s="21">
        <f t="shared" si="5"/>
        <v>1.0833333333333333</v>
      </c>
      <c r="P25" s="19"/>
      <c r="Q25" s="18">
        <f t="shared" si="6"/>
        <v>0</v>
      </c>
      <c r="R25" s="19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Z25" s="173">
        <v>6</v>
      </c>
      <c r="AA25" s="18">
        <f t="shared" si="11"/>
        <v>0.5</v>
      </c>
      <c r="AB25" s="25"/>
      <c r="AC25" s="18">
        <f t="shared" si="12"/>
        <v>0</v>
      </c>
      <c r="AD25" s="26">
        <f t="shared" si="13"/>
        <v>6</v>
      </c>
      <c r="AE25" s="27">
        <f t="shared" si="13"/>
        <v>0.5</v>
      </c>
      <c r="AF25" s="28">
        <f t="shared" si="14"/>
        <v>19</v>
      </c>
      <c r="AG25" s="29">
        <f t="shared" si="14"/>
        <v>1.5833333333333333</v>
      </c>
      <c r="AH25" s="28">
        <f t="shared" si="15"/>
        <v>3</v>
      </c>
      <c r="AI25" s="22">
        <f t="shared" si="16"/>
        <v>0.25</v>
      </c>
    </row>
    <row r="26" spans="1:35" ht="15">
      <c r="A26" s="172" t="s">
        <v>593</v>
      </c>
      <c r="B26" s="171" t="s">
        <v>61</v>
      </c>
      <c r="C26" s="171" t="s">
        <v>594</v>
      </c>
      <c r="D26" s="171">
        <v>6</v>
      </c>
      <c r="E26" s="18">
        <f t="shared" si="0"/>
        <v>0.5</v>
      </c>
      <c r="F26" s="19"/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6</v>
      </c>
      <c r="O26" s="21">
        <f t="shared" si="5"/>
        <v>0.5</v>
      </c>
      <c r="P26" s="19"/>
      <c r="Q26" s="18">
        <f t="shared" si="6"/>
        <v>0</v>
      </c>
      <c r="R26" s="19"/>
      <c r="S26" s="18">
        <f t="shared" si="7"/>
        <v>0</v>
      </c>
      <c r="T26" s="20">
        <f t="shared" si="8"/>
        <v>0</v>
      </c>
      <c r="U26" s="22">
        <f t="shared" si="8"/>
        <v>0</v>
      </c>
      <c r="V26" s="23"/>
      <c r="W26" s="18">
        <f t="shared" si="9"/>
        <v>0</v>
      </c>
      <c r="X26" s="24"/>
      <c r="Y26" s="18">
        <f t="shared" si="10"/>
        <v>0</v>
      </c>
      <c r="Z26" s="173">
        <v>6</v>
      </c>
      <c r="AA26" s="18">
        <f t="shared" si="11"/>
        <v>0.5</v>
      </c>
      <c r="AB26" s="25"/>
      <c r="AC26" s="18">
        <f t="shared" si="12"/>
        <v>0</v>
      </c>
      <c r="AD26" s="26">
        <f t="shared" si="13"/>
        <v>6</v>
      </c>
      <c r="AE26" s="27">
        <f t="shared" si="13"/>
        <v>0.5</v>
      </c>
      <c r="AF26" s="28">
        <f t="shared" si="14"/>
        <v>12</v>
      </c>
      <c r="AG26" s="29">
        <f t="shared" si="14"/>
        <v>1</v>
      </c>
      <c r="AH26" s="28">
        <f t="shared" si="15"/>
        <v>0</v>
      </c>
      <c r="AI26" s="22">
        <f t="shared" si="16"/>
        <v>0</v>
      </c>
    </row>
    <row r="27" spans="1:35" ht="15">
      <c r="A27" s="172" t="s">
        <v>595</v>
      </c>
      <c r="B27" s="171" t="s">
        <v>61</v>
      </c>
      <c r="C27" s="171" t="s">
        <v>596</v>
      </c>
      <c r="D27" s="171">
        <v>13</v>
      </c>
      <c r="E27" s="18">
        <f t="shared" si="0"/>
        <v>1.0833333333333333</v>
      </c>
      <c r="F27" s="19"/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13</v>
      </c>
      <c r="O27" s="21">
        <f t="shared" si="5"/>
        <v>1.0833333333333333</v>
      </c>
      <c r="P27" s="19"/>
      <c r="Q27" s="18">
        <f t="shared" si="6"/>
        <v>0</v>
      </c>
      <c r="R27" s="19"/>
      <c r="S27" s="18">
        <f t="shared" si="7"/>
        <v>0</v>
      </c>
      <c r="T27" s="20">
        <f t="shared" si="8"/>
        <v>0</v>
      </c>
      <c r="U27" s="22">
        <f t="shared" si="8"/>
        <v>0</v>
      </c>
      <c r="V27" s="23"/>
      <c r="W27" s="18">
        <f t="shared" si="9"/>
        <v>0</v>
      </c>
      <c r="X27" s="24"/>
      <c r="Y27" s="18">
        <f t="shared" si="10"/>
        <v>0</v>
      </c>
      <c r="Z27" s="173">
        <v>0</v>
      </c>
      <c r="AA27" s="18">
        <f t="shared" si="11"/>
        <v>0</v>
      </c>
      <c r="AB27" s="25"/>
      <c r="AC27" s="18">
        <f t="shared" si="12"/>
        <v>0</v>
      </c>
      <c r="AD27" s="26">
        <f t="shared" si="13"/>
        <v>0</v>
      </c>
      <c r="AE27" s="27">
        <f t="shared" si="13"/>
        <v>0</v>
      </c>
      <c r="AF27" s="28">
        <f t="shared" si="14"/>
        <v>13</v>
      </c>
      <c r="AG27" s="29">
        <f t="shared" si="14"/>
        <v>1.0833333333333333</v>
      </c>
      <c r="AH27" s="28">
        <f t="shared" si="15"/>
        <v>1</v>
      </c>
      <c r="AI27" s="22">
        <f t="shared" si="16"/>
        <v>0.08333333333333333</v>
      </c>
    </row>
    <row r="28" spans="1:35" ht="15">
      <c r="A28" s="172" t="s">
        <v>597</v>
      </c>
      <c r="B28" s="171" t="s">
        <v>68</v>
      </c>
      <c r="C28" s="171" t="s">
        <v>598</v>
      </c>
      <c r="D28" s="171">
        <v>15</v>
      </c>
      <c r="E28" s="18">
        <f t="shared" si="0"/>
        <v>1.25</v>
      </c>
      <c r="F28" s="19"/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15</v>
      </c>
      <c r="O28" s="21">
        <f t="shared" si="5"/>
        <v>1.25</v>
      </c>
      <c r="P28" s="19"/>
      <c r="Q28" s="18">
        <f t="shared" si="6"/>
        <v>0</v>
      </c>
      <c r="R28" s="19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Z28" s="173">
        <v>0</v>
      </c>
      <c r="AA28" s="18">
        <f t="shared" si="11"/>
        <v>0</v>
      </c>
      <c r="AB28" s="25"/>
      <c r="AC28" s="18">
        <f t="shared" si="12"/>
        <v>0</v>
      </c>
      <c r="AD28" s="26">
        <f t="shared" si="13"/>
        <v>0</v>
      </c>
      <c r="AE28" s="27">
        <f t="shared" si="13"/>
        <v>0</v>
      </c>
      <c r="AF28" s="28">
        <f t="shared" si="14"/>
        <v>15</v>
      </c>
      <c r="AG28" s="29">
        <f t="shared" si="14"/>
        <v>1.25</v>
      </c>
      <c r="AH28" s="28">
        <f t="shared" si="15"/>
        <v>3</v>
      </c>
      <c r="AI28" s="22">
        <f t="shared" si="16"/>
        <v>0.25</v>
      </c>
    </row>
    <row r="29" spans="1:35" ht="15">
      <c r="A29" s="172" t="s">
        <v>599</v>
      </c>
      <c r="B29" s="171" t="s">
        <v>61</v>
      </c>
      <c r="C29" s="171" t="s">
        <v>600</v>
      </c>
      <c r="D29" s="171">
        <v>13</v>
      </c>
      <c r="E29" s="18">
        <f t="shared" si="0"/>
        <v>1.0833333333333333</v>
      </c>
      <c r="F29" s="19"/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13</v>
      </c>
      <c r="O29" s="21">
        <f t="shared" si="5"/>
        <v>1.0833333333333333</v>
      </c>
      <c r="P29" s="19"/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Z29" s="173">
        <v>5</v>
      </c>
      <c r="AA29" s="18">
        <f t="shared" si="11"/>
        <v>0.4166666666666667</v>
      </c>
      <c r="AB29" s="25"/>
      <c r="AC29" s="18">
        <f t="shared" si="12"/>
        <v>0</v>
      </c>
      <c r="AD29" s="26">
        <f t="shared" si="13"/>
        <v>5</v>
      </c>
      <c r="AE29" s="27">
        <f t="shared" si="13"/>
        <v>0.4166666666666667</v>
      </c>
      <c r="AF29" s="28">
        <f t="shared" si="14"/>
        <v>18</v>
      </c>
      <c r="AG29" s="29">
        <f t="shared" si="14"/>
        <v>1.5</v>
      </c>
      <c r="AH29" s="28">
        <f t="shared" si="15"/>
        <v>6</v>
      </c>
      <c r="AI29" s="22">
        <f t="shared" si="16"/>
        <v>0.5</v>
      </c>
    </row>
    <row r="30" spans="1:35" ht="15">
      <c r="A30" s="172" t="s">
        <v>601</v>
      </c>
      <c r="B30" s="171" t="s">
        <v>61</v>
      </c>
      <c r="C30" s="171" t="s">
        <v>602</v>
      </c>
      <c r="D30" s="171">
        <v>13</v>
      </c>
      <c r="E30" s="18">
        <f t="shared" si="0"/>
        <v>1.0833333333333333</v>
      </c>
      <c r="F30" s="19"/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13</v>
      </c>
      <c r="O30" s="21">
        <f t="shared" si="5"/>
        <v>1.0833333333333333</v>
      </c>
      <c r="P30" s="19"/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Z30" s="173">
        <v>0.08</v>
      </c>
      <c r="AA30" s="18">
        <f t="shared" si="11"/>
        <v>0.006666666666666667</v>
      </c>
      <c r="AB30" s="25"/>
      <c r="AC30" s="18">
        <f t="shared" si="12"/>
        <v>0</v>
      </c>
      <c r="AD30" s="26">
        <f t="shared" si="13"/>
        <v>0.08</v>
      </c>
      <c r="AE30" s="27">
        <f t="shared" si="13"/>
        <v>0.006666666666666667</v>
      </c>
      <c r="AF30" s="28">
        <f t="shared" si="14"/>
        <v>13.08</v>
      </c>
      <c r="AG30" s="29">
        <f t="shared" si="14"/>
        <v>1.0899999999999999</v>
      </c>
      <c r="AH30" s="28">
        <f t="shared" si="15"/>
        <v>1.08</v>
      </c>
      <c r="AI30" s="22">
        <f t="shared" si="16"/>
        <v>0.09000000000000001</v>
      </c>
    </row>
    <row r="31" spans="1:35" ht="15">
      <c r="A31" s="172" t="s">
        <v>603</v>
      </c>
      <c r="B31" s="171" t="s">
        <v>61</v>
      </c>
      <c r="C31" s="171" t="s">
        <v>604</v>
      </c>
      <c r="D31" s="171">
        <v>13</v>
      </c>
      <c r="E31" s="18">
        <f t="shared" si="0"/>
        <v>1.0833333333333333</v>
      </c>
      <c r="F31" s="19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13</v>
      </c>
      <c r="O31" s="21">
        <f t="shared" si="5"/>
        <v>1.0833333333333333</v>
      </c>
      <c r="P31" s="19"/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Z31" s="173">
        <v>5</v>
      </c>
      <c r="AA31" s="18">
        <f t="shared" si="11"/>
        <v>0.4166666666666667</v>
      </c>
      <c r="AB31" s="25"/>
      <c r="AC31" s="18">
        <f t="shared" si="12"/>
        <v>0</v>
      </c>
      <c r="AD31" s="26">
        <f t="shared" si="13"/>
        <v>5</v>
      </c>
      <c r="AE31" s="27">
        <f t="shared" si="13"/>
        <v>0.4166666666666667</v>
      </c>
      <c r="AF31" s="28">
        <f t="shared" si="14"/>
        <v>18</v>
      </c>
      <c r="AG31" s="29">
        <f t="shared" si="14"/>
        <v>1.5</v>
      </c>
      <c r="AH31" s="28">
        <f t="shared" si="15"/>
        <v>6</v>
      </c>
      <c r="AI31" s="22">
        <f t="shared" si="16"/>
        <v>0.5</v>
      </c>
    </row>
    <row r="32" spans="1:35" ht="15">
      <c r="A32" s="172" t="s">
        <v>605</v>
      </c>
      <c r="B32" s="171" t="s">
        <v>61</v>
      </c>
      <c r="C32" s="171" t="s">
        <v>606</v>
      </c>
      <c r="D32" s="171">
        <v>12</v>
      </c>
      <c r="E32" s="18">
        <f t="shared" si="0"/>
        <v>1</v>
      </c>
      <c r="F32" s="19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12</v>
      </c>
      <c r="O32" s="21">
        <f t="shared" si="5"/>
        <v>1</v>
      </c>
      <c r="P32" s="19"/>
      <c r="Q32" s="18">
        <f t="shared" si="6"/>
        <v>0</v>
      </c>
      <c r="R32" s="19"/>
      <c r="S32" s="18">
        <f t="shared" si="7"/>
        <v>0</v>
      </c>
      <c r="T32" s="20">
        <f t="shared" si="8"/>
        <v>0</v>
      </c>
      <c r="U32" s="22">
        <f t="shared" si="8"/>
        <v>0</v>
      </c>
      <c r="V32" s="23"/>
      <c r="W32" s="18">
        <f t="shared" si="9"/>
        <v>0</v>
      </c>
      <c r="X32" s="24"/>
      <c r="Y32" s="18">
        <f t="shared" si="10"/>
        <v>0</v>
      </c>
      <c r="Z32" s="173">
        <v>0</v>
      </c>
      <c r="AA32" s="18">
        <f t="shared" si="11"/>
        <v>0</v>
      </c>
      <c r="AB32" s="25"/>
      <c r="AC32" s="18">
        <f t="shared" si="12"/>
        <v>0</v>
      </c>
      <c r="AD32" s="26">
        <f t="shared" si="13"/>
        <v>0</v>
      </c>
      <c r="AE32" s="27">
        <f t="shared" si="13"/>
        <v>0</v>
      </c>
      <c r="AF32" s="28">
        <f t="shared" si="14"/>
        <v>12</v>
      </c>
      <c r="AG32" s="29">
        <f t="shared" si="14"/>
        <v>1</v>
      </c>
      <c r="AH32" s="28">
        <f t="shared" si="15"/>
        <v>0</v>
      </c>
      <c r="AI32" s="22">
        <f t="shared" si="16"/>
        <v>0</v>
      </c>
    </row>
    <row r="33" spans="1:35" ht="15">
      <c r="A33" s="167"/>
      <c r="D33" s="17"/>
      <c r="E33" s="18">
        <f t="shared" si="0"/>
        <v>0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0</v>
      </c>
      <c r="O33" s="21">
        <f t="shared" si="5"/>
        <v>0</v>
      </c>
      <c r="P33" s="19"/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24"/>
      <c r="AA33" s="18">
        <f t="shared" si="11"/>
        <v>0</v>
      </c>
      <c r="AB33" s="25"/>
      <c r="AC33" s="18">
        <f t="shared" si="12"/>
        <v>0</v>
      </c>
      <c r="AD33" s="26">
        <f t="shared" si="13"/>
        <v>0</v>
      </c>
      <c r="AE33" s="27">
        <f t="shared" si="13"/>
        <v>0</v>
      </c>
      <c r="AF33" s="28">
        <f t="shared" si="14"/>
        <v>0</v>
      </c>
      <c r="AG33" s="29">
        <f t="shared" si="14"/>
        <v>0</v>
      </c>
      <c r="AH33" s="28">
        <f t="shared" si="15"/>
        <v>0</v>
      </c>
      <c r="AI33" s="22">
        <f t="shared" si="16"/>
        <v>0</v>
      </c>
    </row>
    <row r="34" spans="1:35" ht="15">
      <c r="A34" s="15"/>
      <c r="B34" s="16"/>
      <c r="C34" s="16"/>
      <c r="D34" s="17"/>
      <c r="E34" s="18">
        <f t="shared" si="0"/>
        <v>0</v>
      </c>
      <c r="F34" s="19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3"/>
        <v>0</v>
      </c>
      <c r="N34" s="20">
        <f aca="true" t="shared" si="17" ref="N34:O46">D34+F34+H34+J34+L34</f>
        <v>0</v>
      </c>
      <c r="O34" s="21">
        <f t="shared" si="17"/>
        <v>0</v>
      </c>
      <c r="P34" s="19"/>
      <c r="Q34" s="18">
        <f t="shared" si="6"/>
        <v>0</v>
      </c>
      <c r="R34" s="19"/>
      <c r="S34" s="18">
        <f t="shared" si="7"/>
        <v>0</v>
      </c>
      <c r="T34" s="20">
        <f aca="true" t="shared" si="18" ref="T34:U46">P34+R34</f>
        <v>0</v>
      </c>
      <c r="U34" s="22">
        <f t="shared" si="18"/>
        <v>0</v>
      </c>
      <c r="V34" s="23"/>
      <c r="W34" s="18">
        <f t="shared" si="9"/>
        <v>0</v>
      </c>
      <c r="X34" s="24"/>
      <c r="Y34" s="18">
        <f t="shared" si="10"/>
        <v>0</v>
      </c>
      <c r="Z34" s="24"/>
      <c r="AA34" s="18">
        <f t="shared" si="11"/>
        <v>0</v>
      </c>
      <c r="AB34" s="25"/>
      <c r="AC34" s="18">
        <f t="shared" si="12"/>
        <v>0</v>
      </c>
      <c r="AD34" s="26">
        <f aca="true" t="shared" si="19" ref="AD34:AE46">X34+Z34+AB34</f>
        <v>0</v>
      </c>
      <c r="AE34" s="27">
        <f t="shared" si="19"/>
        <v>0</v>
      </c>
      <c r="AF34" s="28">
        <f aca="true" t="shared" si="20" ref="AF34:AG46">N34+T34+V34+AD34</f>
        <v>0</v>
      </c>
      <c r="AG34" s="29">
        <f t="shared" si="20"/>
        <v>0</v>
      </c>
      <c r="AH34" s="28">
        <f t="shared" si="15"/>
        <v>0</v>
      </c>
      <c r="AI34" s="22">
        <f t="shared" si="16"/>
        <v>0</v>
      </c>
    </row>
    <row r="35" spans="1:35" ht="15">
      <c r="A35" s="15"/>
      <c r="B35" s="16"/>
      <c r="C35" s="16"/>
      <c r="D35" s="17"/>
      <c r="E35" s="18">
        <f t="shared" si="0"/>
        <v>0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aca="true" t="shared" si="21" ref="K35:M46">+J35/12</f>
        <v>0</v>
      </c>
      <c r="L35" s="19"/>
      <c r="M35" s="18">
        <f t="shared" si="21"/>
        <v>0</v>
      </c>
      <c r="N35" s="20">
        <f t="shared" si="17"/>
        <v>0</v>
      </c>
      <c r="O35" s="21">
        <f t="shared" si="17"/>
        <v>0</v>
      </c>
      <c r="P35" s="19"/>
      <c r="Q35" s="18">
        <f t="shared" si="6"/>
        <v>0</v>
      </c>
      <c r="R35" s="19"/>
      <c r="S35" s="18">
        <f t="shared" si="7"/>
        <v>0</v>
      </c>
      <c r="T35" s="20">
        <f t="shared" si="18"/>
        <v>0</v>
      </c>
      <c r="U35" s="22">
        <f t="shared" si="18"/>
        <v>0</v>
      </c>
      <c r="V35" s="23"/>
      <c r="W35" s="18">
        <f t="shared" si="9"/>
        <v>0</v>
      </c>
      <c r="X35" s="24"/>
      <c r="Y35" s="18">
        <f t="shared" si="10"/>
        <v>0</v>
      </c>
      <c r="Z35" s="24"/>
      <c r="AA35" s="18">
        <f t="shared" si="11"/>
        <v>0</v>
      </c>
      <c r="AB35" s="25"/>
      <c r="AC35" s="18">
        <f t="shared" si="12"/>
        <v>0</v>
      </c>
      <c r="AD35" s="26">
        <f t="shared" si="19"/>
        <v>0</v>
      </c>
      <c r="AE35" s="27">
        <f t="shared" si="19"/>
        <v>0</v>
      </c>
      <c r="AF35" s="28">
        <f t="shared" si="20"/>
        <v>0</v>
      </c>
      <c r="AG35" s="29">
        <f t="shared" si="20"/>
        <v>0</v>
      </c>
      <c r="AH35" s="28">
        <f t="shared" si="15"/>
        <v>0</v>
      </c>
      <c r="AI35" s="22">
        <f t="shared" si="16"/>
        <v>0</v>
      </c>
    </row>
    <row r="36" spans="1:35" ht="15">
      <c r="A36" s="15"/>
      <c r="B36" s="16"/>
      <c r="C36" s="16"/>
      <c r="D36" s="17"/>
      <c r="E36" s="18">
        <f t="shared" si="0"/>
        <v>0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t="shared" si="21"/>
        <v>0</v>
      </c>
      <c r="L36" s="19"/>
      <c r="M36" s="18">
        <f t="shared" si="21"/>
        <v>0</v>
      </c>
      <c r="N36" s="20">
        <f t="shared" si="17"/>
        <v>0</v>
      </c>
      <c r="O36" s="21">
        <f t="shared" si="17"/>
        <v>0</v>
      </c>
      <c r="P36" s="19"/>
      <c r="Q36" s="18">
        <f t="shared" si="6"/>
        <v>0</v>
      </c>
      <c r="R36" s="19"/>
      <c r="S36" s="18">
        <f t="shared" si="7"/>
        <v>0</v>
      </c>
      <c r="T36" s="20">
        <f t="shared" si="18"/>
        <v>0</v>
      </c>
      <c r="U36" s="22">
        <f t="shared" si="18"/>
        <v>0</v>
      </c>
      <c r="V36" s="23"/>
      <c r="W36" s="18">
        <f t="shared" si="9"/>
        <v>0</v>
      </c>
      <c r="X36" s="24"/>
      <c r="Y36" s="18">
        <f t="shared" si="10"/>
        <v>0</v>
      </c>
      <c r="Z36" s="24"/>
      <c r="AA36" s="18">
        <f t="shared" si="11"/>
        <v>0</v>
      </c>
      <c r="AB36" s="25"/>
      <c r="AC36" s="18">
        <f t="shared" si="12"/>
        <v>0</v>
      </c>
      <c r="AD36" s="26">
        <f t="shared" si="19"/>
        <v>0</v>
      </c>
      <c r="AE36" s="27">
        <f t="shared" si="19"/>
        <v>0</v>
      </c>
      <c r="AF36" s="28">
        <f t="shared" si="20"/>
        <v>0</v>
      </c>
      <c r="AG36" s="29">
        <f t="shared" si="20"/>
        <v>0</v>
      </c>
      <c r="AH36" s="28">
        <f t="shared" si="15"/>
        <v>0</v>
      </c>
      <c r="AI36" s="22">
        <f t="shared" si="16"/>
        <v>0</v>
      </c>
    </row>
    <row r="37" spans="1:35" ht="15">
      <c r="A37" s="15"/>
      <c r="B37" s="16"/>
      <c r="C37" s="16"/>
      <c r="D37" s="17"/>
      <c r="E37" s="18">
        <f t="shared" si="0"/>
        <v>0</v>
      </c>
      <c r="F37" s="19"/>
      <c r="G37" s="18">
        <f t="shared" si="1"/>
        <v>0</v>
      </c>
      <c r="H37" s="19"/>
      <c r="I37" s="18">
        <f t="shared" si="2"/>
        <v>0</v>
      </c>
      <c r="J37" s="19"/>
      <c r="K37" s="18">
        <f t="shared" si="21"/>
        <v>0</v>
      </c>
      <c r="L37" s="19"/>
      <c r="M37" s="18">
        <f t="shared" si="21"/>
        <v>0</v>
      </c>
      <c r="N37" s="20">
        <f t="shared" si="17"/>
        <v>0</v>
      </c>
      <c r="O37" s="21">
        <f t="shared" si="17"/>
        <v>0</v>
      </c>
      <c r="P37" s="19"/>
      <c r="Q37" s="18">
        <f t="shared" si="6"/>
        <v>0</v>
      </c>
      <c r="R37" s="19"/>
      <c r="S37" s="18">
        <f t="shared" si="7"/>
        <v>0</v>
      </c>
      <c r="T37" s="20">
        <f t="shared" si="18"/>
        <v>0</v>
      </c>
      <c r="U37" s="22">
        <f t="shared" si="18"/>
        <v>0</v>
      </c>
      <c r="V37" s="23"/>
      <c r="W37" s="18">
        <f t="shared" si="9"/>
        <v>0</v>
      </c>
      <c r="X37" s="24"/>
      <c r="Y37" s="18">
        <f t="shared" si="10"/>
        <v>0</v>
      </c>
      <c r="Z37" s="24"/>
      <c r="AA37" s="18">
        <f t="shared" si="11"/>
        <v>0</v>
      </c>
      <c r="AB37" s="25"/>
      <c r="AC37" s="18">
        <f t="shared" si="12"/>
        <v>0</v>
      </c>
      <c r="AD37" s="26">
        <f t="shared" si="19"/>
        <v>0</v>
      </c>
      <c r="AE37" s="27">
        <f t="shared" si="19"/>
        <v>0</v>
      </c>
      <c r="AF37" s="28">
        <f t="shared" si="20"/>
        <v>0</v>
      </c>
      <c r="AG37" s="29">
        <f t="shared" si="20"/>
        <v>0</v>
      </c>
      <c r="AH37" s="28">
        <f t="shared" si="15"/>
        <v>0</v>
      </c>
      <c r="AI37" s="22">
        <f t="shared" si="16"/>
        <v>0</v>
      </c>
    </row>
    <row r="38" spans="1:35" ht="15">
      <c r="A38" s="15"/>
      <c r="B38" s="16"/>
      <c r="C38" s="16"/>
      <c r="D38" s="17"/>
      <c r="E38" s="18">
        <f t="shared" si="0"/>
        <v>0</v>
      </c>
      <c r="F38" s="19"/>
      <c r="G38" s="18">
        <f t="shared" si="1"/>
        <v>0</v>
      </c>
      <c r="H38" s="19"/>
      <c r="I38" s="18">
        <f t="shared" si="2"/>
        <v>0</v>
      </c>
      <c r="J38" s="19"/>
      <c r="K38" s="18">
        <f t="shared" si="21"/>
        <v>0</v>
      </c>
      <c r="L38" s="19"/>
      <c r="M38" s="18">
        <f t="shared" si="21"/>
        <v>0</v>
      </c>
      <c r="N38" s="20">
        <f t="shared" si="17"/>
        <v>0</v>
      </c>
      <c r="O38" s="21">
        <f t="shared" si="17"/>
        <v>0</v>
      </c>
      <c r="P38" s="19"/>
      <c r="Q38" s="18">
        <f t="shared" si="6"/>
        <v>0</v>
      </c>
      <c r="R38" s="19"/>
      <c r="S38" s="18">
        <f t="shared" si="7"/>
        <v>0</v>
      </c>
      <c r="T38" s="20">
        <f t="shared" si="18"/>
        <v>0</v>
      </c>
      <c r="U38" s="22">
        <f t="shared" si="18"/>
        <v>0</v>
      </c>
      <c r="V38" s="23"/>
      <c r="W38" s="18">
        <f t="shared" si="9"/>
        <v>0</v>
      </c>
      <c r="X38" s="24"/>
      <c r="Y38" s="18">
        <f t="shared" si="10"/>
        <v>0</v>
      </c>
      <c r="Z38" s="24"/>
      <c r="AA38" s="18">
        <f t="shared" si="11"/>
        <v>0</v>
      </c>
      <c r="AB38" s="25"/>
      <c r="AC38" s="18">
        <f t="shared" si="12"/>
        <v>0</v>
      </c>
      <c r="AD38" s="26">
        <f t="shared" si="19"/>
        <v>0</v>
      </c>
      <c r="AE38" s="27">
        <f t="shared" si="19"/>
        <v>0</v>
      </c>
      <c r="AF38" s="28">
        <f t="shared" si="20"/>
        <v>0</v>
      </c>
      <c r="AG38" s="29">
        <f t="shared" si="20"/>
        <v>0</v>
      </c>
      <c r="AH38" s="28">
        <f t="shared" si="15"/>
        <v>0</v>
      </c>
      <c r="AI38" s="22">
        <f t="shared" si="16"/>
        <v>0</v>
      </c>
    </row>
    <row r="39" spans="1:35" s="1" customFormat="1" ht="15">
      <c r="A39" s="493" t="s">
        <v>35</v>
      </c>
      <c r="B39" s="494"/>
      <c r="C39" s="495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8"/>
    </row>
    <row r="40" spans="1:35" ht="15">
      <c r="A40" s="15"/>
      <c r="B40" s="16"/>
      <c r="C40" s="16"/>
      <c r="D40" s="17"/>
      <c r="E40" s="18">
        <f t="shared" si="0"/>
        <v>0</v>
      </c>
      <c r="F40" s="19"/>
      <c r="G40" s="18">
        <f t="shared" si="1"/>
        <v>0</v>
      </c>
      <c r="H40" s="19"/>
      <c r="I40" s="18">
        <f t="shared" si="2"/>
        <v>0</v>
      </c>
      <c r="J40" s="19"/>
      <c r="K40" s="18">
        <f t="shared" si="21"/>
        <v>0</v>
      </c>
      <c r="L40" s="19"/>
      <c r="M40" s="18">
        <f t="shared" si="21"/>
        <v>0</v>
      </c>
      <c r="N40" s="20">
        <f t="shared" si="17"/>
        <v>0</v>
      </c>
      <c r="O40" s="21">
        <f t="shared" si="17"/>
        <v>0</v>
      </c>
      <c r="P40" s="19"/>
      <c r="Q40" s="18">
        <f t="shared" si="6"/>
        <v>0</v>
      </c>
      <c r="R40" s="19"/>
      <c r="S40" s="18">
        <f t="shared" si="7"/>
        <v>0</v>
      </c>
      <c r="T40" s="20">
        <f t="shared" si="18"/>
        <v>0</v>
      </c>
      <c r="U40" s="22">
        <f t="shared" si="18"/>
        <v>0</v>
      </c>
      <c r="V40" s="23"/>
      <c r="W40" s="18">
        <f t="shared" si="9"/>
        <v>0</v>
      </c>
      <c r="X40" s="24"/>
      <c r="Y40" s="18">
        <f t="shared" si="10"/>
        <v>0</v>
      </c>
      <c r="Z40" s="24"/>
      <c r="AA40" s="18">
        <f t="shared" si="11"/>
        <v>0</v>
      </c>
      <c r="AB40" s="25"/>
      <c r="AC40" s="18">
        <f t="shared" si="12"/>
        <v>0</v>
      </c>
      <c r="AD40" s="26">
        <f t="shared" si="19"/>
        <v>0</v>
      </c>
      <c r="AE40" s="27">
        <f t="shared" si="19"/>
        <v>0</v>
      </c>
      <c r="AF40" s="28">
        <f t="shared" si="20"/>
        <v>0</v>
      </c>
      <c r="AG40" s="29">
        <f t="shared" si="20"/>
        <v>0</v>
      </c>
      <c r="AH40" s="28">
        <f t="shared" si="15"/>
        <v>0</v>
      </c>
      <c r="AI40" s="22">
        <f t="shared" si="16"/>
        <v>0</v>
      </c>
    </row>
    <row r="41" spans="1:35" ht="15">
      <c r="A41" s="15"/>
      <c r="B41" s="16"/>
      <c r="C41" s="16"/>
      <c r="D41" s="17"/>
      <c r="E41" s="18">
        <f t="shared" si="0"/>
        <v>0</v>
      </c>
      <c r="F41" s="19"/>
      <c r="G41" s="18">
        <f t="shared" si="1"/>
        <v>0</v>
      </c>
      <c r="H41" s="19"/>
      <c r="I41" s="18">
        <f t="shared" si="2"/>
        <v>0</v>
      </c>
      <c r="J41" s="19"/>
      <c r="K41" s="18">
        <f t="shared" si="21"/>
        <v>0</v>
      </c>
      <c r="L41" s="19"/>
      <c r="M41" s="18">
        <f t="shared" si="21"/>
        <v>0</v>
      </c>
      <c r="N41" s="20">
        <f t="shared" si="17"/>
        <v>0</v>
      </c>
      <c r="O41" s="21">
        <f t="shared" si="17"/>
        <v>0</v>
      </c>
      <c r="P41" s="19"/>
      <c r="Q41" s="18">
        <f t="shared" si="6"/>
        <v>0</v>
      </c>
      <c r="R41" s="19"/>
      <c r="S41" s="18">
        <f t="shared" si="7"/>
        <v>0</v>
      </c>
      <c r="T41" s="20">
        <f t="shared" si="18"/>
        <v>0</v>
      </c>
      <c r="U41" s="22">
        <f t="shared" si="18"/>
        <v>0</v>
      </c>
      <c r="V41" s="23"/>
      <c r="W41" s="18">
        <f t="shared" si="9"/>
        <v>0</v>
      </c>
      <c r="X41" s="24"/>
      <c r="Y41" s="18">
        <f t="shared" si="10"/>
        <v>0</v>
      </c>
      <c r="Z41" s="24"/>
      <c r="AA41" s="18">
        <f t="shared" si="11"/>
        <v>0</v>
      </c>
      <c r="AB41" s="25"/>
      <c r="AC41" s="18">
        <f t="shared" si="12"/>
        <v>0</v>
      </c>
      <c r="AD41" s="26">
        <f t="shared" si="19"/>
        <v>0</v>
      </c>
      <c r="AE41" s="27">
        <f t="shared" si="19"/>
        <v>0</v>
      </c>
      <c r="AF41" s="28">
        <f t="shared" si="20"/>
        <v>0</v>
      </c>
      <c r="AG41" s="29">
        <f t="shared" si="20"/>
        <v>0</v>
      </c>
      <c r="AH41" s="28">
        <f t="shared" si="15"/>
        <v>0</v>
      </c>
      <c r="AI41" s="22">
        <f t="shared" si="16"/>
        <v>0</v>
      </c>
    </row>
    <row r="42" spans="1:35" ht="15">
      <c r="A42" s="15"/>
      <c r="B42" s="16"/>
      <c r="C42" s="16"/>
      <c r="D42" s="17"/>
      <c r="E42" s="18">
        <f t="shared" si="0"/>
        <v>0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21"/>
        <v>0</v>
      </c>
      <c r="L42" s="19"/>
      <c r="M42" s="18">
        <f t="shared" si="21"/>
        <v>0</v>
      </c>
      <c r="N42" s="20">
        <f t="shared" si="17"/>
        <v>0</v>
      </c>
      <c r="O42" s="21">
        <f t="shared" si="17"/>
        <v>0</v>
      </c>
      <c r="P42" s="19"/>
      <c r="Q42" s="18">
        <f t="shared" si="6"/>
        <v>0</v>
      </c>
      <c r="R42" s="19"/>
      <c r="S42" s="18">
        <f t="shared" si="7"/>
        <v>0</v>
      </c>
      <c r="T42" s="20">
        <f t="shared" si="18"/>
        <v>0</v>
      </c>
      <c r="U42" s="22">
        <f t="shared" si="18"/>
        <v>0</v>
      </c>
      <c r="V42" s="23"/>
      <c r="W42" s="18">
        <f t="shared" si="9"/>
        <v>0</v>
      </c>
      <c r="X42" s="24"/>
      <c r="Y42" s="18">
        <f t="shared" si="10"/>
        <v>0</v>
      </c>
      <c r="Z42" s="24"/>
      <c r="AA42" s="18">
        <f t="shared" si="11"/>
        <v>0</v>
      </c>
      <c r="AB42" s="25"/>
      <c r="AC42" s="18">
        <f t="shared" si="12"/>
        <v>0</v>
      </c>
      <c r="AD42" s="26">
        <f t="shared" si="19"/>
        <v>0</v>
      </c>
      <c r="AE42" s="27">
        <f t="shared" si="19"/>
        <v>0</v>
      </c>
      <c r="AF42" s="28">
        <f t="shared" si="20"/>
        <v>0</v>
      </c>
      <c r="AG42" s="29">
        <f t="shared" si="20"/>
        <v>0</v>
      </c>
      <c r="AH42" s="28">
        <f t="shared" si="15"/>
        <v>0</v>
      </c>
      <c r="AI42" s="22">
        <f t="shared" si="16"/>
        <v>0</v>
      </c>
    </row>
    <row r="43" spans="1:35" ht="15">
      <c r="A43" s="15"/>
      <c r="B43" s="16"/>
      <c r="C43" s="16"/>
      <c r="D43" s="17"/>
      <c r="E43" s="18">
        <f t="shared" si="0"/>
        <v>0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t="shared" si="21"/>
        <v>0</v>
      </c>
      <c r="L43" s="19"/>
      <c r="M43" s="18">
        <f t="shared" si="21"/>
        <v>0</v>
      </c>
      <c r="N43" s="20">
        <f t="shared" si="17"/>
        <v>0</v>
      </c>
      <c r="O43" s="21">
        <f t="shared" si="17"/>
        <v>0</v>
      </c>
      <c r="P43" s="19"/>
      <c r="Q43" s="18">
        <f t="shared" si="6"/>
        <v>0</v>
      </c>
      <c r="R43" s="19"/>
      <c r="S43" s="18">
        <f t="shared" si="7"/>
        <v>0</v>
      </c>
      <c r="T43" s="20">
        <f t="shared" si="18"/>
        <v>0</v>
      </c>
      <c r="U43" s="22">
        <f t="shared" si="18"/>
        <v>0</v>
      </c>
      <c r="V43" s="23"/>
      <c r="W43" s="18">
        <f t="shared" si="9"/>
        <v>0</v>
      </c>
      <c r="X43" s="24"/>
      <c r="Y43" s="18">
        <f t="shared" si="10"/>
        <v>0</v>
      </c>
      <c r="Z43" s="24"/>
      <c r="AA43" s="18">
        <f t="shared" si="11"/>
        <v>0</v>
      </c>
      <c r="AB43" s="25"/>
      <c r="AC43" s="18">
        <f t="shared" si="12"/>
        <v>0</v>
      </c>
      <c r="AD43" s="26">
        <f t="shared" si="19"/>
        <v>0</v>
      </c>
      <c r="AE43" s="27">
        <f t="shared" si="19"/>
        <v>0</v>
      </c>
      <c r="AF43" s="28">
        <f t="shared" si="20"/>
        <v>0</v>
      </c>
      <c r="AG43" s="29">
        <f t="shared" si="20"/>
        <v>0</v>
      </c>
      <c r="AH43" s="28">
        <f t="shared" si="15"/>
        <v>0</v>
      </c>
      <c r="AI43" s="22">
        <f t="shared" si="16"/>
        <v>0</v>
      </c>
    </row>
    <row r="44" spans="1:35" ht="15">
      <c r="A44" s="15"/>
      <c r="B44" s="16"/>
      <c r="C44" s="16"/>
      <c r="D44" s="17"/>
      <c r="E44" s="18">
        <f t="shared" si="0"/>
        <v>0</v>
      </c>
      <c r="F44" s="19"/>
      <c r="G44" s="18">
        <f t="shared" si="1"/>
        <v>0</v>
      </c>
      <c r="H44" s="19"/>
      <c r="I44" s="18">
        <f t="shared" si="2"/>
        <v>0</v>
      </c>
      <c r="J44" s="19"/>
      <c r="K44" s="18">
        <f t="shared" si="21"/>
        <v>0</v>
      </c>
      <c r="L44" s="19"/>
      <c r="M44" s="18">
        <f t="shared" si="21"/>
        <v>0</v>
      </c>
      <c r="N44" s="20">
        <f t="shared" si="17"/>
        <v>0</v>
      </c>
      <c r="O44" s="21">
        <f t="shared" si="17"/>
        <v>0</v>
      </c>
      <c r="P44" s="19"/>
      <c r="Q44" s="18">
        <f t="shared" si="6"/>
        <v>0</v>
      </c>
      <c r="R44" s="19"/>
      <c r="S44" s="18">
        <f t="shared" si="7"/>
        <v>0</v>
      </c>
      <c r="T44" s="20">
        <f t="shared" si="18"/>
        <v>0</v>
      </c>
      <c r="U44" s="22">
        <f t="shared" si="18"/>
        <v>0</v>
      </c>
      <c r="V44" s="23"/>
      <c r="W44" s="18">
        <f t="shared" si="9"/>
        <v>0</v>
      </c>
      <c r="X44" s="24"/>
      <c r="Y44" s="18">
        <f t="shared" si="10"/>
        <v>0</v>
      </c>
      <c r="Z44" s="24"/>
      <c r="AA44" s="18">
        <f t="shared" si="11"/>
        <v>0</v>
      </c>
      <c r="AB44" s="25"/>
      <c r="AC44" s="18">
        <f t="shared" si="12"/>
        <v>0</v>
      </c>
      <c r="AD44" s="26">
        <f t="shared" si="19"/>
        <v>0</v>
      </c>
      <c r="AE44" s="27">
        <f t="shared" si="19"/>
        <v>0</v>
      </c>
      <c r="AF44" s="28">
        <f t="shared" si="20"/>
        <v>0</v>
      </c>
      <c r="AG44" s="29">
        <f t="shared" si="20"/>
        <v>0</v>
      </c>
      <c r="AH44" s="28">
        <f t="shared" si="15"/>
        <v>0</v>
      </c>
      <c r="AI44" s="22">
        <f t="shared" si="16"/>
        <v>0</v>
      </c>
    </row>
    <row r="45" spans="1:35" ht="15">
      <c r="A45" s="15"/>
      <c r="B45" s="16"/>
      <c r="C45" s="16"/>
      <c r="D45" s="17"/>
      <c r="E45" s="18">
        <f t="shared" si="0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21"/>
        <v>0</v>
      </c>
      <c r="L45" s="19"/>
      <c r="M45" s="18">
        <f t="shared" si="21"/>
        <v>0</v>
      </c>
      <c r="N45" s="20">
        <f t="shared" si="17"/>
        <v>0</v>
      </c>
      <c r="O45" s="21">
        <f t="shared" si="17"/>
        <v>0</v>
      </c>
      <c r="P45" s="19"/>
      <c r="Q45" s="18">
        <f t="shared" si="6"/>
        <v>0</v>
      </c>
      <c r="R45" s="19"/>
      <c r="S45" s="18">
        <f t="shared" si="7"/>
        <v>0</v>
      </c>
      <c r="T45" s="20">
        <f t="shared" si="18"/>
        <v>0</v>
      </c>
      <c r="U45" s="22">
        <f t="shared" si="18"/>
        <v>0</v>
      </c>
      <c r="V45" s="23"/>
      <c r="W45" s="18">
        <f t="shared" si="9"/>
        <v>0</v>
      </c>
      <c r="X45" s="24"/>
      <c r="Y45" s="18">
        <f t="shared" si="10"/>
        <v>0</v>
      </c>
      <c r="Z45" s="24"/>
      <c r="AA45" s="18">
        <f t="shared" si="11"/>
        <v>0</v>
      </c>
      <c r="AB45" s="25"/>
      <c r="AC45" s="18">
        <f t="shared" si="12"/>
        <v>0</v>
      </c>
      <c r="AD45" s="26">
        <f t="shared" si="19"/>
        <v>0</v>
      </c>
      <c r="AE45" s="27">
        <f t="shared" si="19"/>
        <v>0</v>
      </c>
      <c r="AF45" s="28">
        <f t="shared" si="20"/>
        <v>0</v>
      </c>
      <c r="AG45" s="29">
        <f t="shared" si="20"/>
        <v>0</v>
      </c>
      <c r="AH45" s="28">
        <f t="shared" si="15"/>
        <v>0</v>
      </c>
      <c r="AI45" s="22">
        <f t="shared" si="16"/>
        <v>0</v>
      </c>
    </row>
    <row r="46" spans="1:35" ht="15">
      <c r="A46" s="30"/>
      <c r="B46" s="31"/>
      <c r="C46" s="31"/>
      <c r="D46" s="17"/>
      <c r="E46" s="18">
        <f t="shared" si="0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21"/>
        <v>0</v>
      </c>
      <c r="L46" s="19"/>
      <c r="M46" s="18">
        <f t="shared" si="21"/>
        <v>0</v>
      </c>
      <c r="N46" s="20">
        <f t="shared" si="17"/>
        <v>0</v>
      </c>
      <c r="O46" s="21">
        <f t="shared" si="17"/>
        <v>0</v>
      </c>
      <c r="P46" s="19"/>
      <c r="Q46" s="18">
        <f t="shared" si="6"/>
        <v>0</v>
      </c>
      <c r="R46" s="19"/>
      <c r="S46" s="18">
        <f t="shared" si="7"/>
        <v>0</v>
      </c>
      <c r="T46" s="20">
        <f t="shared" si="18"/>
        <v>0</v>
      </c>
      <c r="U46" s="22">
        <f t="shared" si="18"/>
        <v>0</v>
      </c>
      <c r="V46" s="23"/>
      <c r="W46" s="18">
        <f t="shared" si="9"/>
        <v>0</v>
      </c>
      <c r="X46" s="24"/>
      <c r="Y46" s="18">
        <f t="shared" si="10"/>
        <v>0</v>
      </c>
      <c r="Z46" s="24"/>
      <c r="AA46" s="18">
        <f t="shared" si="11"/>
        <v>0</v>
      </c>
      <c r="AB46" s="25"/>
      <c r="AC46" s="18">
        <f t="shared" si="12"/>
        <v>0</v>
      </c>
      <c r="AD46" s="26">
        <f t="shared" si="19"/>
        <v>0</v>
      </c>
      <c r="AE46" s="27">
        <f t="shared" si="19"/>
        <v>0</v>
      </c>
      <c r="AF46" s="28">
        <f t="shared" si="20"/>
        <v>0</v>
      </c>
      <c r="AG46" s="29">
        <f t="shared" si="20"/>
        <v>0</v>
      </c>
      <c r="AH46" s="28">
        <f t="shared" si="15"/>
        <v>0</v>
      </c>
      <c r="AI46" s="22">
        <f t="shared" si="16"/>
        <v>0</v>
      </c>
    </row>
    <row r="47" spans="1:35" s="1" customFormat="1" ht="15">
      <c r="A47" s="493" t="s">
        <v>36</v>
      </c>
      <c r="B47" s="494"/>
      <c r="C47" s="495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8"/>
    </row>
    <row r="48" spans="1:35" ht="15">
      <c r="A48" s="15"/>
      <c r="B48" s="31" t="s">
        <v>298</v>
      </c>
      <c r="C48" s="31" t="s">
        <v>607</v>
      </c>
      <c r="D48" s="174">
        <v>15</v>
      </c>
      <c r="E48" s="18">
        <f aca="true" t="shared" si="22" ref="E48:E57">+D48/12</f>
        <v>1.25</v>
      </c>
      <c r="F48" s="19"/>
      <c r="G48" s="18">
        <f aca="true" t="shared" si="23" ref="G48:G74">F48/12</f>
        <v>0</v>
      </c>
      <c r="H48" s="19"/>
      <c r="I48" s="18">
        <f aca="true" t="shared" si="24" ref="I48:I74">+H48/12</f>
        <v>0</v>
      </c>
      <c r="J48" s="19"/>
      <c r="K48" s="18">
        <f aca="true" t="shared" si="25" ref="K48:K74">+J48/12</f>
        <v>0</v>
      </c>
      <c r="L48" s="19"/>
      <c r="M48" s="18">
        <f aca="true" t="shared" si="26" ref="M48:M74">+L48/12</f>
        <v>0</v>
      </c>
      <c r="N48" s="20">
        <f aca="true" t="shared" si="27" ref="N48:O68">D48+F48+H48+J48+L48</f>
        <v>15</v>
      </c>
      <c r="O48" s="21">
        <f t="shared" si="27"/>
        <v>1.25</v>
      </c>
      <c r="P48" s="19"/>
      <c r="Q48" s="18">
        <f aca="true" t="shared" si="28" ref="Q48:Q74">+P48/12</f>
        <v>0</v>
      </c>
      <c r="R48" s="19"/>
      <c r="S48" s="18">
        <f aca="true" t="shared" si="29" ref="S48:S74">+R48/12</f>
        <v>0</v>
      </c>
      <c r="T48" s="20">
        <f aca="true" t="shared" si="30" ref="T48:U68">P48+R48</f>
        <v>0</v>
      </c>
      <c r="U48" s="22">
        <f t="shared" si="30"/>
        <v>0</v>
      </c>
      <c r="V48" s="23"/>
      <c r="W48" s="18">
        <f aca="true" t="shared" si="31" ref="W48:W74">+V48/12</f>
        <v>0</v>
      </c>
      <c r="X48" s="24"/>
      <c r="Y48" s="18">
        <f aca="true" t="shared" si="32" ref="Y48:Y74">+X48/12</f>
        <v>0</v>
      </c>
      <c r="Z48" s="24">
        <v>5</v>
      </c>
      <c r="AA48" s="18">
        <f aca="true" t="shared" si="33" ref="AA48:AA74">+Z48/12</f>
        <v>0.4166666666666667</v>
      </c>
      <c r="AB48" s="33"/>
      <c r="AC48" s="18">
        <f aca="true" t="shared" si="34" ref="AC48:AC57">AB48/12</f>
        <v>0</v>
      </c>
      <c r="AD48" s="26">
        <f aca="true" t="shared" si="35" ref="AD48:AE68">X48+Z48+AB48</f>
        <v>5</v>
      </c>
      <c r="AE48" s="27">
        <f t="shared" si="35"/>
        <v>0.4166666666666667</v>
      </c>
      <c r="AF48" s="28">
        <f aca="true" t="shared" si="36" ref="AF48:AG68">N48+T48+V48+AD48</f>
        <v>20</v>
      </c>
      <c r="AG48" s="29">
        <f t="shared" si="36"/>
        <v>1.6666666666666667</v>
      </c>
      <c r="AH48" s="28">
        <f aca="true" t="shared" si="37" ref="AH48:AH74">IF(AF48-F48-J48-AB48-12&lt;0,0,AF48-F48-J48-AB48-12)</f>
        <v>8</v>
      </c>
      <c r="AI48" s="22">
        <f aca="true" t="shared" si="38" ref="AI48:AI74">AH48/12</f>
        <v>0.6666666666666666</v>
      </c>
    </row>
    <row r="49" spans="1:35" ht="15">
      <c r="A49" s="15"/>
      <c r="B49" s="31"/>
      <c r="C49" s="31" t="s">
        <v>1831</v>
      </c>
      <c r="D49" s="17">
        <v>8</v>
      </c>
      <c r="E49" s="18">
        <f t="shared" si="22"/>
        <v>0.6666666666666666</v>
      </c>
      <c r="F49" s="19"/>
      <c r="G49" s="18">
        <f t="shared" si="23"/>
        <v>0</v>
      </c>
      <c r="H49" s="19"/>
      <c r="I49" s="18">
        <f t="shared" si="24"/>
        <v>0</v>
      </c>
      <c r="J49" s="19"/>
      <c r="K49" s="18">
        <f t="shared" si="25"/>
        <v>0</v>
      </c>
      <c r="L49" s="19"/>
      <c r="M49" s="18">
        <f t="shared" si="26"/>
        <v>0</v>
      </c>
      <c r="N49" s="20">
        <f t="shared" si="27"/>
        <v>8</v>
      </c>
      <c r="O49" s="21">
        <f t="shared" si="27"/>
        <v>0.6666666666666666</v>
      </c>
      <c r="P49" s="19"/>
      <c r="Q49" s="18">
        <f t="shared" si="28"/>
        <v>0</v>
      </c>
      <c r="R49" s="19"/>
      <c r="S49" s="18">
        <f t="shared" si="29"/>
        <v>0</v>
      </c>
      <c r="T49" s="20">
        <f t="shared" si="30"/>
        <v>0</v>
      </c>
      <c r="U49" s="22">
        <f t="shared" si="30"/>
        <v>0</v>
      </c>
      <c r="V49" s="23"/>
      <c r="W49" s="18">
        <f t="shared" si="31"/>
        <v>0</v>
      </c>
      <c r="X49" s="24"/>
      <c r="Y49" s="18">
        <f t="shared" si="32"/>
        <v>0</v>
      </c>
      <c r="Z49" s="24"/>
      <c r="AA49" s="18">
        <f t="shared" si="33"/>
        <v>0</v>
      </c>
      <c r="AB49" s="33"/>
      <c r="AC49" s="18">
        <f t="shared" si="34"/>
        <v>0</v>
      </c>
      <c r="AD49" s="26">
        <f t="shared" si="35"/>
        <v>0</v>
      </c>
      <c r="AE49" s="27">
        <f t="shared" si="35"/>
        <v>0</v>
      </c>
      <c r="AF49" s="28">
        <f t="shared" si="36"/>
        <v>8</v>
      </c>
      <c r="AG49" s="29">
        <f t="shared" si="36"/>
        <v>0.6666666666666666</v>
      </c>
      <c r="AH49" s="28">
        <f t="shared" si="37"/>
        <v>0</v>
      </c>
      <c r="AI49" s="22">
        <f t="shared" si="38"/>
        <v>0</v>
      </c>
    </row>
    <row r="50" spans="1:35" ht="15">
      <c r="A50" s="15"/>
      <c r="B50" s="31"/>
      <c r="C50" s="31"/>
      <c r="D50" s="17"/>
      <c r="E50" s="18">
        <f t="shared" si="22"/>
        <v>0</v>
      </c>
      <c r="F50" s="19"/>
      <c r="G50" s="18">
        <f t="shared" si="23"/>
        <v>0</v>
      </c>
      <c r="H50" s="19"/>
      <c r="I50" s="18">
        <f t="shared" si="24"/>
        <v>0</v>
      </c>
      <c r="J50" s="19"/>
      <c r="K50" s="18">
        <f t="shared" si="25"/>
        <v>0</v>
      </c>
      <c r="L50" s="19"/>
      <c r="M50" s="18">
        <f t="shared" si="26"/>
        <v>0</v>
      </c>
      <c r="N50" s="20">
        <f t="shared" si="27"/>
        <v>0</v>
      </c>
      <c r="O50" s="21">
        <f t="shared" si="27"/>
        <v>0</v>
      </c>
      <c r="P50" s="19"/>
      <c r="Q50" s="18">
        <f t="shared" si="28"/>
        <v>0</v>
      </c>
      <c r="R50" s="19"/>
      <c r="S50" s="18">
        <f t="shared" si="29"/>
        <v>0</v>
      </c>
      <c r="T50" s="20">
        <f t="shared" si="30"/>
        <v>0</v>
      </c>
      <c r="U50" s="22">
        <f t="shared" si="30"/>
        <v>0</v>
      </c>
      <c r="V50" s="23"/>
      <c r="W50" s="18">
        <f t="shared" si="31"/>
        <v>0</v>
      </c>
      <c r="X50" s="24"/>
      <c r="Y50" s="18">
        <f t="shared" si="32"/>
        <v>0</v>
      </c>
      <c r="Z50" s="24"/>
      <c r="AA50" s="18">
        <f t="shared" si="33"/>
        <v>0</v>
      </c>
      <c r="AB50" s="33"/>
      <c r="AC50" s="18">
        <f t="shared" si="34"/>
        <v>0</v>
      </c>
      <c r="AD50" s="26">
        <f t="shared" si="35"/>
        <v>0</v>
      </c>
      <c r="AE50" s="27">
        <f t="shared" si="35"/>
        <v>0</v>
      </c>
      <c r="AF50" s="28">
        <f t="shared" si="36"/>
        <v>0</v>
      </c>
      <c r="AG50" s="29">
        <f t="shared" si="36"/>
        <v>0</v>
      </c>
      <c r="AH50" s="28">
        <f t="shared" si="37"/>
        <v>0</v>
      </c>
      <c r="AI50" s="22">
        <f t="shared" si="38"/>
        <v>0</v>
      </c>
    </row>
    <row r="51" spans="1:35" ht="15">
      <c r="A51" s="15"/>
      <c r="B51" s="31"/>
      <c r="C51" s="31"/>
      <c r="D51" s="17"/>
      <c r="E51" s="18">
        <f t="shared" si="22"/>
        <v>0</v>
      </c>
      <c r="F51" s="19"/>
      <c r="G51" s="18">
        <f t="shared" si="23"/>
        <v>0</v>
      </c>
      <c r="H51" s="19"/>
      <c r="I51" s="18">
        <f t="shared" si="24"/>
        <v>0</v>
      </c>
      <c r="J51" s="19"/>
      <c r="K51" s="18">
        <f t="shared" si="25"/>
        <v>0</v>
      </c>
      <c r="L51" s="19"/>
      <c r="M51" s="18">
        <f t="shared" si="26"/>
        <v>0</v>
      </c>
      <c r="N51" s="20">
        <f t="shared" si="27"/>
        <v>0</v>
      </c>
      <c r="O51" s="21">
        <f t="shared" si="27"/>
        <v>0</v>
      </c>
      <c r="P51" s="19"/>
      <c r="Q51" s="18">
        <f t="shared" si="28"/>
        <v>0</v>
      </c>
      <c r="R51" s="19"/>
      <c r="S51" s="18">
        <f t="shared" si="29"/>
        <v>0</v>
      </c>
      <c r="T51" s="20">
        <f t="shared" si="30"/>
        <v>0</v>
      </c>
      <c r="U51" s="22">
        <f t="shared" si="30"/>
        <v>0</v>
      </c>
      <c r="V51" s="23"/>
      <c r="W51" s="18">
        <f t="shared" si="31"/>
        <v>0</v>
      </c>
      <c r="X51" s="24"/>
      <c r="Y51" s="18">
        <f t="shared" si="32"/>
        <v>0</v>
      </c>
      <c r="Z51" s="24"/>
      <c r="AA51" s="18">
        <f t="shared" si="33"/>
        <v>0</v>
      </c>
      <c r="AB51" s="33"/>
      <c r="AC51" s="18">
        <f t="shared" si="34"/>
        <v>0</v>
      </c>
      <c r="AD51" s="26">
        <f t="shared" si="35"/>
        <v>0</v>
      </c>
      <c r="AE51" s="27">
        <f t="shared" si="35"/>
        <v>0</v>
      </c>
      <c r="AF51" s="28">
        <f t="shared" si="36"/>
        <v>0</v>
      </c>
      <c r="AG51" s="29">
        <f t="shared" si="36"/>
        <v>0</v>
      </c>
      <c r="AH51" s="28">
        <f t="shared" si="37"/>
        <v>0</v>
      </c>
      <c r="AI51" s="22">
        <f t="shared" si="38"/>
        <v>0</v>
      </c>
    </row>
    <row r="52" spans="1:35" ht="15">
      <c r="A52" s="30"/>
      <c r="B52" s="31"/>
      <c r="C52" s="31"/>
      <c r="D52" s="17"/>
      <c r="E52" s="18">
        <f t="shared" si="22"/>
        <v>0</v>
      </c>
      <c r="F52" s="19"/>
      <c r="G52" s="18">
        <f t="shared" si="23"/>
        <v>0</v>
      </c>
      <c r="H52" s="19"/>
      <c r="I52" s="18">
        <f t="shared" si="24"/>
        <v>0</v>
      </c>
      <c r="J52" s="19"/>
      <c r="K52" s="18">
        <f t="shared" si="25"/>
        <v>0</v>
      </c>
      <c r="L52" s="19"/>
      <c r="M52" s="18">
        <f t="shared" si="26"/>
        <v>0</v>
      </c>
      <c r="N52" s="20">
        <f t="shared" si="27"/>
        <v>0</v>
      </c>
      <c r="O52" s="21">
        <f t="shared" si="27"/>
        <v>0</v>
      </c>
      <c r="P52" s="19"/>
      <c r="Q52" s="18">
        <f t="shared" si="28"/>
        <v>0</v>
      </c>
      <c r="R52" s="19"/>
      <c r="S52" s="18">
        <f t="shared" si="29"/>
        <v>0</v>
      </c>
      <c r="T52" s="20">
        <f t="shared" si="30"/>
        <v>0</v>
      </c>
      <c r="U52" s="22">
        <f t="shared" si="30"/>
        <v>0</v>
      </c>
      <c r="V52" s="23"/>
      <c r="W52" s="18">
        <f t="shared" si="31"/>
        <v>0</v>
      </c>
      <c r="X52" s="24"/>
      <c r="Y52" s="18">
        <f t="shared" si="32"/>
        <v>0</v>
      </c>
      <c r="Z52" s="24"/>
      <c r="AA52" s="18">
        <f t="shared" si="33"/>
        <v>0</v>
      </c>
      <c r="AB52" s="33"/>
      <c r="AC52" s="18">
        <f t="shared" si="34"/>
        <v>0</v>
      </c>
      <c r="AD52" s="26">
        <f t="shared" si="35"/>
        <v>0</v>
      </c>
      <c r="AE52" s="27">
        <f t="shared" si="35"/>
        <v>0</v>
      </c>
      <c r="AF52" s="28">
        <f t="shared" si="36"/>
        <v>0</v>
      </c>
      <c r="AG52" s="29">
        <f t="shared" si="36"/>
        <v>0</v>
      </c>
      <c r="AH52" s="28">
        <f t="shared" si="37"/>
        <v>0</v>
      </c>
      <c r="AI52" s="22">
        <f t="shared" si="38"/>
        <v>0</v>
      </c>
    </row>
    <row r="53" spans="1:35" ht="15">
      <c r="A53" s="30"/>
      <c r="B53" s="31"/>
      <c r="C53" s="31"/>
      <c r="D53" s="17"/>
      <c r="E53" s="18">
        <f t="shared" si="22"/>
        <v>0</v>
      </c>
      <c r="F53" s="19"/>
      <c r="G53" s="18">
        <f t="shared" si="23"/>
        <v>0</v>
      </c>
      <c r="H53" s="19"/>
      <c r="I53" s="18">
        <f t="shared" si="24"/>
        <v>0</v>
      </c>
      <c r="J53" s="19"/>
      <c r="K53" s="18">
        <f t="shared" si="25"/>
        <v>0</v>
      </c>
      <c r="L53" s="19"/>
      <c r="M53" s="18">
        <f t="shared" si="26"/>
        <v>0</v>
      </c>
      <c r="N53" s="20">
        <f t="shared" si="27"/>
        <v>0</v>
      </c>
      <c r="O53" s="21">
        <f t="shared" si="27"/>
        <v>0</v>
      </c>
      <c r="P53" s="19"/>
      <c r="Q53" s="18">
        <f t="shared" si="28"/>
        <v>0</v>
      </c>
      <c r="R53" s="19"/>
      <c r="S53" s="18">
        <f t="shared" si="29"/>
        <v>0</v>
      </c>
      <c r="T53" s="20">
        <f t="shared" si="30"/>
        <v>0</v>
      </c>
      <c r="U53" s="22">
        <f t="shared" si="30"/>
        <v>0</v>
      </c>
      <c r="V53" s="23"/>
      <c r="W53" s="18">
        <f t="shared" si="31"/>
        <v>0</v>
      </c>
      <c r="X53" s="24"/>
      <c r="Y53" s="18">
        <f t="shared" si="32"/>
        <v>0</v>
      </c>
      <c r="Z53" s="24"/>
      <c r="AA53" s="18">
        <f t="shared" si="33"/>
        <v>0</v>
      </c>
      <c r="AB53" s="33"/>
      <c r="AC53" s="18">
        <f t="shared" si="34"/>
        <v>0</v>
      </c>
      <c r="AD53" s="26">
        <f t="shared" si="35"/>
        <v>0</v>
      </c>
      <c r="AE53" s="27">
        <f t="shared" si="35"/>
        <v>0</v>
      </c>
      <c r="AF53" s="28">
        <f t="shared" si="36"/>
        <v>0</v>
      </c>
      <c r="AG53" s="29">
        <f t="shared" si="36"/>
        <v>0</v>
      </c>
      <c r="AH53" s="28">
        <f t="shared" si="37"/>
        <v>0</v>
      </c>
      <c r="AI53" s="22">
        <f t="shared" si="38"/>
        <v>0</v>
      </c>
    </row>
    <row r="54" spans="1:35" ht="15">
      <c r="A54" s="30"/>
      <c r="B54" s="31"/>
      <c r="C54" s="31"/>
      <c r="D54" s="17"/>
      <c r="E54" s="18">
        <f t="shared" si="22"/>
        <v>0</v>
      </c>
      <c r="F54" s="19"/>
      <c r="G54" s="18">
        <f t="shared" si="23"/>
        <v>0</v>
      </c>
      <c r="H54" s="19"/>
      <c r="I54" s="18">
        <f t="shared" si="24"/>
        <v>0</v>
      </c>
      <c r="J54" s="19"/>
      <c r="K54" s="18">
        <f t="shared" si="25"/>
        <v>0</v>
      </c>
      <c r="L54" s="19"/>
      <c r="M54" s="18">
        <f t="shared" si="26"/>
        <v>0</v>
      </c>
      <c r="N54" s="20">
        <f t="shared" si="27"/>
        <v>0</v>
      </c>
      <c r="O54" s="21">
        <f t="shared" si="27"/>
        <v>0</v>
      </c>
      <c r="P54" s="19"/>
      <c r="Q54" s="18">
        <f t="shared" si="28"/>
        <v>0</v>
      </c>
      <c r="R54" s="19"/>
      <c r="S54" s="18">
        <f t="shared" si="29"/>
        <v>0</v>
      </c>
      <c r="T54" s="20">
        <f t="shared" si="30"/>
        <v>0</v>
      </c>
      <c r="U54" s="22">
        <f t="shared" si="30"/>
        <v>0</v>
      </c>
      <c r="V54" s="23"/>
      <c r="W54" s="18">
        <f t="shared" si="31"/>
        <v>0</v>
      </c>
      <c r="X54" s="24"/>
      <c r="Y54" s="18">
        <f t="shared" si="32"/>
        <v>0</v>
      </c>
      <c r="Z54" s="24"/>
      <c r="AA54" s="18">
        <f t="shared" si="33"/>
        <v>0</v>
      </c>
      <c r="AB54" s="33"/>
      <c r="AC54" s="18">
        <f t="shared" si="34"/>
        <v>0</v>
      </c>
      <c r="AD54" s="26">
        <f t="shared" si="35"/>
        <v>0</v>
      </c>
      <c r="AE54" s="27">
        <f t="shared" si="35"/>
        <v>0</v>
      </c>
      <c r="AF54" s="28">
        <f t="shared" si="36"/>
        <v>0</v>
      </c>
      <c r="AG54" s="29">
        <f t="shared" si="36"/>
        <v>0</v>
      </c>
      <c r="AH54" s="28">
        <f t="shared" si="37"/>
        <v>0</v>
      </c>
      <c r="AI54" s="22">
        <f t="shared" si="38"/>
        <v>0</v>
      </c>
    </row>
    <row r="55" spans="1:35" ht="15">
      <c r="A55" s="30"/>
      <c r="B55" s="31"/>
      <c r="C55" s="31"/>
      <c r="D55" s="17"/>
      <c r="E55" s="18">
        <f t="shared" si="22"/>
        <v>0</v>
      </c>
      <c r="F55" s="19"/>
      <c r="G55" s="18">
        <f t="shared" si="23"/>
        <v>0</v>
      </c>
      <c r="H55" s="19"/>
      <c r="I55" s="18">
        <f t="shared" si="24"/>
        <v>0</v>
      </c>
      <c r="J55" s="19"/>
      <c r="K55" s="18">
        <f t="shared" si="25"/>
        <v>0</v>
      </c>
      <c r="L55" s="19"/>
      <c r="M55" s="18">
        <f t="shared" si="26"/>
        <v>0</v>
      </c>
      <c r="N55" s="20">
        <f t="shared" si="27"/>
        <v>0</v>
      </c>
      <c r="O55" s="21">
        <f t="shared" si="27"/>
        <v>0</v>
      </c>
      <c r="P55" s="19"/>
      <c r="Q55" s="18">
        <f t="shared" si="28"/>
        <v>0</v>
      </c>
      <c r="R55" s="19"/>
      <c r="S55" s="18">
        <f t="shared" si="29"/>
        <v>0</v>
      </c>
      <c r="T55" s="20">
        <f t="shared" si="30"/>
        <v>0</v>
      </c>
      <c r="U55" s="22">
        <f t="shared" si="30"/>
        <v>0</v>
      </c>
      <c r="V55" s="23"/>
      <c r="W55" s="18">
        <f t="shared" si="31"/>
        <v>0</v>
      </c>
      <c r="X55" s="24"/>
      <c r="Y55" s="18">
        <f t="shared" si="32"/>
        <v>0</v>
      </c>
      <c r="Z55" s="24"/>
      <c r="AA55" s="18">
        <f t="shared" si="33"/>
        <v>0</v>
      </c>
      <c r="AB55" s="33"/>
      <c r="AC55" s="18">
        <f t="shared" si="34"/>
        <v>0</v>
      </c>
      <c r="AD55" s="26">
        <f t="shared" si="35"/>
        <v>0</v>
      </c>
      <c r="AE55" s="27">
        <f t="shared" si="35"/>
        <v>0</v>
      </c>
      <c r="AF55" s="28">
        <f t="shared" si="36"/>
        <v>0</v>
      </c>
      <c r="AG55" s="29">
        <f t="shared" si="36"/>
        <v>0</v>
      </c>
      <c r="AH55" s="28">
        <f t="shared" si="37"/>
        <v>0</v>
      </c>
      <c r="AI55" s="22">
        <f t="shared" si="38"/>
        <v>0</v>
      </c>
    </row>
    <row r="56" spans="1:35" ht="15">
      <c r="A56" s="30"/>
      <c r="B56" s="31"/>
      <c r="C56" s="31"/>
      <c r="D56" s="17"/>
      <c r="E56" s="18">
        <f t="shared" si="22"/>
        <v>0</v>
      </c>
      <c r="F56" s="19"/>
      <c r="G56" s="18">
        <f t="shared" si="23"/>
        <v>0</v>
      </c>
      <c r="H56" s="19"/>
      <c r="I56" s="18">
        <f t="shared" si="24"/>
        <v>0</v>
      </c>
      <c r="J56" s="19"/>
      <c r="K56" s="18">
        <f t="shared" si="25"/>
        <v>0</v>
      </c>
      <c r="L56" s="19"/>
      <c r="M56" s="18">
        <f t="shared" si="26"/>
        <v>0</v>
      </c>
      <c r="N56" s="20">
        <f t="shared" si="27"/>
        <v>0</v>
      </c>
      <c r="O56" s="21">
        <f t="shared" si="27"/>
        <v>0</v>
      </c>
      <c r="P56" s="19"/>
      <c r="Q56" s="18">
        <f t="shared" si="28"/>
        <v>0</v>
      </c>
      <c r="R56" s="19"/>
      <c r="S56" s="18">
        <f t="shared" si="29"/>
        <v>0</v>
      </c>
      <c r="T56" s="20">
        <f t="shared" si="30"/>
        <v>0</v>
      </c>
      <c r="U56" s="22">
        <f t="shared" si="30"/>
        <v>0</v>
      </c>
      <c r="V56" s="23"/>
      <c r="W56" s="18">
        <f t="shared" si="31"/>
        <v>0</v>
      </c>
      <c r="X56" s="24"/>
      <c r="Y56" s="18">
        <f t="shared" si="32"/>
        <v>0</v>
      </c>
      <c r="Z56" s="24"/>
      <c r="AA56" s="18">
        <f t="shared" si="33"/>
        <v>0</v>
      </c>
      <c r="AB56" s="33"/>
      <c r="AC56" s="18">
        <f t="shared" si="34"/>
        <v>0</v>
      </c>
      <c r="AD56" s="26">
        <f t="shared" si="35"/>
        <v>0</v>
      </c>
      <c r="AE56" s="27">
        <f t="shared" si="35"/>
        <v>0</v>
      </c>
      <c r="AF56" s="28">
        <f t="shared" si="36"/>
        <v>0</v>
      </c>
      <c r="AG56" s="29">
        <f t="shared" si="36"/>
        <v>0</v>
      </c>
      <c r="AH56" s="28">
        <f t="shared" si="37"/>
        <v>0</v>
      </c>
      <c r="AI56" s="22">
        <f t="shared" si="38"/>
        <v>0</v>
      </c>
    </row>
    <row r="57" spans="1:35" ht="15">
      <c r="A57" s="30"/>
      <c r="B57" s="31"/>
      <c r="C57" s="31"/>
      <c r="D57" s="17"/>
      <c r="E57" s="18">
        <f t="shared" si="22"/>
        <v>0</v>
      </c>
      <c r="F57" s="19"/>
      <c r="G57" s="18">
        <f t="shared" si="23"/>
        <v>0</v>
      </c>
      <c r="H57" s="19"/>
      <c r="I57" s="18">
        <f t="shared" si="24"/>
        <v>0</v>
      </c>
      <c r="J57" s="19"/>
      <c r="K57" s="18">
        <f t="shared" si="25"/>
        <v>0</v>
      </c>
      <c r="L57" s="19"/>
      <c r="M57" s="18">
        <f t="shared" si="26"/>
        <v>0</v>
      </c>
      <c r="N57" s="20">
        <f t="shared" si="27"/>
        <v>0</v>
      </c>
      <c r="O57" s="21">
        <f t="shared" si="27"/>
        <v>0</v>
      </c>
      <c r="P57" s="19"/>
      <c r="Q57" s="18">
        <f t="shared" si="28"/>
        <v>0</v>
      </c>
      <c r="R57" s="19"/>
      <c r="S57" s="18">
        <f t="shared" si="29"/>
        <v>0</v>
      </c>
      <c r="T57" s="20">
        <f t="shared" si="30"/>
        <v>0</v>
      </c>
      <c r="U57" s="22">
        <f t="shared" si="30"/>
        <v>0</v>
      </c>
      <c r="V57" s="23"/>
      <c r="W57" s="18">
        <f t="shared" si="31"/>
        <v>0</v>
      </c>
      <c r="X57" s="24"/>
      <c r="Y57" s="18">
        <f t="shared" si="32"/>
        <v>0</v>
      </c>
      <c r="Z57" s="24"/>
      <c r="AA57" s="18">
        <f t="shared" si="33"/>
        <v>0</v>
      </c>
      <c r="AB57" s="33"/>
      <c r="AC57" s="18">
        <f t="shared" si="34"/>
        <v>0</v>
      </c>
      <c r="AD57" s="26">
        <f t="shared" si="35"/>
        <v>0</v>
      </c>
      <c r="AE57" s="27">
        <f t="shared" si="35"/>
        <v>0</v>
      </c>
      <c r="AF57" s="28">
        <f t="shared" si="36"/>
        <v>0</v>
      </c>
      <c r="AG57" s="29">
        <f t="shared" si="36"/>
        <v>0</v>
      </c>
      <c r="AH57" s="28">
        <f t="shared" si="37"/>
        <v>0</v>
      </c>
      <c r="AI57" s="22">
        <f t="shared" si="38"/>
        <v>0</v>
      </c>
    </row>
    <row r="58" spans="1:35" ht="15">
      <c r="A58" s="30"/>
      <c r="B58" s="31"/>
      <c r="C58" s="31"/>
      <c r="D58" s="17"/>
      <c r="E58" s="18">
        <f t="shared" si="0"/>
        <v>0</v>
      </c>
      <c r="F58" s="19"/>
      <c r="G58" s="18">
        <f t="shared" si="23"/>
        <v>0</v>
      </c>
      <c r="H58" s="19"/>
      <c r="I58" s="18">
        <f t="shared" si="24"/>
        <v>0</v>
      </c>
      <c r="J58" s="19"/>
      <c r="K58" s="18">
        <f t="shared" si="25"/>
        <v>0</v>
      </c>
      <c r="L58" s="19"/>
      <c r="M58" s="18">
        <f t="shared" si="26"/>
        <v>0</v>
      </c>
      <c r="N58" s="20">
        <f t="shared" si="27"/>
        <v>0</v>
      </c>
      <c r="O58" s="21">
        <f t="shared" si="27"/>
        <v>0</v>
      </c>
      <c r="P58" s="19"/>
      <c r="Q58" s="18">
        <f t="shared" si="28"/>
        <v>0</v>
      </c>
      <c r="R58" s="19"/>
      <c r="S58" s="18">
        <f t="shared" si="29"/>
        <v>0</v>
      </c>
      <c r="T58" s="20">
        <f t="shared" si="30"/>
        <v>0</v>
      </c>
      <c r="U58" s="22">
        <f t="shared" si="30"/>
        <v>0</v>
      </c>
      <c r="V58" s="23"/>
      <c r="W58" s="18">
        <f t="shared" si="31"/>
        <v>0</v>
      </c>
      <c r="X58" s="24"/>
      <c r="Y58" s="18">
        <f t="shared" si="32"/>
        <v>0</v>
      </c>
      <c r="Z58" s="24"/>
      <c r="AA58" s="18">
        <f t="shared" si="33"/>
        <v>0</v>
      </c>
      <c r="AB58" s="33"/>
      <c r="AC58" s="18">
        <f t="shared" si="12"/>
        <v>0</v>
      </c>
      <c r="AD58" s="26">
        <f t="shared" si="35"/>
        <v>0</v>
      </c>
      <c r="AE58" s="27">
        <f t="shared" si="35"/>
        <v>0</v>
      </c>
      <c r="AF58" s="28">
        <f t="shared" si="36"/>
        <v>0</v>
      </c>
      <c r="AG58" s="29">
        <f t="shared" si="36"/>
        <v>0</v>
      </c>
      <c r="AH58" s="28">
        <f t="shared" si="37"/>
        <v>0</v>
      </c>
      <c r="AI58" s="22">
        <f t="shared" si="38"/>
        <v>0</v>
      </c>
    </row>
    <row r="59" spans="1:35" ht="15">
      <c r="A59" s="30"/>
      <c r="B59" s="31"/>
      <c r="C59" s="31"/>
      <c r="D59" s="17"/>
      <c r="E59" s="18">
        <f t="shared" si="0"/>
        <v>0</v>
      </c>
      <c r="F59" s="19"/>
      <c r="G59" s="18">
        <f t="shared" si="23"/>
        <v>0</v>
      </c>
      <c r="H59" s="19"/>
      <c r="I59" s="18">
        <f t="shared" si="24"/>
        <v>0</v>
      </c>
      <c r="J59" s="19"/>
      <c r="K59" s="18">
        <f t="shared" si="25"/>
        <v>0</v>
      </c>
      <c r="L59" s="19"/>
      <c r="M59" s="18">
        <f t="shared" si="26"/>
        <v>0</v>
      </c>
      <c r="N59" s="20">
        <f t="shared" si="27"/>
        <v>0</v>
      </c>
      <c r="O59" s="21">
        <f t="shared" si="27"/>
        <v>0</v>
      </c>
      <c r="P59" s="19"/>
      <c r="Q59" s="18">
        <f t="shared" si="28"/>
        <v>0</v>
      </c>
      <c r="R59" s="19"/>
      <c r="S59" s="18">
        <f t="shared" si="29"/>
        <v>0</v>
      </c>
      <c r="T59" s="20">
        <f t="shared" si="30"/>
        <v>0</v>
      </c>
      <c r="U59" s="22">
        <f t="shared" si="30"/>
        <v>0</v>
      </c>
      <c r="V59" s="23"/>
      <c r="W59" s="18">
        <f t="shared" si="31"/>
        <v>0</v>
      </c>
      <c r="X59" s="24"/>
      <c r="Y59" s="18">
        <f t="shared" si="32"/>
        <v>0</v>
      </c>
      <c r="Z59" s="24"/>
      <c r="AA59" s="18">
        <f t="shared" si="33"/>
        <v>0</v>
      </c>
      <c r="AB59" s="33"/>
      <c r="AC59" s="18">
        <f t="shared" si="12"/>
        <v>0</v>
      </c>
      <c r="AD59" s="26">
        <f t="shared" si="35"/>
        <v>0</v>
      </c>
      <c r="AE59" s="27">
        <f t="shared" si="35"/>
        <v>0</v>
      </c>
      <c r="AF59" s="28">
        <f t="shared" si="36"/>
        <v>0</v>
      </c>
      <c r="AG59" s="29">
        <f t="shared" si="36"/>
        <v>0</v>
      </c>
      <c r="AH59" s="28">
        <f t="shared" si="37"/>
        <v>0</v>
      </c>
      <c r="AI59" s="22">
        <f t="shared" si="38"/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23"/>
        <v>0</v>
      </c>
      <c r="H60" s="19"/>
      <c r="I60" s="18">
        <f t="shared" si="24"/>
        <v>0</v>
      </c>
      <c r="J60" s="19"/>
      <c r="K60" s="18">
        <f t="shared" si="25"/>
        <v>0</v>
      </c>
      <c r="L60" s="19"/>
      <c r="M60" s="18">
        <f t="shared" si="26"/>
        <v>0</v>
      </c>
      <c r="N60" s="20">
        <f t="shared" si="27"/>
        <v>0</v>
      </c>
      <c r="O60" s="21">
        <f t="shared" si="27"/>
        <v>0</v>
      </c>
      <c r="P60" s="19"/>
      <c r="Q60" s="18">
        <f t="shared" si="28"/>
        <v>0</v>
      </c>
      <c r="R60" s="19"/>
      <c r="S60" s="18">
        <f t="shared" si="29"/>
        <v>0</v>
      </c>
      <c r="T60" s="20">
        <f t="shared" si="30"/>
        <v>0</v>
      </c>
      <c r="U60" s="22">
        <f t="shared" si="30"/>
        <v>0</v>
      </c>
      <c r="V60" s="23"/>
      <c r="W60" s="18">
        <f t="shared" si="31"/>
        <v>0</v>
      </c>
      <c r="X60" s="24"/>
      <c r="Y60" s="18">
        <f t="shared" si="32"/>
        <v>0</v>
      </c>
      <c r="Z60" s="24"/>
      <c r="AA60" s="18">
        <f t="shared" si="33"/>
        <v>0</v>
      </c>
      <c r="AB60" s="33"/>
      <c r="AC60" s="18">
        <f t="shared" si="12"/>
        <v>0</v>
      </c>
      <c r="AD60" s="26">
        <f t="shared" si="35"/>
        <v>0</v>
      </c>
      <c r="AE60" s="27">
        <f t="shared" si="35"/>
        <v>0</v>
      </c>
      <c r="AF60" s="28">
        <f t="shared" si="36"/>
        <v>0</v>
      </c>
      <c r="AG60" s="29">
        <f t="shared" si="36"/>
        <v>0</v>
      </c>
      <c r="AH60" s="28">
        <f t="shared" si="37"/>
        <v>0</v>
      </c>
      <c r="AI60" s="22">
        <f t="shared" si="38"/>
        <v>0</v>
      </c>
    </row>
    <row r="61" spans="1:35" ht="15">
      <c r="A61" s="30"/>
      <c r="B61" s="31"/>
      <c r="C61" s="16"/>
      <c r="D61" s="17"/>
      <c r="E61" s="18">
        <f t="shared" si="0"/>
        <v>0</v>
      </c>
      <c r="F61" s="19"/>
      <c r="G61" s="18">
        <f t="shared" si="23"/>
        <v>0</v>
      </c>
      <c r="H61" s="19"/>
      <c r="I61" s="18">
        <f t="shared" si="24"/>
        <v>0</v>
      </c>
      <c r="J61" s="19"/>
      <c r="K61" s="18">
        <f t="shared" si="25"/>
        <v>0</v>
      </c>
      <c r="L61" s="19"/>
      <c r="M61" s="18">
        <f t="shared" si="26"/>
        <v>0</v>
      </c>
      <c r="N61" s="20">
        <f t="shared" si="27"/>
        <v>0</v>
      </c>
      <c r="O61" s="21">
        <f t="shared" si="27"/>
        <v>0</v>
      </c>
      <c r="P61" s="19"/>
      <c r="Q61" s="18">
        <f t="shared" si="28"/>
        <v>0</v>
      </c>
      <c r="R61" s="19"/>
      <c r="S61" s="18">
        <f t="shared" si="29"/>
        <v>0</v>
      </c>
      <c r="T61" s="20">
        <f t="shared" si="30"/>
        <v>0</v>
      </c>
      <c r="U61" s="22">
        <f t="shared" si="30"/>
        <v>0</v>
      </c>
      <c r="V61" s="23"/>
      <c r="W61" s="18">
        <f t="shared" si="31"/>
        <v>0</v>
      </c>
      <c r="X61" s="24"/>
      <c r="Y61" s="18">
        <f t="shared" si="32"/>
        <v>0</v>
      </c>
      <c r="Z61" s="24"/>
      <c r="AA61" s="18">
        <f t="shared" si="33"/>
        <v>0</v>
      </c>
      <c r="AB61" s="33"/>
      <c r="AC61" s="18">
        <f t="shared" si="12"/>
        <v>0</v>
      </c>
      <c r="AD61" s="26">
        <f t="shared" si="35"/>
        <v>0</v>
      </c>
      <c r="AE61" s="27">
        <f t="shared" si="35"/>
        <v>0</v>
      </c>
      <c r="AF61" s="28">
        <f t="shared" si="36"/>
        <v>0</v>
      </c>
      <c r="AG61" s="29">
        <f t="shared" si="36"/>
        <v>0</v>
      </c>
      <c r="AH61" s="28">
        <f t="shared" si="37"/>
        <v>0</v>
      </c>
      <c r="AI61" s="22">
        <f t="shared" si="38"/>
        <v>0</v>
      </c>
    </row>
    <row r="62" spans="1:35" s="1" customFormat="1" ht="15">
      <c r="A62" s="493" t="s">
        <v>37</v>
      </c>
      <c r="B62" s="494"/>
      <c r="C62" s="495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8"/>
    </row>
    <row r="63" spans="1:35" s="274" customFormat="1" ht="15">
      <c r="A63" s="30"/>
      <c r="B63" s="331"/>
      <c r="C63" s="330" t="s">
        <v>1808</v>
      </c>
      <c r="D63" s="17">
        <v>6</v>
      </c>
      <c r="E63" s="18">
        <f aca="true" t="shared" si="39" ref="E63:E67">+D63/12</f>
        <v>0.5</v>
      </c>
      <c r="F63" s="19"/>
      <c r="G63" s="18">
        <f aca="true" t="shared" si="40" ref="G63:G67">F63/12</f>
        <v>0</v>
      </c>
      <c r="H63" s="19"/>
      <c r="I63" s="18">
        <f aca="true" t="shared" si="41" ref="I63:I67">+H63/12</f>
        <v>0</v>
      </c>
      <c r="J63" s="19"/>
      <c r="K63" s="18">
        <f aca="true" t="shared" si="42" ref="K63:K67">+J63/12</f>
        <v>0</v>
      </c>
      <c r="L63" s="19"/>
      <c r="M63" s="18">
        <f aca="true" t="shared" si="43" ref="M63:M67">+L63/12</f>
        <v>0</v>
      </c>
      <c r="N63" s="20">
        <f aca="true" t="shared" si="44" ref="N63:N67">D63+F63+H63+J63+L63</f>
        <v>6</v>
      </c>
      <c r="O63" s="21">
        <f aca="true" t="shared" si="45" ref="O63:O67">E63+G63+I63+K63+M63</f>
        <v>0.5</v>
      </c>
      <c r="P63" s="19"/>
      <c r="Q63" s="18">
        <f aca="true" t="shared" si="46" ref="Q63:Q67">+P63/12</f>
        <v>0</v>
      </c>
      <c r="R63" s="19"/>
      <c r="S63" s="18">
        <f aca="true" t="shared" si="47" ref="S63:S67">+R63/12</f>
        <v>0</v>
      </c>
      <c r="T63" s="20">
        <f aca="true" t="shared" si="48" ref="T63:T67">P63+R63</f>
        <v>0</v>
      </c>
      <c r="U63" s="22">
        <f aca="true" t="shared" si="49" ref="U63:U67">Q63+S63</f>
        <v>0</v>
      </c>
      <c r="V63" s="23"/>
      <c r="W63" s="18">
        <f aca="true" t="shared" si="50" ref="W63:W67">+V63/12</f>
        <v>0</v>
      </c>
      <c r="X63" s="24"/>
      <c r="Y63" s="18">
        <f aca="true" t="shared" si="51" ref="Y63:Y67">+X63/12</f>
        <v>0</v>
      </c>
      <c r="Z63" s="24"/>
      <c r="AA63" s="34">
        <f aca="true" t="shared" si="52" ref="AA63:AA67">+Z63/12</f>
        <v>0</v>
      </c>
      <c r="AB63" s="33"/>
      <c r="AC63" s="34">
        <f aca="true" t="shared" si="53" ref="AC63:AC67">AB63/12</f>
        <v>0</v>
      </c>
      <c r="AD63" s="26">
        <f aca="true" t="shared" si="54" ref="AD63:AD67">X63+Z63+AB63</f>
        <v>0</v>
      </c>
      <c r="AE63" s="27">
        <f aca="true" t="shared" si="55" ref="AE63:AE67">Y63+AA63+AC63</f>
        <v>0</v>
      </c>
      <c r="AF63" s="28">
        <f aca="true" t="shared" si="56" ref="AF63:AF67">N63+T63+V63+AD63</f>
        <v>6</v>
      </c>
      <c r="AG63" s="29">
        <f aca="true" t="shared" si="57" ref="AG63:AG67">O63+U63+W63+AE63</f>
        <v>0.5</v>
      </c>
      <c r="AH63" s="28">
        <f aca="true" t="shared" si="58" ref="AH63:AH67">IF(AF63-F63-J63-AB63-12&lt;0,0,AF63-F63-J63-AB63-12)</f>
        <v>0</v>
      </c>
      <c r="AI63" s="22">
        <f aca="true" t="shared" si="59" ref="AI63:AI67">AH63/12</f>
        <v>0</v>
      </c>
    </row>
    <row r="64" spans="1:35" s="274" customFormat="1" ht="15">
      <c r="A64" s="30"/>
      <c r="B64" s="331"/>
      <c r="C64" s="330" t="s">
        <v>1809</v>
      </c>
      <c r="D64" s="17">
        <v>6</v>
      </c>
      <c r="E64" s="18">
        <f t="shared" si="39"/>
        <v>0.5</v>
      </c>
      <c r="F64" s="19"/>
      <c r="G64" s="18">
        <f t="shared" si="40"/>
        <v>0</v>
      </c>
      <c r="H64" s="19"/>
      <c r="I64" s="18">
        <f t="shared" si="41"/>
        <v>0</v>
      </c>
      <c r="J64" s="19"/>
      <c r="K64" s="18">
        <f t="shared" si="42"/>
        <v>0</v>
      </c>
      <c r="L64" s="19"/>
      <c r="M64" s="18">
        <f t="shared" si="43"/>
        <v>0</v>
      </c>
      <c r="N64" s="20">
        <f t="shared" si="44"/>
        <v>6</v>
      </c>
      <c r="O64" s="21">
        <f t="shared" si="45"/>
        <v>0.5</v>
      </c>
      <c r="P64" s="19"/>
      <c r="Q64" s="18">
        <f t="shared" si="46"/>
        <v>0</v>
      </c>
      <c r="R64" s="19"/>
      <c r="S64" s="18">
        <f t="shared" si="47"/>
        <v>0</v>
      </c>
      <c r="T64" s="20">
        <f t="shared" si="48"/>
        <v>0</v>
      </c>
      <c r="U64" s="22">
        <f t="shared" si="49"/>
        <v>0</v>
      </c>
      <c r="V64" s="23"/>
      <c r="W64" s="18">
        <f t="shared" si="50"/>
        <v>0</v>
      </c>
      <c r="X64" s="24"/>
      <c r="Y64" s="18">
        <f t="shared" si="51"/>
        <v>0</v>
      </c>
      <c r="Z64" s="24"/>
      <c r="AA64" s="34">
        <f t="shared" si="52"/>
        <v>0</v>
      </c>
      <c r="AB64" s="33"/>
      <c r="AC64" s="34">
        <f t="shared" si="53"/>
        <v>0</v>
      </c>
      <c r="AD64" s="26">
        <f t="shared" si="54"/>
        <v>0</v>
      </c>
      <c r="AE64" s="27">
        <f t="shared" si="55"/>
        <v>0</v>
      </c>
      <c r="AF64" s="28">
        <f t="shared" si="56"/>
        <v>6</v>
      </c>
      <c r="AG64" s="29">
        <f t="shared" si="57"/>
        <v>0.5</v>
      </c>
      <c r="AH64" s="28">
        <f t="shared" si="58"/>
        <v>0</v>
      </c>
      <c r="AI64" s="22">
        <f t="shared" si="59"/>
        <v>0</v>
      </c>
    </row>
    <row r="65" spans="1:35" s="274" customFormat="1" ht="15">
      <c r="A65" s="30"/>
      <c r="B65" s="331"/>
      <c r="C65" s="330" t="s">
        <v>1810</v>
      </c>
      <c r="D65" s="17">
        <v>6</v>
      </c>
      <c r="E65" s="18">
        <f t="shared" si="39"/>
        <v>0.5</v>
      </c>
      <c r="F65" s="19"/>
      <c r="G65" s="18">
        <f t="shared" si="40"/>
        <v>0</v>
      </c>
      <c r="H65" s="19"/>
      <c r="I65" s="18">
        <f t="shared" si="41"/>
        <v>0</v>
      </c>
      <c r="J65" s="19"/>
      <c r="K65" s="18">
        <f t="shared" si="42"/>
        <v>0</v>
      </c>
      <c r="L65" s="19"/>
      <c r="M65" s="18">
        <f t="shared" si="43"/>
        <v>0</v>
      </c>
      <c r="N65" s="20">
        <f t="shared" si="44"/>
        <v>6</v>
      </c>
      <c r="O65" s="21">
        <f t="shared" si="45"/>
        <v>0.5</v>
      </c>
      <c r="P65" s="19"/>
      <c r="Q65" s="18">
        <f t="shared" si="46"/>
        <v>0</v>
      </c>
      <c r="R65" s="19"/>
      <c r="S65" s="18">
        <f t="shared" si="47"/>
        <v>0</v>
      </c>
      <c r="T65" s="20">
        <f t="shared" si="48"/>
        <v>0</v>
      </c>
      <c r="U65" s="22">
        <f t="shared" si="49"/>
        <v>0</v>
      </c>
      <c r="V65" s="23"/>
      <c r="W65" s="18">
        <f t="shared" si="50"/>
        <v>0</v>
      </c>
      <c r="X65" s="24"/>
      <c r="Y65" s="18">
        <f t="shared" si="51"/>
        <v>0</v>
      </c>
      <c r="Z65" s="24"/>
      <c r="AA65" s="34">
        <f t="shared" si="52"/>
        <v>0</v>
      </c>
      <c r="AB65" s="33"/>
      <c r="AC65" s="34">
        <f t="shared" si="53"/>
        <v>0</v>
      </c>
      <c r="AD65" s="26">
        <f t="shared" si="54"/>
        <v>0</v>
      </c>
      <c r="AE65" s="27">
        <f t="shared" si="55"/>
        <v>0</v>
      </c>
      <c r="AF65" s="28">
        <f t="shared" si="56"/>
        <v>6</v>
      </c>
      <c r="AG65" s="29">
        <f t="shared" si="57"/>
        <v>0.5</v>
      </c>
      <c r="AH65" s="28">
        <f t="shared" si="58"/>
        <v>0</v>
      </c>
      <c r="AI65" s="22">
        <f t="shared" si="59"/>
        <v>0</v>
      </c>
    </row>
    <row r="66" spans="1:35" s="274" customFormat="1" ht="15">
      <c r="A66" s="30"/>
      <c r="B66" s="331"/>
      <c r="C66" s="330" t="s">
        <v>1811</v>
      </c>
      <c r="D66" s="17">
        <v>6</v>
      </c>
      <c r="E66" s="18">
        <f t="shared" si="39"/>
        <v>0.5</v>
      </c>
      <c r="F66" s="19"/>
      <c r="G66" s="18">
        <f t="shared" si="40"/>
        <v>0</v>
      </c>
      <c r="H66" s="19"/>
      <c r="I66" s="18">
        <f t="shared" si="41"/>
        <v>0</v>
      </c>
      <c r="J66" s="19"/>
      <c r="K66" s="18">
        <f t="shared" si="42"/>
        <v>0</v>
      </c>
      <c r="L66" s="19"/>
      <c r="M66" s="18">
        <f t="shared" si="43"/>
        <v>0</v>
      </c>
      <c r="N66" s="20">
        <f t="shared" si="44"/>
        <v>6</v>
      </c>
      <c r="O66" s="21">
        <f t="shared" si="45"/>
        <v>0.5</v>
      </c>
      <c r="P66" s="19"/>
      <c r="Q66" s="18">
        <f t="shared" si="46"/>
        <v>0</v>
      </c>
      <c r="R66" s="19"/>
      <c r="S66" s="18">
        <f t="shared" si="47"/>
        <v>0</v>
      </c>
      <c r="T66" s="20">
        <f t="shared" si="48"/>
        <v>0</v>
      </c>
      <c r="U66" s="22">
        <f t="shared" si="49"/>
        <v>0</v>
      </c>
      <c r="V66" s="23"/>
      <c r="W66" s="18">
        <f t="shared" si="50"/>
        <v>0</v>
      </c>
      <c r="X66" s="24"/>
      <c r="Y66" s="18">
        <f t="shared" si="51"/>
        <v>0</v>
      </c>
      <c r="Z66" s="24"/>
      <c r="AA66" s="34">
        <f t="shared" si="52"/>
        <v>0</v>
      </c>
      <c r="AB66" s="33"/>
      <c r="AC66" s="34">
        <f t="shared" si="53"/>
        <v>0</v>
      </c>
      <c r="AD66" s="26">
        <f t="shared" si="54"/>
        <v>0</v>
      </c>
      <c r="AE66" s="27">
        <f t="shared" si="55"/>
        <v>0</v>
      </c>
      <c r="AF66" s="28">
        <f t="shared" si="56"/>
        <v>6</v>
      </c>
      <c r="AG66" s="29">
        <f t="shared" si="57"/>
        <v>0.5</v>
      </c>
      <c r="AH66" s="28">
        <f t="shared" si="58"/>
        <v>0</v>
      </c>
      <c r="AI66" s="22">
        <f t="shared" si="59"/>
        <v>0</v>
      </c>
    </row>
    <row r="67" spans="1:35" s="274" customFormat="1" ht="15">
      <c r="A67" s="30"/>
      <c r="B67" s="331"/>
      <c r="C67" s="330" t="s">
        <v>1812</v>
      </c>
      <c r="D67" s="17">
        <v>6</v>
      </c>
      <c r="E67" s="18">
        <f t="shared" si="39"/>
        <v>0.5</v>
      </c>
      <c r="F67" s="19"/>
      <c r="G67" s="18">
        <f t="shared" si="40"/>
        <v>0</v>
      </c>
      <c r="H67" s="19"/>
      <c r="I67" s="18">
        <f t="shared" si="41"/>
        <v>0</v>
      </c>
      <c r="J67" s="19"/>
      <c r="K67" s="18">
        <f t="shared" si="42"/>
        <v>0</v>
      </c>
      <c r="L67" s="19"/>
      <c r="M67" s="18">
        <f t="shared" si="43"/>
        <v>0</v>
      </c>
      <c r="N67" s="20">
        <f t="shared" si="44"/>
        <v>6</v>
      </c>
      <c r="O67" s="21">
        <f t="shared" si="45"/>
        <v>0.5</v>
      </c>
      <c r="P67" s="19"/>
      <c r="Q67" s="18">
        <f t="shared" si="46"/>
        <v>0</v>
      </c>
      <c r="R67" s="19"/>
      <c r="S67" s="18">
        <f t="shared" si="47"/>
        <v>0</v>
      </c>
      <c r="T67" s="20">
        <f t="shared" si="48"/>
        <v>0</v>
      </c>
      <c r="U67" s="22">
        <f t="shared" si="49"/>
        <v>0</v>
      </c>
      <c r="V67" s="23"/>
      <c r="W67" s="18">
        <f t="shared" si="50"/>
        <v>0</v>
      </c>
      <c r="X67" s="24"/>
      <c r="Y67" s="18">
        <f t="shared" si="51"/>
        <v>0</v>
      </c>
      <c r="Z67" s="24"/>
      <c r="AA67" s="34">
        <f t="shared" si="52"/>
        <v>0</v>
      </c>
      <c r="AB67" s="33"/>
      <c r="AC67" s="34">
        <f t="shared" si="53"/>
        <v>0</v>
      </c>
      <c r="AD67" s="26">
        <f t="shared" si="54"/>
        <v>0</v>
      </c>
      <c r="AE67" s="27">
        <f t="shared" si="55"/>
        <v>0</v>
      </c>
      <c r="AF67" s="28">
        <f t="shared" si="56"/>
        <v>6</v>
      </c>
      <c r="AG67" s="29">
        <f t="shared" si="57"/>
        <v>0.5</v>
      </c>
      <c r="AH67" s="28">
        <f t="shared" si="58"/>
        <v>0</v>
      </c>
      <c r="AI67" s="22">
        <f t="shared" si="59"/>
        <v>0</v>
      </c>
    </row>
    <row r="68" spans="1:35" ht="15">
      <c r="A68" s="30"/>
      <c r="B68" s="331"/>
      <c r="C68" s="330" t="s">
        <v>1813</v>
      </c>
      <c r="D68" s="17">
        <v>6</v>
      </c>
      <c r="E68" s="18">
        <f t="shared" si="0"/>
        <v>0.5</v>
      </c>
      <c r="F68" s="19"/>
      <c r="G68" s="18">
        <f t="shared" si="23"/>
        <v>0</v>
      </c>
      <c r="H68" s="19"/>
      <c r="I68" s="18">
        <f t="shared" si="24"/>
        <v>0</v>
      </c>
      <c r="J68" s="19"/>
      <c r="K68" s="18">
        <f t="shared" si="25"/>
        <v>0</v>
      </c>
      <c r="L68" s="19"/>
      <c r="M68" s="18">
        <f t="shared" si="26"/>
        <v>0</v>
      </c>
      <c r="N68" s="20">
        <f t="shared" si="27"/>
        <v>6</v>
      </c>
      <c r="O68" s="21">
        <f t="shared" si="27"/>
        <v>0.5</v>
      </c>
      <c r="P68" s="19"/>
      <c r="Q68" s="18">
        <f t="shared" si="28"/>
        <v>0</v>
      </c>
      <c r="R68" s="19"/>
      <c r="S68" s="18">
        <f t="shared" si="29"/>
        <v>0</v>
      </c>
      <c r="T68" s="20">
        <f t="shared" si="30"/>
        <v>0</v>
      </c>
      <c r="U68" s="22">
        <f t="shared" si="30"/>
        <v>0</v>
      </c>
      <c r="V68" s="23"/>
      <c r="W68" s="18">
        <f t="shared" si="31"/>
        <v>0</v>
      </c>
      <c r="X68" s="24"/>
      <c r="Y68" s="18">
        <f t="shared" si="32"/>
        <v>0</v>
      </c>
      <c r="Z68" s="24"/>
      <c r="AA68" s="34">
        <f t="shared" si="33"/>
        <v>0</v>
      </c>
      <c r="AB68" s="33"/>
      <c r="AC68" s="34">
        <f t="shared" si="12"/>
        <v>0</v>
      </c>
      <c r="AD68" s="26">
        <f t="shared" si="35"/>
        <v>0</v>
      </c>
      <c r="AE68" s="27">
        <f t="shared" si="35"/>
        <v>0</v>
      </c>
      <c r="AF68" s="28">
        <f t="shared" si="36"/>
        <v>6</v>
      </c>
      <c r="AG68" s="29">
        <f t="shared" si="36"/>
        <v>0.5</v>
      </c>
      <c r="AH68" s="28">
        <f t="shared" si="37"/>
        <v>0</v>
      </c>
      <c r="AI68" s="22">
        <f t="shared" si="38"/>
        <v>0</v>
      </c>
    </row>
    <row r="69" spans="1:35" ht="15">
      <c r="A69" s="30"/>
      <c r="B69" s="331"/>
      <c r="C69" s="330" t="s">
        <v>1814</v>
      </c>
      <c r="D69" s="17">
        <v>6</v>
      </c>
      <c r="E69" s="18">
        <f t="shared" si="0"/>
        <v>0.5</v>
      </c>
      <c r="F69" s="19"/>
      <c r="G69" s="18">
        <f t="shared" si="23"/>
        <v>0</v>
      </c>
      <c r="H69" s="19"/>
      <c r="I69" s="18">
        <f t="shared" si="24"/>
        <v>0</v>
      </c>
      <c r="J69" s="19"/>
      <c r="K69" s="18">
        <f t="shared" si="25"/>
        <v>0</v>
      </c>
      <c r="L69" s="19"/>
      <c r="M69" s="18">
        <f t="shared" si="26"/>
        <v>0</v>
      </c>
      <c r="N69" s="20">
        <f aca="true" t="shared" si="60" ref="N69:O74">D69+F69+H69+J69+L69</f>
        <v>6</v>
      </c>
      <c r="O69" s="21">
        <f t="shared" si="60"/>
        <v>0.5</v>
      </c>
      <c r="P69" s="19"/>
      <c r="Q69" s="18">
        <f t="shared" si="28"/>
        <v>0</v>
      </c>
      <c r="R69" s="19"/>
      <c r="S69" s="18">
        <f t="shared" si="29"/>
        <v>0</v>
      </c>
      <c r="T69" s="20">
        <f aca="true" t="shared" si="61" ref="T69:U74">P69+R69</f>
        <v>0</v>
      </c>
      <c r="U69" s="22">
        <f t="shared" si="61"/>
        <v>0</v>
      </c>
      <c r="V69" s="23"/>
      <c r="W69" s="18">
        <f t="shared" si="31"/>
        <v>0</v>
      </c>
      <c r="X69" s="24"/>
      <c r="Y69" s="18">
        <f t="shared" si="32"/>
        <v>0</v>
      </c>
      <c r="Z69" s="24"/>
      <c r="AA69" s="34">
        <f t="shared" si="33"/>
        <v>0</v>
      </c>
      <c r="AB69" s="33"/>
      <c r="AC69" s="34">
        <f t="shared" si="12"/>
        <v>0</v>
      </c>
      <c r="AD69" s="26">
        <f aca="true" t="shared" si="62" ref="AD69:AE74">X69+Z69+AB69</f>
        <v>0</v>
      </c>
      <c r="AE69" s="27">
        <f t="shared" si="62"/>
        <v>0</v>
      </c>
      <c r="AF69" s="28">
        <f aca="true" t="shared" si="63" ref="AF69:AG74">N69+T69+V69+AD69</f>
        <v>6</v>
      </c>
      <c r="AG69" s="29">
        <f t="shared" si="63"/>
        <v>0.5</v>
      </c>
      <c r="AH69" s="28">
        <f t="shared" si="37"/>
        <v>0</v>
      </c>
      <c r="AI69" s="22">
        <f t="shared" si="38"/>
        <v>0</v>
      </c>
    </row>
    <row r="70" spans="1:35" ht="15">
      <c r="A70" s="30"/>
      <c r="B70" s="331"/>
      <c r="C70" s="330" t="s">
        <v>1815</v>
      </c>
      <c r="D70" s="17">
        <v>6</v>
      </c>
      <c r="E70" s="18">
        <f t="shared" si="0"/>
        <v>0.5</v>
      </c>
      <c r="F70" s="19"/>
      <c r="G70" s="18">
        <f t="shared" si="23"/>
        <v>0</v>
      </c>
      <c r="H70" s="19"/>
      <c r="I70" s="18">
        <f t="shared" si="24"/>
        <v>0</v>
      </c>
      <c r="J70" s="19"/>
      <c r="K70" s="18">
        <f t="shared" si="25"/>
        <v>0</v>
      </c>
      <c r="L70" s="19"/>
      <c r="M70" s="18">
        <f t="shared" si="26"/>
        <v>0</v>
      </c>
      <c r="N70" s="20">
        <f t="shared" si="60"/>
        <v>6</v>
      </c>
      <c r="O70" s="21">
        <f t="shared" si="60"/>
        <v>0.5</v>
      </c>
      <c r="P70" s="19"/>
      <c r="Q70" s="18">
        <f t="shared" si="28"/>
        <v>0</v>
      </c>
      <c r="R70" s="19"/>
      <c r="S70" s="18">
        <f t="shared" si="29"/>
        <v>0</v>
      </c>
      <c r="T70" s="20">
        <f t="shared" si="61"/>
        <v>0</v>
      </c>
      <c r="U70" s="22">
        <f t="shared" si="61"/>
        <v>0</v>
      </c>
      <c r="V70" s="23"/>
      <c r="W70" s="18">
        <f t="shared" si="31"/>
        <v>0</v>
      </c>
      <c r="X70" s="24"/>
      <c r="Y70" s="18">
        <f t="shared" si="32"/>
        <v>0</v>
      </c>
      <c r="Z70" s="24"/>
      <c r="AA70" s="34">
        <f t="shared" si="33"/>
        <v>0</v>
      </c>
      <c r="AB70" s="33"/>
      <c r="AC70" s="34">
        <f t="shared" si="12"/>
        <v>0</v>
      </c>
      <c r="AD70" s="26">
        <f t="shared" si="62"/>
        <v>0</v>
      </c>
      <c r="AE70" s="27">
        <f t="shared" si="62"/>
        <v>0</v>
      </c>
      <c r="AF70" s="28">
        <f t="shared" si="63"/>
        <v>6</v>
      </c>
      <c r="AG70" s="29">
        <f t="shared" si="63"/>
        <v>0.5</v>
      </c>
      <c r="AH70" s="28">
        <f t="shared" si="37"/>
        <v>0</v>
      </c>
      <c r="AI70" s="22">
        <f t="shared" si="38"/>
        <v>0</v>
      </c>
    </row>
    <row r="71" spans="1:35" ht="15">
      <c r="A71" s="30"/>
      <c r="B71" s="331"/>
      <c r="C71" s="330" t="s">
        <v>1816</v>
      </c>
      <c r="D71" s="17">
        <v>6</v>
      </c>
      <c r="E71" s="18">
        <f t="shared" si="0"/>
        <v>0.5</v>
      </c>
      <c r="F71" s="19"/>
      <c r="G71" s="18">
        <f t="shared" si="23"/>
        <v>0</v>
      </c>
      <c r="H71" s="19"/>
      <c r="I71" s="18">
        <f t="shared" si="24"/>
        <v>0</v>
      </c>
      <c r="J71" s="19"/>
      <c r="K71" s="18">
        <f t="shared" si="25"/>
        <v>0</v>
      </c>
      <c r="L71" s="19"/>
      <c r="M71" s="18">
        <f t="shared" si="26"/>
        <v>0</v>
      </c>
      <c r="N71" s="20">
        <f t="shared" si="60"/>
        <v>6</v>
      </c>
      <c r="O71" s="21">
        <f t="shared" si="60"/>
        <v>0.5</v>
      </c>
      <c r="P71" s="19"/>
      <c r="Q71" s="18">
        <f t="shared" si="28"/>
        <v>0</v>
      </c>
      <c r="R71" s="19"/>
      <c r="S71" s="18">
        <f t="shared" si="29"/>
        <v>0</v>
      </c>
      <c r="T71" s="20">
        <f t="shared" si="61"/>
        <v>0</v>
      </c>
      <c r="U71" s="22">
        <f t="shared" si="61"/>
        <v>0</v>
      </c>
      <c r="V71" s="23"/>
      <c r="W71" s="18">
        <f t="shared" si="31"/>
        <v>0</v>
      </c>
      <c r="X71" s="24"/>
      <c r="Y71" s="18">
        <f t="shared" si="32"/>
        <v>0</v>
      </c>
      <c r="Z71" s="24"/>
      <c r="AA71" s="34">
        <f t="shared" si="33"/>
        <v>0</v>
      </c>
      <c r="AB71" s="33"/>
      <c r="AC71" s="34">
        <f t="shared" si="12"/>
        <v>0</v>
      </c>
      <c r="AD71" s="26">
        <f t="shared" si="62"/>
        <v>0</v>
      </c>
      <c r="AE71" s="27">
        <f t="shared" si="62"/>
        <v>0</v>
      </c>
      <c r="AF71" s="28">
        <f t="shared" si="63"/>
        <v>6</v>
      </c>
      <c r="AG71" s="29">
        <f t="shared" si="63"/>
        <v>0.5</v>
      </c>
      <c r="AH71" s="28">
        <f t="shared" si="37"/>
        <v>0</v>
      </c>
      <c r="AI71" s="22">
        <f t="shared" si="38"/>
        <v>0</v>
      </c>
    </row>
    <row r="72" spans="1:35" ht="15">
      <c r="A72" s="30"/>
      <c r="B72" s="331"/>
      <c r="C72" s="330" t="s">
        <v>1817</v>
      </c>
      <c r="D72" s="17">
        <v>6</v>
      </c>
      <c r="E72" s="18">
        <f t="shared" si="0"/>
        <v>0.5</v>
      </c>
      <c r="F72" s="19"/>
      <c r="G72" s="18">
        <f t="shared" si="23"/>
        <v>0</v>
      </c>
      <c r="H72" s="19"/>
      <c r="I72" s="18">
        <f t="shared" si="24"/>
        <v>0</v>
      </c>
      <c r="J72" s="19"/>
      <c r="K72" s="18">
        <f t="shared" si="25"/>
        <v>0</v>
      </c>
      <c r="L72" s="19"/>
      <c r="M72" s="18">
        <f t="shared" si="26"/>
        <v>0</v>
      </c>
      <c r="N72" s="20">
        <f t="shared" si="60"/>
        <v>6</v>
      </c>
      <c r="O72" s="21">
        <f t="shared" si="60"/>
        <v>0.5</v>
      </c>
      <c r="P72" s="19"/>
      <c r="Q72" s="18">
        <f t="shared" si="28"/>
        <v>0</v>
      </c>
      <c r="R72" s="19"/>
      <c r="S72" s="18">
        <f t="shared" si="29"/>
        <v>0</v>
      </c>
      <c r="T72" s="20">
        <f t="shared" si="61"/>
        <v>0</v>
      </c>
      <c r="U72" s="22">
        <f t="shared" si="61"/>
        <v>0</v>
      </c>
      <c r="V72" s="23"/>
      <c r="W72" s="18">
        <f t="shared" si="31"/>
        <v>0</v>
      </c>
      <c r="X72" s="24"/>
      <c r="Y72" s="18">
        <f t="shared" si="32"/>
        <v>0</v>
      </c>
      <c r="Z72" s="24"/>
      <c r="AA72" s="34">
        <f t="shared" si="33"/>
        <v>0</v>
      </c>
      <c r="AB72" s="33"/>
      <c r="AC72" s="34">
        <f t="shared" si="12"/>
        <v>0</v>
      </c>
      <c r="AD72" s="26">
        <f t="shared" si="62"/>
        <v>0</v>
      </c>
      <c r="AE72" s="27">
        <f t="shared" si="62"/>
        <v>0</v>
      </c>
      <c r="AF72" s="28">
        <f t="shared" si="63"/>
        <v>6</v>
      </c>
      <c r="AG72" s="29">
        <f t="shared" si="63"/>
        <v>0.5</v>
      </c>
      <c r="AH72" s="28">
        <f t="shared" si="37"/>
        <v>0</v>
      </c>
      <c r="AI72" s="22">
        <f t="shared" si="38"/>
        <v>0</v>
      </c>
    </row>
    <row r="73" spans="1:35" ht="15">
      <c r="A73" s="15"/>
      <c r="B73" s="331"/>
      <c r="C73" s="330" t="s">
        <v>1818</v>
      </c>
      <c r="D73" s="17">
        <v>6</v>
      </c>
      <c r="E73" s="18">
        <f aca="true" t="shared" si="64" ref="E73:E74">+D73/12</f>
        <v>0.5</v>
      </c>
      <c r="F73" s="19"/>
      <c r="G73" s="18">
        <f t="shared" si="23"/>
        <v>0</v>
      </c>
      <c r="H73" s="19"/>
      <c r="I73" s="18">
        <f t="shared" si="24"/>
        <v>0</v>
      </c>
      <c r="J73" s="19"/>
      <c r="K73" s="18">
        <f t="shared" si="25"/>
        <v>0</v>
      </c>
      <c r="L73" s="19"/>
      <c r="M73" s="18">
        <f t="shared" si="26"/>
        <v>0</v>
      </c>
      <c r="N73" s="20">
        <f t="shared" si="60"/>
        <v>6</v>
      </c>
      <c r="O73" s="21">
        <f t="shared" si="60"/>
        <v>0.5</v>
      </c>
      <c r="P73" s="19"/>
      <c r="Q73" s="18">
        <f t="shared" si="28"/>
        <v>0</v>
      </c>
      <c r="R73" s="19"/>
      <c r="S73" s="18">
        <f t="shared" si="29"/>
        <v>0</v>
      </c>
      <c r="T73" s="20">
        <f t="shared" si="61"/>
        <v>0</v>
      </c>
      <c r="U73" s="22">
        <f t="shared" si="61"/>
        <v>0</v>
      </c>
      <c r="V73" s="23"/>
      <c r="W73" s="18">
        <f t="shared" si="31"/>
        <v>0</v>
      </c>
      <c r="X73" s="24"/>
      <c r="Y73" s="18">
        <f t="shared" si="32"/>
        <v>0</v>
      </c>
      <c r="Z73" s="24"/>
      <c r="AA73" s="34">
        <f t="shared" si="33"/>
        <v>0</v>
      </c>
      <c r="AB73" s="33"/>
      <c r="AC73" s="34">
        <f aca="true" t="shared" si="65" ref="AC73:AC74">AB73/12</f>
        <v>0</v>
      </c>
      <c r="AD73" s="26">
        <f t="shared" si="62"/>
        <v>0</v>
      </c>
      <c r="AE73" s="27">
        <f t="shared" si="62"/>
        <v>0</v>
      </c>
      <c r="AF73" s="28">
        <f t="shared" si="63"/>
        <v>6</v>
      </c>
      <c r="AG73" s="29">
        <f t="shared" si="63"/>
        <v>0.5</v>
      </c>
      <c r="AH73" s="28">
        <f t="shared" si="37"/>
        <v>0</v>
      </c>
      <c r="AI73" s="22">
        <f t="shared" si="38"/>
        <v>0</v>
      </c>
    </row>
    <row r="74" spans="1:35" ht="15.75" thickBot="1">
      <c r="A74" s="30"/>
      <c r="B74" s="31"/>
      <c r="C74" s="36"/>
      <c r="D74" s="17"/>
      <c r="E74" s="18">
        <f t="shared" si="64"/>
        <v>0</v>
      </c>
      <c r="F74" s="19"/>
      <c r="G74" s="18">
        <f t="shared" si="23"/>
        <v>0</v>
      </c>
      <c r="H74" s="19"/>
      <c r="I74" s="18">
        <f t="shared" si="24"/>
        <v>0</v>
      </c>
      <c r="J74" s="19"/>
      <c r="K74" s="18">
        <f t="shared" si="25"/>
        <v>0</v>
      </c>
      <c r="L74" s="19"/>
      <c r="M74" s="18">
        <f t="shared" si="26"/>
        <v>0</v>
      </c>
      <c r="N74" s="20">
        <f t="shared" si="60"/>
        <v>0</v>
      </c>
      <c r="O74" s="21">
        <f t="shared" si="60"/>
        <v>0</v>
      </c>
      <c r="P74" s="19"/>
      <c r="Q74" s="18">
        <f t="shared" si="28"/>
        <v>0</v>
      </c>
      <c r="R74" s="19"/>
      <c r="S74" s="18">
        <f t="shared" si="29"/>
        <v>0</v>
      </c>
      <c r="T74" s="20">
        <f t="shared" si="61"/>
        <v>0</v>
      </c>
      <c r="U74" s="22">
        <f t="shared" si="61"/>
        <v>0</v>
      </c>
      <c r="V74" s="23"/>
      <c r="W74" s="18">
        <f t="shared" si="31"/>
        <v>0</v>
      </c>
      <c r="X74" s="24"/>
      <c r="Y74" s="18">
        <f t="shared" si="32"/>
        <v>0</v>
      </c>
      <c r="Z74" s="24"/>
      <c r="AA74" s="34">
        <f t="shared" si="33"/>
        <v>0</v>
      </c>
      <c r="AB74" s="37"/>
      <c r="AC74" s="34">
        <f t="shared" si="65"/>
        <v>0</v>
      </c>
      <c r="AD74" s="38">
        <f t="shared" si="62"/>
        <v>0</v>
      </c>
      <c r="AE74" s="27">
        <f t="shared" si="62"/>
        <v>0</v>
      </c>
      <c r="AF74" s="28">
        <f t="shared" si="63"/>
        <v>0</v>
      </c>
      <c r="AG74" s="29">
        <f t="shared" si="63"/>
        <v>0</v>
      </c>
      <c r="AH74" s="28">
        <f t="shared" si="37"/>
        <v>0</v>
      </c>
      <c r="AI74" s="22">
        <f t="shared" si="38"/>
        <v>0</v>
      </c>
    </row>
    <row r="75" spans="1:67" s="41" customFormat="1" ht="15.75" thickBot="1">
      <c r="A75" s="496" t="s">
        <v>38</v>
      </c>
      <c r="B75" s="497"/>
      <c r="C75" s="498"/>
      <c r="D75" s="39">
        <f aca="true" t="shared" si="66" ref="D75:Q75">SUM(D20:D74)</f>
        <v>232</v>
      </c>
      <c r="E75" s="39">
        <f t="shared" si="66"/>
        <v>19.333333333333336</v>
      </c>
      <c r="F75" s="39">
        <f t="shared" si="66"/>
        <v>4</v>
      </c>
      <c r="G75" s="39">
        <f t="shared" si="66"/>
        <v>0.3333333333333333</v>
      </c>
      <c r="H75" s="39">
        <f t="shared" si="66"/>
        <v>0</v>
      </c>
      <c r="I75" s="39">
        <f t="shared" si="66"/>
        <v>0</v>
      </c>
      <c r="J75" s="39">
        <f t="shared" si="66"/>
        <v>0</v>
      </c>
      <c r="K75" s="39">
        <f t="shared" si="66"/>
        <v>0</v>
      </c>
      <c r="L75" s="39">
        <f t="shared" si="66"/>
        <v>0</v>
      </c>
      <c r="M75" s="39">
        <f t="shared" si="66"/>
        <v>0</v>
      </c>
      <c r="N75" s="39">
        <f t="shared" si="66"/>
        <v>236</v>
      </c>
      <c r="O75" s="39">
        <f t="shared" si="66"/>
        <v>19.666666666666668</v>
      </c>
      <c r="P75" s="39">
        <f t="shared" si="66"/>
        <v>0</v>
      </c>
      <c r="Q75" s="39">
        <f t="shared" si="66"/>
        <v>0</v>
      </c>
      <c r="R75" s="39">
        <f>SUM(R20:R52)</f>
        <v>0</v>
      </c>
      <c r="S75" s="39">
        <f>SUM(S20:S74)</f>
        <v>0</v>
      </c>
      <c r="T75" s="39">
        <f>SUM(T20:T74)</f>
        <v>0</v>
      </c>
      <c r="U75" s="39">
        <f>SUM(U20:U74)</f>
        <v>0</v>
      </c>
      <c r="V75" s="39">
        <f>SUM(V20:V74)</f>
        <v>0</v>
      </c>
      <c r="W75" s="39">
        <f>SUM(W20:W52)</f>
        <v>0</v>
      </c>
      <c r="X75" s="39">
        <f aca="true" t="shared" si="67" ref="X75:AI75">SUM(X20:X74)</f>
        <v>0</v>
      </c>
      <c r="Y75" s="39">
        <f t="shared" si="67"/>
        <v>0</v>
      </c>
      <c r="Z75" s="39">
        <f t="shared" si="67"/>
        <v>36.08</v>
      </c>
      <c r="AA75" s="39">
        <f t="shared" si="67"/>
        <v>3.0066666666666664</v>
      </c>
      <c r="AB75" s="39">
        <f t="shared" si="67"/>
        <v>0</v>
      </c>
      <c r="AC75" s="39">
        <f t="shared" si="67"/>
        <v>0</v>
      </c>
      <c r="AD75" s="39">
        <f t="shared" si="67"/>
        <v>36.08</v>
      </c>
      <c r="AE75" s="39">
        <f t="shared" si="67"/>
        <v>3.0066666666666664</v>
      </c>
      <c r="AF75" s="39">
        <f t="shared" si="67"/>
        <v>272.08000000000004</v>
      </c>
      <c r="AG75" s="39">
        <f t="shared" si="67"/>
        <v>22.673333333333336</v>
      </c>
      <c r="AH75" s="39">
        <f t="shared" si="67"/>
        <v>38.08</v>
      </c>
      <c r="AI75" s="40">
        <f t="shared" si="67"/>
        <v>3.1733333333333333</v>
      </c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</row>
    <row r="76" spans="16:67" ht="15">
      <c r="P76" s="1"/>
      <c r="Q76" s="1"/>
      <c r="R76" s="1"/>
      <c r="S76" s="1"/>
      <c r="V76" s="1"/>
      <c r="W76" s="1"/>
      <c r="X76" s="1"/>
      <c r="Y76" s="1"/>
      <c r="Z76" s="1"/>
      <c r="AA76" s="1"/>
      <c r="AB76" s="1"/>
      <c r="AC76" s="1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</row>
    <row r="77" spans="1:19" ht="15">
      <c r="A77" s="373" t="s">
        <v>39</v>
      </c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</row>
    <row r="78" spans="1:36" ht="15" customHeight="1">
      <c r="A78" s="375" t="s">
        <v>1820</v>
      </c>
      <c r="B78" s="376"/>
      <c r="C78" s="376"/>
      <c r="D78" s="376"/>
      <c r="E78" s="3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76"/>
      <c r="AA78" s="376"/>
      <c r="AB78" s="376"/>
      <c r="AC78" s="376"/>
      <c r="AD78" s="376"/>
      <c r="AE78" s="376"/>
      <c r="AF78" s="376"/>
      <c r="AG78" s="376"/>
      <c r="AH78" s="376"/>
      <c r="AI78" s="376"/>
      <c r="AJ78" s="1"/>
    </row>
    <row r="80" ht="15">
      <c r="A80" s="166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75:C75"/>
    <mergeCell ref="A77:S77"/>
    <mergeCell ref="A78:AI78"/>
    <mergeCell ref="AH17:AH19"/>
    <mergeCell ref="AI17:AI19"/>
    <mergeCell ref="A20:C20"/>
    <mergeCell ref="A39:C39"/>
    <mergeCell ref="A47:C47"/>
    <mergeCell ref="A62:C62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6"/>
  <sheetViews>
    <sheetView workbookViewId="0" topLeftCell="A33">
      <selection activeCell="E49" sqref="E49:E55"/>
    </sheetView>
  </sheetViews>
  <sheetFormatPr defaultColWidth="9.140625" defaultRowHeight="15"/>
  <cols>
    <col min="1" max="1" width="21.00390625" style="170" customWidth="1"/>
    <col min="2" max="2" width="25.140625" style="170" customWidth="1"/>
    <col min="3" max="3" width="45.28125" style="170" customWidth="1"/>
    <col min="4" max="5" width="8.00390625" style="170" customWidth="1"/>
    <col min="6" max="6" width="7.00390625" style="170" bestFit="1" customWidth="1"/>
    <col min="7" max="7" width="7.28125" style="170" customWidth="1"/>
    <col min="8" max="8" width="5.8515625" style="170" customWidth="1"/>
    <col min="9" max="9" width="6.421875" style="170" customWidth="1"/>
    <col min="10" max="11" width="6.28125" style="170" customWidth="1"/>
    <col min="12" max="13" width="7.28125" style="170" customWidth="1"/>
    <col min="14" max="14" width="11.28125" style="1" customWidth="1"/>
    <col min="15" max="15" width="11.00390625" style="1" customWidth="1"/>
    <col min="16" max="16" width="8.57421875" style="170" customWidth="1"/>
    <col min="17" max="17" width="7.421875" style="170" customWidth="1"/>
    <col min="18" max="19" width="7.7109375" style="170" customWidth="1"/>
    <col min="20" max="20" width="9.28125" style="1" customWidth="1"/>
    <col min="21" max="21" width="9.8515625" style="1" customWidth="1"/>
    <col min="22" max="22" width="7.7109375" style="170" customWidth="1"/>
    <col min="23" max="23" width="6.140625" style="170" customWidth="1"/>
    <col min="24" max="26" width="7.7109375" style="170" customWidth="1"/>
    <col min="27" max="27" width="9.7109375" style="170" customWidth="1"/>
    <col min="28" max="29" width="7.7109375" style="170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170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399</v>
      </c>
    </row>
    <row r="10" spans="1:3" s="7" customFormat="1" ht="16.5" thickBot="1">
      <c r="A10" s="449" t="s">
        <v>5</v>
      </c>
      <c r="B10" s="450"/>
      <c r="C10" s="8" t="s">
        <v>609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5" t="s">
        <v>610</v>
      </c>
      <c r="B21" s="16" t="s">
        <v>326</v>
      </c>
      <c r="C21" s="16" t="s">
        <v>611</v>
      </c>
      <c r="D21" s="176">
        <v>6</v>
      </c>
      <c r="E21" s="18">
        <f aca="true" t="shared" si="0" ref="E21:E68">+D21/12</f>
        <v>0.5</v>
      </c>
      <c r="F21" s="19"/>
      <c r="G21" s="18">
        <f aca="true" t="shared" si="1" ref="G21:G47">F21/12</f>
        <v>0</v>
      </c>
      <c r="H21" s="19"/>
      <c r="I21" s="18">
        <f aca="true" t="shared" si="2" ref="I21:I47">+H21/12</f>
        <v>0</v>
      </c>
      <c r="J21" s="19"/>
      <c r="K21" s="18">
        <f aca="true" t="shared" si="3" ref="K21:M35">+J21/12</f>
        <v>0</v>
      </c>
      <c r="L21" s="19"/>
      <c r="M21" s="18">
        <f aca="true" t="shared" si="4" ref="M21:M34">+L21/12</f>
        <v>0</v>
      </c>
      <c r="N21" s="20">
        <f aca="true" t="shared" si="5" ref="N21:O34">D21+F21+H21+J21+L21</f>
        <v>6</v>
      </c>
      <c r="O21" s="21">
        <f t="shared" si="5"/>
        <v>0.5</v>
      </c>
      <c r="P21" s="19"/>
      <c r="Q21" s="18">
        <f aca="true" t="shared" si="6" ref="Q21:Q47">+P21/12</f>
        <v>0</v>
      </c>
      <c r="R21" s="19"/>
      <c r="S21" s="18">
        <f aca="true" t="shared" si="7" ref="S21:S47">+R21/12</f>
        <v>0</v>
      </c>
      <c r="T21" s="20">
        <f aca="true" t="shared" si="8" ref="T21:U34">P21+R21</f>
        <v>0</v>
      </c>
      <c r="U21" s="22">
        <f t="shared" si="8"/>
        <v>0</v>
      </c>
      <c r="V21" s="23"/>
      <c r="W21" s="18">
        <f aca="true" t="shared" si="9" ref="W21:W47">+V21/12</f>
        <v>0</v>
      </c>
      <c r="X21" s="24"/>
      <c r="Y21" s="18">
        <f aca="true" t="shared" si="10" ref="Y21:Y47">+X21/12</f>
        <v>0</v>
      </c>
      <c r="Z21" s="177">
        <v>6</v>
      </c>
      <c r="AA21" s="18">
        <f aca="true" t="shared" si="11" ref="AA21:AA47">+Z21/12</f>
        <v>0.5</v>
      </c>
      <c r="AB21" s="25"/>
      <c r="AC21" s="18">
        <f aca="true" t="shared" si="12" ref="AC21:AC68">AB21/12</f>
        <v>0</v>
      </c>
      <c r="AD21" s="26">
        <f aca="true" t="shared" si="13" ref="AD21:AE34">X21+Z21+AB21</f>
        <v>6</v>
      </c>
      <c r="AE21" s="27">
        <f t="shared" si="13"/>
        <v>0.5</v>
      </c>
      <c r="AF21" s="28">
        <f aca="true" t="shared" si="14" ref="AF21:AG34">N21+T21+V21+AD21</f>
        <v>12</v>
      </c>
      <c r="AG21" s="29">
        <f t="shared" si="14"/>
        <v>1</v>
      </c>
      <c r="AH21" s="28">
        <f aca="true" t="shared" si="15" ref="AH21:AH47">IF(AF21-F21-J21-AB21-12&lt;0,0,AF21-F21-J21-AB21-12)</f>
        <v>0</v>
      </c>
      <c r="AI21" s="22">
        <f aca="true" t="shared" si="16" ref="AI21:AI47">AH21/12</f>
        <v>0</v>
      </c>
    </row>
    <row r="22" spans="1:35" ht="15">
      <c r="A22" s="15" t="s">
        <v>612</v>
      </c>
      <c r="B22" s="16" t="s">
        <v>529</v>
      </c>
      <c r="C22" s="16" t="s">
        <v>613</v>
      </c>
      <c r="D22" s="176">
        <v>9.5</v>
      </c>
      <c r="E22" s="18">
        <f t="shared" si="0"/>
        <v>0.7916666666666666</v>
      </c>
      <c r="F22" s="19"/>
      <c r="G22" s="18">
        <f t="shared" si="1"/>
        <v>0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9.5</v>
      </c>
      <c r="O22" s="21">
        <f t="shared" si="5"/>
        <v>0.7916666666666666</v>
      </c>
      <c r="P22" s="19"/>
      <c r="Q22" s="18">
        <f t="shared" si="6"/>
        <v>0</v>
      </c>
      <c r="R22" s="19"/>
      <c r="S22" s="18">
        <f t="shared" si="7"/>
        <v>0</v>
      </c>
      <c r="T22" s="20">
        <f t="shared" si="8"/>
        <v>0</v>
      </c>
      <c r="U22" s="22">
        <f t="shared" si="8"/>
        <v>0</v>
      </c>
      <c r="V22" s="23"/>
      <c r="W22" s="18">
        <f t="shared" si="9"/>
        <v>0</v>
      </c>
      <c r="X22" s="24"/>
      <c r="Y22" s="18">
        <f t="shared" si="10"/>
        <v>0</v>
      </c>
      <c r="Z22" s="177">
        <v>3</v>
      </c>
      <c r="AA22" s="18">
        <f t="shared" si="11"/>
        <v>0.25</v>
      </c>
      <c r="AB22" s="25"/>
      <c r="AC22" s="18">
        <f t="shared" si="12"/>
        <v>0</v>
      </c>
      <c r="AD22" s="26">
        <f t="shared" si="13"/>
        <v>3</v>
      </c>
      <c r="AE22" s="27">
        <f t="shared" si="13"/>
        <v>0.25</v>
      </c>
      <c r="AF22" s="28">
        <f t="shared" si="14"/>
        <v>12.5</v>
      </c>
      <c r="AG22" s="29">
        <f t="shared" si="14"/>
        <v>1.0416666666666665</v>
      </c>
      <c r="AH22" s="28">
        <f t="shared" si="15"/>
        <v>0.5</v>
      </c>
      <c r="AI22" s="22">
        <f t="shared" si="16"/>
        <v>0.041666666666666664</v>
      </c>
    </row>
    <row r="23" spans="1:35" ht="15">
      <c r="A23" s="15" t="s">
        <v>616</v>
      </c>
      <c r="B23" s="16" t="s">
        <v>75</v>
      </c>
      <c r="C23" s="16" t="s">
        <v>617</v>
      </c>
      <c r="D23" s="176">
        <v>18.66</v>
      </c>
      <c r="E23" s="18">
        <f t="shared" si="0"/>
        <v>1.555</v>
      </c>
      <c r="F23" s="19"/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18.66</v>
      </c>
      <c r="O23" s="21">
        <f t="shared" si="5"/>
        <v>1.555</v>
      </c>
      <c r="P23" s="19"/>
      <c r="Q23" s="18">
        <f t="shared" si="6"/>
        <v>0</v>
      </c>
      <c r="R23" s="19"/>
      <c r="S23" s="18">
        <f t="shared" si="7"/>
        <v>0</v>
      </c>
      <c r="T23" s="20">
        <f t="shared" si="8"/>
        <v>0</v>
      </c>
      <c r="U23" s="22">
        <f t="shared" si="8"/>
        <v>0</v>
      </c>
      <c r="V23" s="23"/>
      <c r="W23" s="18">
        <f t="shared" si="9"/>
        <v>0</v>
      </c>
      <c r="X23" s="24"/>
      <c r="Y23" s="18">
        <f t="shared" si="10"/>
        <v>0</v>
      </c>
      <c r="Z23" s="177">
        <v>0</v>
      </c>
      <c r="AA23" s="18">
        <f t="shared" si="11"/>
        <v>0</v>
      </c>
      <c r="AB23" s="25"/>
      <c r="AC23" s="18">
        <f t="shared" si="12"/>
        <v>0</v>
      </c>
      <c r="AD23" s="26">
        <f t="shared" si="13"/>
        <v>0</v>
      </c>
      <c r="AE23" s="27">
        <f t="shared" si="13"/>
        <v>0</v>
      </c>
      <c r="AF23" s="28">
        <f t="shared" si="14"/>
        <v>18.66</v>
      </c>
      <c r="AG23" s="29">
        <f t="shared" si="14"/>
        <v>1.555</v>
      </c>
      <c r="AH23" s="28">
        <f t="shared" si="15"/>
        <v>6.66</v>
      </c>
      <c r="AI23" s="22">
        <f t="shared" si="16"/>
        <v>0.555</v>
      </c>
    </row>
    <row r="24" spans="1:35" ht="15">
      <c r="A24" s="15" t="s">
        <v>618</v>
      </c>
      <c r="B24" s="16" t="s">
        <v>619</v>
      </c>
      <c r="C24" s="16" t="s">
        <v>620</v>
      </c>
      <c r="D24" s="176">
        <v>6</v>
      </c>
      <c r="E24" s="18">
        <f t="shared" si="0"/>
        <v>0.5</v>
      </c>
      <c r="F24" s="19"/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6</v>
      </c>
      <c r="O24" s="21">
        <f t="shared" si="5"/>
        <v>0.5</v>
      </c>
      <c r="P24" s="19"/>
      <c r="Q24" s="18">
        <f t="shared" si="6"/>
        <v>0</v>
      </c>
      <c r="R24" s="19"/>
      <c r="S24" s="18">
        <f t="shared" si="7"/>
        <v>0</v>
      </c>
      <c r="T24" s="20">
        <f t="shared" si="8"/>
        <v>0</v>
      </c>
      <c r="U24" s="22">
        <f t="shared" si="8"/>
        <v>0</v>
      </c>
      <c r="V24" s="23"/>
      <c r="W24" s="18">
        <f t="shared" si="9"/>
        <v>0</v>
      </c>
      <c r="X24" s="24"/>
      <c r="Y24" s="18">
        <f t="shared" si="10"/>
        <v>0</v>
      </c>
      <c r="Z24" s="177">
        <v>6</v>
      </c>
      <c r="AA24" s="18">
        <f t="shared" si="11"/>
        <v>0.5</v>
      </c>
      <c r="AB24" s="25"/>
      <c r="AC24" s="18">
        <f t="shared" si="12"/>
        <v>0</v>
      </c>
      <c r="AD24" s="26">
        <f t="shared" si="13"/>
        <v>6</v>
      </c>
      <c r="AE24" s="27">
        <f t="shared" si="13"/>
        <v>0.5</v>
      </c>
      <c r="AF24" s="28">
        <f t="shared" si="14"/>
        <v>12</v>
      </c>
      <c r="AG24" s="29">
        <f t="shared" si="14"/>
        <v>1</v>
      </c>
      <c r="AH24" s="28">
        <f t="shared" si="15"/>
        <v>0</v>
      </c>
      <c r="AI24" s="22">
        <f t="shared" si="16"/>
        <v>0</v>
      </c>
    </row>
    <row r="25" spans="1:35" ht="15">
      <c r="A25" s="15" t="s">
        <v>621</v>
      </c>
      <c r="B25" s="16" t="s">
        <v>75</v>
      </c>
      <c r="C25" s="16" t="s">
        <v>622</v>
      </c>
      <c r="D25" s="176">
        <v>12.66</v>
      </c>
      <c r="E25" s="18">
        <f t="shared" si="0"/>
        <v>1.055</v>
      </c>
      <c r="F25" s="19"/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12.66</v>
      </c>
      <c r="O25" s="21">
        <f t="shared" si="5"/>
        <v>1.055</v>
      </c>
      <c r="P25" s="19"/>
      <c r="Q25" s="18">
        <f t="shared" si="6"/>
        <v>0</v>
      </c>
      <c r="R25" s="19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Z25" s="177">
        <v>0</v>
      </c>
      <c r="AA25" s="18">
        <f t="shared" si="11"/>
        <v>0</v>
      </c>
      <c r="AB25" s="25"/>
      <c r="AC25" s="18">
        <f t="shared" si="12"/>
        <v>0</v>
      </c>
      <c r="AD25" s="26">
        <f t="shared" si="13"/>
        <v>0</v>
      </c>
      <c r="AE25" s="27">
        <f t="shared" si="13"/>
        <v>0</v>
      </c>
      <c r="AF25" s="28">
        <f t="shared" si="14"/>
        <v>12.66</v>
      </c>
      <c r="AG25" s="29">
        <f t="shared" si="14"/>
        <v>1.055</v>
      </c>
      <c r="AH25" s="28">
        <f t="shared" si="15"/>
        <v>0.6600000000000001</v>
      </c>
      <c r="AI25" s="22">
        <f t="shared" si="16"/>
        <v>0.055000000000000014</v>
      </c>
    </row>
    <row r="26" spans="1:35" ht="15">
      <c r="A26" s="15" t="s">
        <v>623</v>
      </c>
      <c r="B26" s="16" t="s">
        <v>326</v>
      </c>
      <c r="C26" s="16" t="s">
        <v>624</v>
      </c>
      <c r="D26" s="176">
        <v>19.66</v>
      </c>
      <c r="E26" s="18">
        <f t="shared" si="0"/>
        <v>1.6383333333333334</v>
      </c>
      <c r="F26" s="19"/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19.66</v>
      </c>
      <c r="O26" s="21">
        <f t="shared" si="5"/>
        <v>1.6383333333333334</v>
      </c>
      <c r="P26" s="19"/>
      <c r="Q26" s="18">
        <f t="shared" si="6"/>
        <v>0</v>
      </c>
      <c r="R26" s="19"/>
      <c r="S26" s="18">
        <f t="shared" si="7"/>
        <v>0</v>
      </c>
      <c r="T26" s="20">
        <f t="shared" si="8"/>
        <v>0</v>
      </c>
      <c r="U26" s="22">
        <f t="shared" si="8"/>
        <v>0</v>
      </c>
      <c r="V26" s="23"/>
      <c r="W26" s="18">
        <f t="shared" si="9"/>
        <v>0</v>
      </c>
      <c r="X26" s="24"/>
      <c r="Y26" s="18">
        <f t="shared" si="10"/>
        <v>0</v>
      </c>
      <c r="Z26" s="177">
        <v>0</v>
      </c>
      <c r="AA26" s="18">
        <f t="shared" si="11"/>
        <v>0</v>
      </c>
      <c r="AB26" s="25"/>
      <c r="AC26" s="18">
        <f t="shared" si="12"/>
        <v>0</v>
      </c>
      <c r="AD26" s="26">
        <f t="shared" si="13"/>
        <v>0</v>
      </c>
      <c r="AE26" s="27">
        <f t="shared" si="13"/>
        <v>0</v>
      </c>
      <c r="AF26" s="28">
        <f t="shared" si="14"/>
        <v>19.66</v>
      </c>
      <c r="AG26" s="29">
        <f t="shared" si="14"/>
        <v>1.6383333333333334</v>
      </c>
      <c r="AH26" s="28">
        <f t="shared" si="15"/>
        <v>7.66</v>
      </c>
      <c r="AI26" s="22">
        <f t="shared" si="16"/>
        <v>0.6383333333333333</v>
      </c>
    </row>
    <row r="27" spans="1:35" ht="15">
      <c r="A27" s="15" t="s">
        <v>625</v>
      </c>
      <c r="B27" s="16" t="s">
        <v>125</v>
      </c>
      <c r="C27" s="16" t="s">
        <v>626</v>
      </c>
      <c r="D27" s="176">
        <v>19</v>
      </c>
      <c r="E27" s="18">
        <f t="shared" si="0"/>
        <v>1.5833333333333333</v>
      </c>
      <c r="F27" s="19"/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19</v>
      </c>
      <c r="O27" s="21">
        <f t="shared" si="5"/>
        <v>1.5833333333333333</v>
      </c>
      <c r="P27" s="19"/>
      <c r="Q27" s="18">
        <f t="shared" si="6"/>
        <v>0</v>
      </c>
      <c r="R27" s="19"/>
      <c r="S27" s="18">
        <f t="shared" si="7"/>
        <v>0</v>
      </c>
      <c r="T27" s="20">
        <f t="shared" si="8"/>
        <v>0</v>
      </c>
      <c r="U27" s="22">
        <f t="shared" si="8"/>
        <v>0</v>
      </c>
      <c r="V27" s="23"/>
      <c r="W27" s="18">
        <f t="shared" si="9"/>
        <v>0</v>
      </c>
      <c r="X27" s="24"/>
      <c r="Y27" s="18">
        <f t="shared" si="10"/>
        <v>0</v>
      </c>
      <c r="Z27" s="177">
        <v>0</v>
      </c>
      <c r="AA27" s="18">
        <f t="shared" si="11"/>
        <v>0</v>
      </c>
      <c r="AB27" s="25"/>
      <c r="AC27" s="18">
        <f t="shared" si="12"/>
        <v>0</v>
      </c>
      <c r="AD27" s="26">
        <f t="shared" si="13"/>
        <v>0</v>
      </c>
      <c r="AE27" s="27">
        <f t="shared" si="13"/>
        <v>0</v>
      </c>
      <c r="AF27" s="28">
        <f t="shared" si="14"/>
        <v>19</v>
      </c>
      <c r="AG27" s="29">
        <f t="shared" si="14"/>
        <v>1.5833333333333333</v>
      </c>
      <c r="AH27" s="28">
        <f t="shared" si="15"/>
        <v>7</v>
      </c>
      <c r="AI27" s="22">
        <f t="shared" si="16"/>
        <v>0.5833333333333334</v>
      </c>
    </row>
    <row r="28" spans="1:35" ht="15">
      <c r="A28" s="15" t="s">
        <v>627</v>
      </c>
      <c r="B28" s="16" t="s">
        <v>326</v>
      </c>
      <c r="C28" s="16" t="s">
        <v>628</v>
      </c>
      <c r="D28" s="176">
        <v>13</v>
      </c>
      <c r="E28" s="18">
        <f t="shared" si="0"/>
        <v>1.0833333333333333</v>
      </c>
      <c r="F28" s="19"/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13</v>
      </c>
      <c r="O28" s="21">
        <f t="shared" si="5"/>
        <v>1.0833333333333333</v>
      </c>
      <c r="P28" s="19"/>
      <c r="Q28" s="18">
        <f t="shared" si="6"/>
        <v>0</v>
      </c>
      <c r="R28" s="19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Z28" s="177">
        <v>0</v>
      </c>
      <c r="AA28" s="18">
        <f t="shared" si="11"/>
        <v>0</v>
      </c>
      <c r="AB28" s="25"/>
      <c r="AC28" s="18">
        <f t="shared" si="12"/>
        <v>0</v>
      </c>
      <c r="AD28" s="26">
        <f t="shared" si="13"/>
        <v>0</v>
      </c>
      <c r="AE28" s="27">
        <f t="shared" si="13"/>
        <v>0</v>
      </c>
      <c r="AF28" s="28">
        <f t="shared" si="14"/>
        <v>13</v>
      </c>
      <c r="AG28" s="29">
        <f t="shared" si="14"/>
        <v>1.0833333333333333</v>
      </c>
      <c r="AH28" s="28">
        <f t="shared" si="15"/>
        <v>1</v>
      </c>
      <c r="AI28" s="22">
        <f t="shared" si="16"/>
        <v>0.08333333333333333</v>
      </c>
    </row>
    <row r="29" spans="1:35" ht="15">
      <c r="A29" s="15" t="s">
        <v>629</v>
      </c>
      <c r="B29" s="16" t="s">
        <v>75</v>
      </c>
      <c r="C29" s="16" t="s">
        <v>630</v>
      </c>
      <c r="D29" s="176">
        <v>18.66</v>
      </c>
      <c r="E29" s="18">
        <f t="shared" si="0"/>
        <v>1.555</v>
      </c>
      <c r="F29" s="19"/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18.66</v>
      </c>
      <c r="O29" s="21">
        <f t="shared" si="5"/>
        <v>1.555</v>
      </c>
      <c r="P29" s="19"/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Z29" s="177">
        <v>0</v>
      </c>
      <c r="AA29" s="18">
        <f t="shared" si="11"/>
        <v>0</v>
      </c>
      <c r="AB29" s="25"/>
      <c r="AC29" s="18">
        <f t="shared" si="12"/>
        <v>0</v>
      </c>
      <c r="AD29" s="26">
        <f t="shared" si="13"/>
        <v>0</v>
      </c>
      <c r="AE29" s="27">
        <f t="shared" si="13"/>
        <v>0</v>
      </c>
      <c r="AF29" s="28">
        <f t="shared" si="14"/>
        <v>18.66</v>
      </c>
      <c r="AG29" s="29">
        <f t="shared" si="14"/>
        <v>1.555</v>
      </c>
      <c r="AH29" s="28">
        <f t="shared" si="15"/>
        <v>6.66</v>
      </c>
      <c r="AI29" s="22">
        <f t="shared" si="16"/>
        <v>0.555</v>
      </c>
    </row>
    <row r="30" spans="1:35" ht="15">
      <c r="A30" s="15" t="s">
        <v>631</v>
      </c>
      <c r="B30" s="16" t="s">
        <v>326</v>
      </c>
      <c r="C30" s="16" t="s">
        <v>632</v>
      </c>
      <c r="D30" s="176">
        <v>13.66</v>
      </c>
      <c r="E30" s="18">
        <f t="shared" si="0"/>
        <v>1.1383333333333334</v>
      </c>
      <c r="F30" s="19"/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13.66</v>
      </c>
      <c r="O30" s="21">
        <f t="shared" si="5"/>
        <v>1.1383333333333334</v>
      </c>
      <c r="P30" s="19"/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Z30" s="177">
        <v>0</v>
      </c>
      <c r="AA30" s="18">
        <f t="shared" si="11"/>
        <v>0</v>
      </c>
      <c r="AB30" s="25"/>
      <c r="AC30" s="18">
        <f t="shared" si="12"/>
        <v>0</v>
      </c>
      <c r="AD30" s="26">
        <f t="shared" si="13"/>
        <v>0</v>
      </c>
      <c r="AE30" s="27">
        <f t="shared" si="13"/>
        <v>0</v>
      </c>
      <c r="AF30" s="28">
        <f t="shared" si="14"/>
        <v>13.66</v>
      </c>
      <c r="AG30" s="29">
        <f t="shared" si="14"/>
        <v>1.1383333333333334</v>
      </c>
      <c r="AH30" s="28">
        <f t="shared" si="15"/>
        <v>1.6600000000000001</v>
      </c>
      <c r="AI30" s="22">
        <f t="shared" si="16"/>
        <v>0.13833333333333334</v>
      </c>
    </row>
    <row r="31" spans="1:35" ht="15">
      <c r="A31" s="15" t="s">
        <v>633</v>
      </c>
      <c r="B31" s="16" t="s">
        <v>326</v>
      </c>
      <c r="C31" s="16" t="s">
        <v>634</v>
      </c>
      <c r="D31" s="176">
        <v>16.5</v>
      </c>
      <c r="E31" s="18">
        <f t="shared" si="0"/>
        <v>1.375</v>
      </c>
      <c r="F31" s="19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16.5</v>
      </c>
      <c r="O31" s="21">
        <f t="shared" si="5"/>
        <v>1.375</v>
      </c>
      <c r="P31" s="19"/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Z31" s="177">
        <v>0</v>
      </c>
      <c r="AA31" s="18">
        <f t="shared" si="11"/>
        <v>0</v>
      </c>
      <c r="AB31" s="25"/>
      <c r="AC31" s="18">
        <f t="shared" si="12"/>
        <v>0</v>
      </c>
      <c r="AD31" s="26">
        <f t="shared" si="13"/>
        <v>0</v>
      </c>
      <c r="AE31" s="27">
        <f t="shared" si="13"/>
        <v>0</v>
      </c>
      <c r="AF31" s="28">
        <f t="shared" si="14"/>
        <v>16.5</v>
      </c>
      <c r="AG31" s="29">
        <f t="shared" si="14"/>
        <v>1.375</v>
      </c>
      <c r="AH31" s="28">
        <f t="shared" si="15"/>
        <v>4.5</v>
      </c>
      <c r="AI31" s="22">
        <f t="shared" si="16"/>
        <v>0.375</v>
      </c>
    </row>
    <row r="32" spans="1:35" ht="15">
      <c r="A32" s="15"/>
      <c r="B32" s="16" t="s">
        <v>125</v>
      </c>
      <c r="C32" s="16" t="s">
        <v>635</v>
      </c>
      <c r="D32" s="176">
        <v>18.66</v>
      </c>
      <c r="E32" s="18">
        <f t="shared" si="0"/>
        <v>1.555</v>
      </c>
      <c r="F32" s="19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18.66</v>
      </c>
      <c r="O32" s="21">
        <f t="shared" si="5"/>
        <v>1.555</v>
      </c>
      <c r="P32" s="19"/>
      <c r="Q32" s="18">
        <f t="shared" si="6"/>
        <v>0</v>
      </c>
      <c r="R32" s="19"/>
      <c r="S32" s="18">
        <f t="shared" si="7"/>
        <v>0</v>
      </c>
      <c r="T32" s="20">
        <f t="shared" si="8"/>
        <v>0</v>
      </c>
      <c r="U32" s="22">
        <f t="shared" si="8"/>
        <v>0</v>
      </c>
      <c r="V32" s="23"/>
      <c r="W32" s="18">
        <f t="shared" si="9"/>
        <v>0</v>
      </c>
      <c r="X32" s="24"/>
      <c r="Y32" s="18">
        <f t="shared" si="10"/>
        <v>0</v>
      </c>
      <c r="Z32" s="177">
        <v>0</v>
      </c>
      <c r="AA32" s="18">
        <f t="shared" si="11"/>
        <v>0</v>
      </c>
      <c r="AB32" s="25"/>
      <c r="AC32" s="18">
        <f t="shared" si="12"/>
        <v>0</v>
      </c>
      <c r="AD32" s="26">
        <f t="shared" si="13"/>
        <v>0</v>
      </c>
      <c r="AE32" s="27">
        <f t="shared" si="13"/>
        <v>0</v>
      </c>
      <c r="AF32" s="28">
        <f t="shared" si="14"/>
        <v>18.66</v>
      </c>
      <c r="AG32" s="29">
        <f t="shared" si="14"/>
        <v>1.555</v>
      </c>
      <c r="AH32" s="28">
        <f t="shared" si="15"/>
        <v>6.66</v>
      </c>
      <c r="AI32" s="22">
        <f t="shared" si="16"/>
        <v>0.555</v>
      </c>
    </row>
    <row r="33" spans="1:35" ht="15">
      <c r="A33" s="15" t="s">
        <v>636</v>
      </c>
      <c r="B33" s="16" t="s">
        <v>326</v>
      </c>
      <c r="C33" s="16" t="s">
        <v>637</v>
      </c>
      <c r="D33" s="176">
        <v>18.5</v>
      </c>
      <c r="E33" s="18">
        <f t="shared" si="0"/>
        <v>1.5416666666666667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18.5</v>
      </c>
      <c r="O33" s="21">
        <f t="shared" si="5"/>
        <v>1.5416666666666667</v>
      </c>
      <c r="P33" s="19"/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177">
        <v>0</v>
      </c>
      <c r="AA33" s="18">
        <f t="shared" si="11"/>
        <v>0</v>
      </c>
      <c r="AB33" s="25"/>
      <c r="AC33" s="18">
        <f t="shared" si="12"/>
        <v>0</v>
      </c>
      <c r="AD33" s="26">
        <f t="shared" si="13"/>
        <v>0</v>
      </c>
      <c r="AE33" s="27">
        <f t="shared" si="13"/>
        <v>0</v>
      </c>
      <c r="AF33" s="28">
        <f t="shared" si="14"/>
        <v>18.5</v>
      </c>
      <c r="AG33" s="29">
        <f t="shared" si="14"/>
        <v>1.5416666666666667</v>
      </c>
      <c r="AH33" s="28">
        <f t="shared" si="15"/>
        <v>6.5</v>
      </c>
      <c r="AI33" s="22">
        <f t="shared" si="16"/>
        <v>0.5416666666666666</v>
      </c>
    </row>
    <row r="34" spans="1:35" ht="15">
      <c r="A34" s="15" t="s">
        <v>638</v>
      </c>
      <c r="B34" s="16" t="s">
        <v>326</v>
      </c>
      <c r="C34" s="16" t="s">
        <v>639</v>
      </c>
      <c r="D34" s="176">
        <v>18.5</v>
      </c>
      <c r="E34" s="18">
        <f t="shared" si="0"/>
        <v>1.5416666666666667</v>
      </c>
      <c r="F34" s="19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4"/>
        <v>0</v>
      </c>
      <c r="N34" s="20">
        <f t="shared" si="5"/>
        <v>18.5</v>
      </c>
      <c r="O34" s="21">
        <f t="shared" si="5"/>
        <v>1.5416666666666667</v>
      </c>
      <c r="P34" s="19"/>
      <c r="Q34" s="18">
        <f t="shared" si="6"/>
        <v>0</v>
      </c>
      <c r="R34" s="19"/>
      <c r="S34" s="18">
        <f t="shared" si="7"/>
        <v>0</v>
      </c>
      <c r="T34" s="20">
        <f t="shared" si="8"/>
        <v>0</v>
      </c>
      <c r="U34" s="22">
        <f t="shared" si="8"/>
        <v>0</v>
      </c>
      <c r="V34" s="23"/>
      <c r="W34" s="18">
        <f t="shared" si="9"/>
        <v>0</v>
      </c>
      <c r="X34" s="24"/>
      <c r="Y34" s="18">
        <f t="shared" si="10"/>
        <v>0</v>
      </c>
      <c r="Z34" s="177">
        <v>4</v>
      </c>
      <c r="AA34" s="18">
        <f t="shared" si="11"/>
        <v>0.3333333333333333</v>
      </c>
      <c r="AB34" s="25"/>
      <c r="AC34" s="18">
        <f t="shared" si="12"/>
        <v>0</v>
      </c>
      <c r="AD34" s="26">
        <f t="shared" si="13"/>
        <v>4</v>
      </c>
      <c r="AE34" s="27">
        <f t="shared" si="13"/>
        <v>0.3333333333333333</v>
      </c>
      <c r="AF34" s="28">
        <f t="shared" si="14"/>
        <v>22.5</v>
      </c>
      <c r="AG34" s="29">
        <f t="shared" si="14"/>
        <v>1.875</v>
      </c>
      <c r="AH34" s="28">
        <f t="shared" si="15"/>
        <v>10.5</v>
      </c>
      <c r="AI34" s="22">
        <f t="shared" si="16"/>
        <v>0.875</v>
      </c>
    </row>
    <row r="35" spans="1:35" ht="15">
      <c r="A35" s="15"/>
      <c r="B35" s="16"/>
      <c r="C35" s="16"/>
      <c r="D35" s="17"/>
      <c r="E35" s="18">
        <f t="shared" si="0"/>
        <v>0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3"/>
        <v>0</v>
      </c>
      <c r="N35" s="20">
        <f aca="true" t="shared" si="17" ref="N35:O47">D35+F35+H35+J35+L35</f>
        <v>0</v>
      </c>
      <c r="O35" s="21">
        <f t="shared" si="17"/>
        <v>0</v>
      </c>
      <c r="P35" s="19"/>
      <c r="Q35" s="18">
        <f t="shared" si="6"/>
        <v>0</v>
      </c>
      <c r="R35" s="19"/>
      <c r="S35" s="18">
        <f t="shared" si="7"/>
        <v>0</v>
      </c>
      <c r="T35" s="20">
        <f aca="true" t="shared" si="18" ref="T35:U47">P35+R35</f>
        <v>0</v>
      </c>
      <c r="U35" s="22">
        <f t="shared" si="18"/>
        <v>0</v>
      </c>
      <c r="V35" s="23"/>
      <c r="W35" s="18">
        <f t="shared" si="9"/>
        <v>0</v>
      </c>
      <c r="X35" s="24"/>
      <c r="Y35" s="18">
        <f t="shared" si="10"/>
        <v>0</v>
      </c>
      <c r="Z35" s="24"/>
      <c r="AA35" s="18">
        <f t="shared" si="11"/>
        <v>0</v>
      </c>
      <c r="AB35" s="25"/>
      <c r="AC35" s="18">
        <f t="shared" si="12"/>
        <v>0</v>
      </c>
      <c r="AD35" s="26">
        <f aca="true" t="shared" si="19" ref="AD35:AE47">X35+Z35+AB35</f>
        <v>0</v>
      </c>
      <c r="AE35" s="27">
        <f t="shared" si="19"/>
        <v>0</v>
      </c>
      <c r="AF35" s="28">
        <f aca="true" t="shared" si="20" ref="AF35:AG47">N35+T35+V35+AD35</f>
        <v>0</v>
      </c>
      <c r="AG35" s="29">
        <f t="shared" si="20"/>
        <v>0</v>
      </c>
      <c r="AH35" s="28">
        <f t="shared" si="15"/>
        <v>0</v>
      </c>
      <c r="AI35" s="22">
        <f t="shared" si="16"/>
        <v>0</v>
      </c>
    </row>
    <row r="36" spans="1:35" ht="15">
      <c r="A36" s="15"/>
      <c r="B36" s="16"/>
      <c r="C36" s="16"/>
      <c r="D36" s="17"/>
      <c r="E36" s="18">
        <f t="shared" si="0"/>
        <v>0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aca="true" t="shared" si="21" ref="K36:M47">+J36/12</f>
        <v>0</v>
      </c>
      <c r="L36" s="19"/>
      <c r="M36" s="18">
        <f t="shared" si="21"/>
        <v>0</v>
      </c>
      <c r="N36" s="20">
        <f t="shared" si="17"/>
        <v>0</v>
      </c>
      <c r="O36" s="21">
        <f t="shared" si="17"/>
        <v>0</v>
      </c>
      <c r="P36" s="19"/>
      <c r="Q36" s="18">
        <f t="shared" si="6"/>
        <v>0</v>
      </c>
      <c r="R36" s="19"/>
      <c r="S36" s="18">
        <f t="shared" si="7"/>
        <v>0</v>
      </c>
      <c r="T36" s="20">
        <f t="shared" si="18"/>
        <v>0</v>
      </c>
      <c r="U36" s="22">
        <f t="shared" si="18"/>
        <v>0</v>
      </c>
      <c r="V36" s="23"/>
      <c r="W36" s="18">
        <f t="shared" si="9"/>
        <v>0</v>
      </c>
      <c r="X36" s="24"/>
      <c r="Y36" s="18">
        <f t="shared" si="10"/>
        <v>0</v>
      </c>
      <c r="Z36" s="24"/>
      <c r="AA36" s="18">
        <f t="shared" si="11"/>
        <v>0</v>
      </c>
      <c r="AB36" s="25"/>
      <c r="AC36" s="18">
        <f t="shared" si="12"/>
        <v>0</v>
      </c>
      <c r="AD36" s="26">
        <f t="shared" si="19"/>
        <v>0</v>
      </c>
      <c r="AE36" s="27">
        <f t="shared" si="19"/>
        <v>0</v>
      </c>
      <c r="AF36" s="28">
        <f t="shared" si="20"/>
        <v>0</v>
      </c>
      <c r="AG36" s="29">
        <f t="shared" si="20"/>
        <v>0</v>
      </c>
      <c r="AH36" s="28">
        <f t="shared" si="15"/>
        <v>0</v>
      </c>
      <c r="AI36" s="22">
        <f t="shared" si="16"/>
        <v>0</v>
      </c>
    </row>
    <row r="37" spans="1:35" ht="15">
      <c r="A37" s="15"/>
      <c r="B37" s="16"/>
      <c r="C37" s="16"/>
      <c r="D37" s="17"/>
      <c r="E37" s="18">
        <f t="shared" si="0"/>
        <v>0</v>
      </c>
      <c r="F37" s="19"/>
      <c r="G37" s="18">
        <f t="shared" si="1"/>
        <v>0</v>
      </c>
      <c r="H37" s="19"/>
      <c r="I37" s="18">
        <f t="shared" si="2"/>
        <v>0</v>
      </c>
      <c r="J37" s="19"/>
      <c r="K37" s="18">
        <f t="shared" si="21"/>
        <v>0</v>
      </c>
      <c r="L37" s="19"/>
      <c r="M37" s="18">
        <f t="shared" si="21"/>
        <v>0</v>
      </c>
      <c r="N37" s="20">
        <f t="shared" si="17"/>
        <v>0</v>
      </c>
      <c r="O37" s="21">
        <f t="shared" si="17"/>
        <v>0</v>
      </c>
      <c r="P37" s="19"/>
      <c r="Q37" s="18">
        <f t="shared" si="6"/>
        <v>0</v>
      </c>
      <c r="R37" s="19"/>
      <c r="S37" s="18">
        <f t="shared" si="7"/>
        <v>0</v>
      </c>
      <c r="T37" s="20">
        <f t="shared" si="18"/>
        <v>0</v>
      </c>
      <c r="U37" s="22">
        <f t="shared" si="18"/>
        <v>0</v>
      </c>
      <c r="V37" s="23"/>
      <c r="W37" s="18">
        <f t="shared" si="9"/>
        <v>0</v>
      </c>
      <c r="X37" s="24"/>
      <c r="Y37" s="18">
        <f t="shared" si="10"/>
        <v>0</v>
      </c>
      <c r="Z37" s="24"/>
      <c r="AA37" s="18">
        <f t="shared" si="11"/>
        <v>0</v>
      </c>
      <c r="AB37" s="25"/>
      <c r="AC37" s="18">
        <f t="shared" si="12"/>
        <v>0</v>
      </c>
      <c r="AD37" s="26">
        <f t="shared" si="19"/>
        <v>0</v>
      </c>
      <c r="AE37" s="27">
        <f t="shared" si="19"/>
        <v>0</v>
      </c>
      <c r="AF37" s="28">
        <f t="shared" si="20"/>
        <v>0</v>
      </c>
      <c r="AG37" s="29">
        <f t="shared" si="20"/>
        <v>0</v>
      </c>
      <c r="AH37" s="28">
        <f t="shared" si="15"/>
        <v>0</v>
      </c>
      <c r="AI37" s="22">
        <f t="shared" si="16"/>
        <v>0</v>
      </c>
    </row>
    <row r="38" spans="1:35" ht="15">
      <c r="A38" s="15"/>
      <c r="B38" s="16"/>
      <c r="C38" s="16"/>
      <c r="D38" s="17"/>
      <c r="E38" s="18">
        <f t="shared" si="0"/>
        <v>0</v>
      </c>
      <c r="F38" s="19"/>
      <c r="G38" s="18">
        <f t="shared" si="1"/>
        <v>0</v>
      </c>
      <c r="H38" s="19"/>
      <c r="I38" s="18">
        <f t="shared" si="2"/>
        <v>0</v>
      </c>
      <c r="J38" s="19"/>
      <c r="K38" s="18">
        <f t="shared" si="21"/>
        <v>0</v>
      </c>
      <c r="L38" s="19"/>
      <c r="M38" s="18">
        <f t="shared" si="21"/>
        <v>0</v>
      </c>
      <c r="N38" s="20">
        <f t="shared" si="17"/>
        <v>0</v>
      </c>
      <c r="O38" s="21">
        <f t="shared" si="17"/>
        <v>0</v>
      </c>
      <c r="P38" s="19"/>
      <c r="Q38" s="18">
        <f t="shared" si="6"/>
        <v>0</v>
      </c>
      <c r="R38" s="19"/>
      <c r="S38" s="18">
        <f t="shared" si="7"/>
        <v>0</v>
      </c>
      <c r="T38" s="20">
        <f t="shared" si="18"/>
        <v>0</v>
      </c>
      <c r="U38" s="22">
        <f t="shared" si="18"/>
        <v>0</v>
      </c>
      <c r="V38" s="23"/>
      <c r="W38" s="18">
        <f t="shared" si="9"/>
        <v>0</v>
      </c>
      <c r="X38" s="24"/>
      <c r="Y38" s="18">
        <f t="shared" si="10"/>
        <v>0</v>
      </c>
      <c r="Z38" s="24"/>
      <c r="AA38" s="18">
        <f t="shared" si="11"/>
        <v>0</v>
      </c>
      <c r="AB38" s="25"/>
      <c r="AC38" s="18">
        <f t="shared" si="12"/>
        <v>0</v>
      </c>
      <c r="AD38" s="26">
        <f t="shared" si="19"/>
        <v>0</v>
      </c>
      <c r="AE38" s="27">
        <f t="shared" si="19"/>
        <v>0</v>
      </c>
      <c r="AF38" s="28">
        <f t="shared" si="20"/>
        <v>0</v>
      </c>
      <c r="AG38" s="29">
        <f t="shared" si="20"/>
        <v>0</v>
      </c>
      <c r="AH38" s="28">
        <f t="shared" si="15"/>
        <v>0</v>
      </c>
      <c r="AI38" s="22">
        <f t="shared" si="16"/>
        <v>0</v>
      </c>
    </row>
    <row r="39" spans="1:35" ht="15">
      <c r="A39" s="15"/>
      <c r="B39" s="16"/>
      <c r="C39" s="16"/>
      <c r="D39" s="17"/>
      <c r="E39" s="18">
        <f t="shared" si="0"/>
        <v>0</v>
      </c>
      <c r="F39" s="19"/>
      <c r="G39" s="18">
        <f t="shared" si="1"/>
        <v>0</v>
      </c>
      <c r="H39" s="19"/>
      <c r="I39" s="18">
        <f t="shared" si="2"/>
        <v>0</v>
      </c>
      <c r="J39" s="19"/>
      <c r="K39" s="18">
        <f t="shared" si="21"/>
        <v>0</v>
      </c>
      <c r="L39" s="19"/>
      <c r="M39" s="18">
        <f t="shared" si="21"/>
        <v>0</v>
      </c>
      <c r="N39" s="20">
        <f t="shared" si="17"/>
        <v>0</v>
      </c>
      <c r="O39" s="21">
        <f t="shared" si="17"/>
        <v>0</v>
      </c>
      <c r="P39" s="19"/>
      <c r="Q39" s="18">
        <f t="shared" si="6"/>
        <v>0</v>
      </c>
      <c r="R39" s="19"/>
      <c r="S39" s="18">
        <f t="shared" si="7"/>
        <v>0</v>
      </c>
      <c r="T39" s="20">
        <f t="shared" si="18"/>
        <v>0</v>
      </c>
      <c r="U39" s="22">
        <f t="shared" si="18"/>
        <v>0</v>
      </c>
      <c r="V39" s="23"/>
      <c r="W39" s="18">
        <f t="shared" si="9"/>
        <v>0</v>
      </c>
      <c r="X39" s="24"/>
      <c r="Y39" s="18">
        <f t="shared" si="10"/>
        <v>0</v>
      </c>
      <c r="Z39" s="24"/>
      <c r="AA39" s="18">
        <f t="shared" si="11"/>
        <v>0</v>
      </c>
      <c r="AB39" s="25"/>
      <c r="AC39" s="18">
        <f t="shared" si="12"/>
        <v>0</v>
      </c>
      <c r="AD39" s="26">
        <f t="shared" si="19"/>
        <v>0</v>
      </c>
      <c r="AE39" s="27">
        <f t="shared" si="19"/>
        <v>0</v>
      </c>
      <c r="AF39" s="28">
        <f t="shared" si="20"/>
        <v>0</v>
      </c>
      <c r="AG39" s="29">
        <f t="shared" si="20"/>
        <v>0</v>
      </c>
      <c r="AH39" s="28">
        <f t="shared" si="15"/>
        <v>0</v>
      </c>
      <c r="AI39" s="22">
        <f t="shared" si="16"/>
        <v>0</v>
      </c>
    </row>
    <row r="40" spans="1:35" s="1" customFormat="1" ht="15">
      <c r="A40" s="493" t="s">
        <v>35</v>
      </c>
      <c r="B40" s="494"/>
      <c r="C40" s="495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8"/>
    </row>
    <row r="41" spans="1:35" ht="15">
      <c r="A41" s="15"/>
      <c r="B41" s="16"/>
      <c r="C41" s="16"/>
      <c r="D41" s="17"/>
      <c r="E41" s="18">
        <f t="shared" si="0"/>
        <v>0</v>
      </c>
      <c r="F41" s="19"/>
      <c r="G41" s="18">
        <f t="shared" si="1"/>
        <v>0</v>
      </c>
      <c r="H41" s="19"/>
      <c r="I41" s="18">
        <f t="shared" si="2"/>
        <v>0</v>
      </c>
      <c r="J41" s="19"/>
      <c r="K41" s="18">
        <f t="shared" si="21"/>
        <v>0</v>
      </c>
      <c r="L41" s="19"/>
      <c r="M41" s="18">
        <f t="shared" si="21"/>
        <v>0</v>
      </c>
      <c r="N41" s="20">
        <f t="shared" si="17"/>
        <v>0</v>
      </c>
      <c r="O41" s="21">
        <f t="shared" si="17"/>
        <v>0</v>
      </c>
      <c r="P41" s="19"/>
      <c r="Q41" s="18">
        <f t="shared" si="6"/>
        <v>0</v>
      </c>
      <c r="R41" s="19"/>
      <c r="S41" s="18">
        <f t="shared" si="7"/>
        <v>0</v>
      </c>
      <c r="T41" s="20">
        <f t="shared" si="18"/>
        <v>0</v>
      </c>
      <c r="U41" s="22">
        <f t="shared" si="18"/>
        <v>0</v>
      </c>
      <c r="V41" s="23"/>
      <c r="W41" s="18">
        <f t="shared" si="9"/>
        <v>0</v>
      </c>
      <c r="X41" s="24"/>
      <c r="Y41" s="18">
        <f t="shared" si="10"/>
        <v>0</v>
      </c>
      <c r="Z41" s="24"/>
      <c r="AA41" s="18">
        <f t="shared" si="11"/>
        <v>0</v>
      </c>
      <c r="AB41" s="25"/>
      <c r="AC41" s="18">
        <f t="shared" si="12"/>
        <v>0</v>
      </c>
      <c r="AD41" s="26">
        <f t="shared" si="19"/>
        <v>0</v>
      </c>
      <c r="AE41" s="27">
        <f t="shared" si="19"/>
        <v>0</v>
      </c>
      <c r="AF41" s="28">
        <f t="shared" si="20"/>
        <v>0</v>
      </c>
      <c r="AG41" s="29">
        <f t="shared" si="20"/>
        <v>0</v>
      </c>
      <c r="AH41" s="28">
        <f t="shared" si="15"/>
        <v>0</v>
      </c>
      <c r="AI41" s="22">
        <f t="shared" si="16"/>
        <v>0</v>
      </c>
    </row>
    <row r="42" spans="1:35" ht="15">
      <c r="A42" s="15"/>
      <c r="B42" s="16"/>
      <c r="C42" s="16"/>
      <c r="D42" s="17"/>
      <c r="E42" s="18">
        <f t="shared" si="0"/>
        <v>0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21"/>
        <v>0</v>
      </c>
      <c r="L42" s="19"/>
      <c r="M42" s="18">
        <f t="shared" si="21"/>
        <v>0</v>
      </c>
      <c r="N42" s="20">
        <f t="shared" si="17"/>
        <v>0</v>
      </c>
      <c r="O42" s="21">
        <f t="shared" si="17"/>
        <v>0</v>
      </c>
      <c r="P42" s="19"/>
      <c r="Q42" s="18">
        <f t="shared" si="6"/>
        <v>0</v>
      </c>
      <c r="R42" s="19"/>
      <c r="S42" s="18">
        <f t="shared" si="7"/>
        <v>0</v>
      </c>
      <c r="T42" s="20">
        <f t="shared" si="18"/>
        <v>0</v>
      </c>
      <c r="U42" s="22">
        <f t="shared" si="18"/>
        <v>0</v>
      </c>
      <c r="V42" s="23"/>
      <c r="W42" s="18">
        <f t="shared" si="9"/>
        <v>0</v>
      </c>
      <c r="X42" s="24"/>
      <c r="Y42" s="18">
        <f t="shared" si="10"/>
        <v>0</v>
      </c>
      <c r="Z42" s="24"/>
      <c r="AA42" s="18">
        <f t="shared" si="11"/>
        <v>0</v>
      </c>
      <c r="AB42" s="25"/>
      <c r="AC42" s="18">
        <f t="shared" si="12"/>
        <v>0</v>
      </c>
      <c r="AD42" s="26">
        <f t="shared" si="19"/>
        <v>0</v>
      </c>
      <c r="AE42" s="27">
        <f t="shared" si="19"/>
        <v>0</v>
      </c>
      <c r="AF42" s="28">
        <f t="shared" si="20"/>
        <v>0</v>
      </c>
      <c r="AG42" s="29">
        <f t="shared" si="20"/>
        <v>0</v>
      </c>
      <c r="AH42" s="28">
        <f t="shared" si="15"/>
        <v>0</v>
      </c>
      <c r="AI42" s="22">
        <f t="shared" si="16"/>
        <v>0</v>
      </c>
    </row>
    <row r="43" spans="1:35" ht="15">
      <c r="A43" s="15"/>
      <c r="B43" s="16"/>
      <c r="C43" s="16"/>
      <c r="D43" s="17"/>
      <c r="E43" s="18">
        <f t="shared" si="0"/>
        <v>0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t="shared" si="21"/>
        <v>0</v>
      </c>
      <c r="L43" s="19"/>
      <c r="M43" s="18">
        <f t="shared" si="21"/>
        <v>0</v>
      </c>
      <c r="N43" s="20">
        <f t="shared" si="17"/>
        <v>0</v>
      </c>
      <c r="O43" s="21">
        <f t="shared" si="17"/>
        <v>0</v>
      </c>
      <c r="P43" s="19"/>
      <c r="Q43" s="18">
        <f t="shared" si="6"/>
        <v>0</v>
      </c>
      <c r="R43" s="19"/>
      <c r="S43" s="18">
        <f t="shared" si="7"/>
        <v>0</v>
      </c>
      <c r="T43" s="20">
        <f t="shared" si="18"/>
        <v>0</v>
      </c>
      <c r="U43" s="22">
        <f t="shared" si="18"/>
        <v>0</v>
      </c>
      <c r="V43" s="23"/>
      <c r="W43" s="18">
        <f t="shared" si="9"/>
        <v>0</v>
      </c>
      <c r="X43" s="24"/>
      <c r="Y43" s="18">
        <f t="shared" si="10"/>
        <v>0</v>
      </c>
      <c r="Z43" s="24"/>
      <c r="AA43" s="18">
        <f t="shared" si="11"/>
        <v>0</v>
      </c>
      <c r="AB43" s="25"/>
      <c r="AC43" s="18">
        <f t="shared" si="12"/>
        <v>0</v>
      </c>
      <c r="AD43" s="26">
        <f t="shared" si="19"/>
        <v>0</v>
      </c>
      <c r="AE43" s="27">
        <f t="shared" si="19"/>
        <v>0</v>
      </c>
      <c r="AF43" s="28">
        <f t="shared" si="20"/>
        <v>0</v>
      </c>
      <c r="AG43" s="29">
        <f t="shared" si="20"/>
        <v>0</v>
      </c>
      <c r="AH43" s="28">
        <f t="shared" si="15"/>
        <v>0</v>
      </c>
      <c r="AI43" s="22">
        <f t="shared" si="16"/>
        <v>0</v>
      </c>
    </row>
    <row r="44" spans="1:35" ht="15">
      <c r="A44" s="15"/>
      <c r="B44" s="16"/>
      <c r="C44" s="16"/>
      <c r="D44" s="17"/>
      <c r="E44" s="18">
        <f t="shared" si="0"/>
        <v>0</v>
      </c>
      <c r="F44" s="19"/>
      <c r="G44" s="18">
        <f t="shared" si="1"/>
        <v>0</v>
      </c>
      <c r="H44" s="19"/>
      <c r="I44" s="18">
        <f t="shared" si="2"/>
        <v>0</v>
      </c>
      <c r="J44" s="19"/>
      <c r="K44" s="18">
        <f t="shared" si="21"/>
        <v>0</v>
      </c>
      <c r="L44" s="19"/>
      <c r="M44" s="18">
        <f t="shared" si="21"/>
        <v>0</v>
      </c>
      <c r="N44" s="20">
        <f t="shared" si="17"/>
        <v>0</v>
      </c>
      <c r="O44" s="21">
        <f t="shared" si="17"/>
        <v>0</v>
      </c>
      <c r="P44" s="19"/>
      <c r="Q44" s="18">
        <f t="shared" si="6"/>
        <v>0</v>
      </c>
      <c r="R44" s="19"/>
      <c r="S44" s="18">
        <f t="shared" si="7"/>
        <v>0</v>
      </c>
      <c r="T44" s="20">
        <f t="shared" si="18"/>
        <v>0</v>
      </c>
      <c r="U44" s="22">
        <f t="shared" si="18"/>
        <v>0</v>
      </c>
      <c r="V44" s="23"/>
      <c r="W44" s="18">
        <f t="shared" si="9"/>
        <v>0</v>
      </c>
      <c r="X44" s="24"/>
      <c r="Y44" s="18">
        <f t="shared" si="10"/>
        <v>0</v>
      </c>
      <c r="Z44" s="24"/>
      <c r="AA44" s="18">
        <f t="shared" si="11"/>
        <v>0</v>
      </c>
      <c r="AB44" s="25"/>
      <c r="AC44" s="18">
        <f t="shared" si="12"/>
        <v>0</v>
      </c>
      <c r="AD44" s="26">
        <f t="shared" si="19"/>
        <v>0</v>
      </c>
      <c r="AE44" s="27">
        <f t="shared" si="19"/>
        <v>0</v>
      </c>
      <c r="AF44" s="28">
        <f t="shared" si="20"/>
        <v>0</v>
      </c>
      <c r="AG44" s="29">
        <f t="shared" si="20"/>
        <v>0</v>
      </c>
      <c r="AH44" s="28">
        <f t="shared" si="15"/>
        <v>0</v>
      </c>
      <c r="AI44" s="22">
        <f t="shared" si="16"/>
        <v>0</v>
      </c>
    </row>
    <row r="45" spans="1:35" ht="15">
      <c r="A45" s="15"/>
      <c r="B45" s="16"/>
      <c r="C45" s="16"/>
      <c r="D45" s="17"/>
      <c r="E45" s="18">
        <f t="shared" si="0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21"/>
        <v>0</v>
      </c>
      <c r="L45" s="19"/>
      <c r="M45" s="18">
        <f t="shared" si="21"/>
        <v>0</v>
      </c>
      <c r="N45" s="20">
        <f t="shared" si="17"/>
        <v>0</v>
      </c>
      <c r="O45" s="21">
        <f t="shared" si="17"/>
        <v>0</v>
      </c>
      <c r="P45" s="19"/>
      <c r="Q45" s="18">
        <f t="shared" si="6"/>
        <v>0</v>
      </c>
      <c r="R45" s="19"/>
      <c r="S45" s="18">
        <f t="shared" si="7"/>
        <v>0</v>
      </c>
      <c r="T45" s="20">
        <f t="shared" si="18"/>
        <v>0</v>
      </c>
      <c r="U45" s="22">
        <f t="shared" si="18"/>
        <v>0</v>
      </c>
      <c r="V45" s="23"/>
      <c r="W45" s="18">
        <f t="shared" si="9"/>
        <v>0</v>
      </c>
      <c r="X45" s="24"/>
      <c r="Y45" s="18">
        <f t="shared" si="10"/>
        <v>0</v>
      </c>
      <c r="Z45" s="24"/>
      <c r="AA45" s="18">
        <f t="shared" si="11"/>
        <v>0</v>
      </c>
      <c r="AB45" s="25"/>
      <c r="AC45" s="18">
        <f t="shared" si="12"/>
        <v>0</v>
      </c>
      <c r="AD45" s="26">
        <f t="shared" si="19"/>
        <v>0</v>
      </c>
      <c r="AE45" s="27">
        <f t="shared" si="19"/>
        <v>0</v>
      </c>
      <c r="AF45" s="28">
        <f t="shared" si="20"/>
        <v>0</v>
      </c>
      <c r="AG45" s="29">
        <f t="shared" si="20"/>
        <v>0</v>
      </c>
      <c r="AH45" s="28">
        <f t="shared" si="15"/>
        <v>0</v>
      </c>
      <c r="AI45" s="22">
        <f t="shared" si="16"/>
        <v>0</v>
      </c>
    </row>
    <row r="46" spans="1:35" ht="15">
      <c r="A46" s="15"/>
      <c r="B46" s="16"/>
      <c r="C46" s="16"/>
      <c r="D46" s="17"/>
      <c r="E46" s="18">
        <f t="shared" si="0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21"/>
        <v>0</v>
      </c>
      <c r="L46" s="19"/>
      <c r="M46" s="18">
        <f t="shared" si="21"/>
        <v>0</v>
      </c>
      <c r="N46" s="20">
        <f t="shared" si="17"/>
        <v>0</v>
      </c>
      <c r="O46" s="21">
        <f t="shared" si="17"/>
        <v>0</v>
      </c>
      <c r="P46" s="19"/>
      <c r="Q46" s="18">
        <f t="shared" si="6"/>
        <v>0</v>
      </c>
      <c r="R46" s="19"/>
      <c r="S46" s="18">
        <f t="shared" si="7"/>
        <v>0</v>
      </c>
      <c r="T46" s="20">
        <f t="shared" si="18"/>
        <v>0</v>
      </c>
      <c r="U46" s="22">
        <f t="shared" si="18"/>
        <v>0</v>
      </c>
      <c r="V46" s="23"/>
      <c r="W46" s="18">
        <f t="shared" si="9"/>
        <v>0</v>
      </c>
      <c r="X46" s="24"/>
      <c r="Y46" s="18">
        <f t="shared" si="10"/>
        <v>0</v>
      </c>
      <c r="Z46" s="24"/>
      <c r="AA46" s="18">
        <f t="shared" si="11"/>
        <v>0</v>
      </c>
      <c r="AB46" s="25"/>
      <c r="AC46" s="18">
        <f t="shared" si="12"/>
        <v>0</v>
      </c>
      <c r="AD46" s="26">
        <f t="shared" si="19"/>
        <v>0</v>
      </c>
      <c r="AE46" s="27">
        <f t="shared" si="19"/>
        <v>0</v>
      </c>
      <c r="AF46" s="28">
        <f t="shared" si="20"/>
        <v>0</v>
      </c>
      <c r="AG46" s="29">
        <f t="shared" si="20"/>
        <v>0</v>
      </c>
      <c r="AH46" s="28">
        <f t="shared" si="15"/>
        <v>0</v>
      </c>
      <c r="AI46" s="22">
        <f t="shared" si="16"/>
        <v>0</v>
      </c>
    </row>
    <row r="47" spans="1:35" ht="15">
      <c r="A47" s="30"/>
      <c r="B47" s="31"/>
      <c r="C47" s="31"/>
      <c r="D47" s="17"/>
      <c r="E47" s="18">
        <f t="shared" si="0"/>
        <v>0</v>
      </c>
      <c r="F47" s="19"/>
      <c r="G47" s="18">
        <f t="shared" si="1"/>
        <v>0</v>
      </c>
      <c r="H47" s="19"/>
      <c r="I47" s="18">
        <f t="shared" si="2"/>
        <v>0</v>
      </c>
      <c r="J47" s="19"/>
      <c r="K47" s="18">
        <f t="shared" si="21"/>
        <v>0</v>
      </c>
      <c r="L47" s="19"/>
      <c r="M47" s="18">
        <f t="shared" si="21"/>
        <v>0</v>
      </c>
      <c r="N47" s="20">
        <f t="shared" si="17"/>
        <v>0</v>
      </c>
      <c r="O47" s="21">
        <f t="shared" si="17"/>
        <v>0</v>
      </c>
      <c r="P47" s="19"/>
      <c r="Q47" s="18">
        <f t="shared" si="6"/>
        <v>0</v>
      </c>
      <c r="R47" s="19"/>
      <c r="S47" s="18">
        <f t="shared" si="7"/>
        <v>0</v>
      </c>
      <c r="T47" s="20">
        <f t="shared" si="18"/>
        <v>0</v>
      </c>
      <c r="U47" s="22">
        <f t="shared" si="18"/>
        <v>0</v>
      </c>
      <c r="V47" s="23"/>
      <c r="W47" s="18">
        <f t="shared" si="9"/>
        <v>0</v>
      </c>
      <c r="X47" s="24"/>
      <c r="Y47" s="18">
        <f t="shared" si="10"/>
        <v>0</v>
      </c>
      <c r="Z47" s="24"/>
      <c r="AA47" s="18">
        <f t="shared" si="11"/>
        <v>0</v>
      </c>
      <c r="AB47" s="25"/>
      <c r="AC47" s="18">
        <f t="shared" si="12"/>
        <v>0</v>
      </c>
      <c r="AD47" s="26">
        <f t="shared" si="19"/>
        <v>0</v>
      </c>
      <c r="AE47" s="27">
        <f t="shared" si="19"/>
        <v>0</v>
      </c>
      <c r="AF47" s="28">
        <f t="shared" si="20"/>
        <v>0</v>
      </c>
      <c r="AG47" s="29">
        <f t="shared" si="20"/>
        <v>0</v>
      </c>
      <c r="AH47" s="28">
        <f t="shared" si="15"/>
        <v>0</v>
      </c>
      <c r="AI47" s="22">
        <f t="shared" si="16"/>
        <v>0</v>
      </c>
    </row>
    <row r="48" spans="1:35" s="1" customFormat="1" ht="15">
      <c r="A48" s="493" t="s">
        <v>36</v>
      </c>
      <c r="B48" s="494"/>
      <c r="C48" s="495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8"/>
    </row>
    <row r="49" spans="1:35" ht="15">
      <c r="A49" s="15"/>
      <c r="B49" s="31" t="s">
        <v>212</v>
      </c>
      <c r="C49" s="31" t="s">
        <v>640</v>
      </c>
      <c r="D49" s="17">
        <v>6</v>
      </c>
      <c r="E49" s="18">
        <f aca="true" t="shared" si="22" ref="E49:E58">+D49/12</f>
        <v>0.5</v>
      </c>
      <c r="F49" s="19"/>
      <c r="G49" s="18">
        <f aca="true" t="shared" si="23" ref="G49:G70">F49/12</f>
        <v>0</v>
      </c>
      <c r="H49" s="19"/>
      <c r="I49" s="18">
        <f aca="true" t="shared" si="24" ref="I49:I70">+H49/12</f>
        <v>0</v>
      </c>
      <c r="J49" s="19"/>
      <c r="K49" s="18">
        <f aca="true" t="shared" si="25" ref="K49:K70">+J49/12</f>
        <v>0</v>
      </c>
      <c r="L49" s="19"/>
      <c r="M49" s="18">
        <f aca="true" t="shared" si="26" ref="M49:M70">+L49/12</f>
        <v>0</v>
      </c>
      <c r="N49" s="20">
        <f aca="true" t="shared" si="27" ref="N49:O64">D49+F49+H49+J49+L49</f>
        <v>6</v>
      </c>
      <c r="O49" s="21">
        <f t="shared" si="27"/>
        <v>0.5</v>
      </c>
      <c r="P49" s="19"/>
      <c r="Q49" s="18">
        <f aca="true" t="shared" si="28" ref="Q49:Q70">+P49/12</f>
        <v>0</v>
      </c>
      <c r="R49" s="19"/>
      <c r="S49" s="18">
        <f aca="true" t="shared" si="29" ref="S49:S70">+R49/12</f>
        <v>0</v>
      </c>
      <c r="T49" s="20">
        <f aca="true" t="shared" si="30" ref="T49:U64">P49+R49</f>
        <v>0</v>
      </c>
      <c r="U49" s="22">
        <f t="shared" si="30"/>
        <v>0</v>
      </c>
      <c r="V49" s="23"/>
      <c r="W49" s="18">
        <f aca="true" t="shared" si="31" ref="W49:W70">+V49/12</f>
        <v>0</v>
      </c>
      <c r="X49" s="24"/>
      <c r="Y49" s="18">
        <f aca="true" t="shared" si="32" ref="Y49:Y70">+X49/12</f>
        <v>0</v>
      </c>
      <c r="Z49" s="24"/>
      <c r="AA49" s="18">
        <f aca="true" t="shared" si="33" ref="AA49:AA70">+Z49/12</f>
        <v>0</v>
      </c>
      <c r="AB49" s="33"/>
      <c r="AC49" s="18">
        <f aca="true" t="shared" si="34" ref="AC49:AC58">AB49/12</f>
        <v>0</v>
      </c>
      <c r="AD49" s="26">
        <f aca="true" t="shared" si="35" ref="AD49:AE64">X49+Z49+AB49</f>
        <v>0</v>
      </c>
      <c r="AE49" s="27">
        <f t="shared" si="35"/>
        <v>0</v>
      </c>
      <c r="AF49" s="28">
        <f aca="true" t="shared" si="36" ref="AF49:AG64">N49+T49+V49+AD49</f>
        <v>6</v>
      </c>
      <c r="AG49" s="29">
        <f t="shared" si="36"/>
        <v>0.5</v>
      </c>
      <c r="AH49" s="28">
        <f aca="true" t="shared" si="37" ref="AH49:AH70">IF(AF49-F49-J49-AB49-12&lt;0,0,AF49-F49-J49-AB49-12)</f>
        <v>0</v>
      </c>
      <c r="AI49" s="22">
        <f aca="true" t="shared" si="38" ref="AI49:AI70">AH49/12</f>
        <v>0</v>
      </c>
    </row>
    <row r="50" spans="1:35" ht="15">
      <c r="A50" s="15"/>
      <c r="B50" s="31" t="s">
        <v>212</v>
      </c>
      <c r="C50" s="31" t="s">
        <v>641</v>
      </c>
      <c r="D50" s="17">
        <v>6</v>
      </c>
      <c r="E50" s="18">
        <f t="shared" si="22"/>
        <v>0.5</v>
      </c>
      <c r="F50" s="19"/>
      <c r="G50" s="18">
        <f t="shared" si="23"/>
        <v>0</v>
      </c>
      <c r="H50" s="19"/>
      <c r="I50" s="18">
        <f t="shared" si="24"/>
        <v>0</v>
      </c>
      <c r="J50" s="19"/>
      <c r="K50" s="18">
        <f t="shared" si="25"/>
        <v>0</v>
      </c>
      <c r="L50" s="19"/>
      <c r="M50" s="18">
        <f t="shared" si="26"/>
        <v>0</v>
      </c>
      <c r="N50" s="20">
        <f t="shared" si="27"/>
        <v>6</v>
      </c>
      <c r="O50" s="21">
        <f t="shared" si="27"/>
        <v>0.5</v>
      </c>
      <c r="P50" s="19"/>
      <c r="Q50" s="18">
        <f t="shared" si="28"/>
        <v>0</v>
      </c>
      <c r="R50" s="19"/>
      <c r="S50" s="18">
        <f t="shared" si="29"/>
        <v>0</v>
      </c>
      <c r="T50" s="20">
        <f t="shared" si="30"/>
        <v>0</v>
      </c>
      <c r="U50" s="22">
        <f t="shared" si="30"/>
        <v>0</v>
      </c>
      <c r="V50" s="23"/>
      <c r="W50" s="18">
        <f t="shared" si="31"/>
        <v>0</v>
      </c>
      <c r="X50" s="24"/>
      <c r="Y50" s="18">
        <f t="shared" si="32"/>
        <v>0</v>
      </c>
      <c r="Z50" s="24"/>
      <c r="AA50" s="18">
        <f t="shared" si="33"/>
        <v>0</v>
      </c>
      <c r="AB50" s="33"/>
      <c r="AC50" s="18">
        <f t="shared" si="34"/>
        <v>0</v>
      </c>
      <c r="AD50" s="26">
        <f t="shared" si="35"/>
        <v>0</v>
      </c>
      <c r="AE50" s="27">
        <f t="shared" si="35"/>
        <v>0</v>
      </c>
      <c r="AF50" s="28">
        <f t="shared" si="36"/>
        <v>6</v>
      </c>
      <c r="AG50" s="29">
        <f t="shared" si="36"/>
        <v>0.5</v>
      </c>
      <c r="AH50" s="28">
        <f t="shared" si="37"/>
        <v>0</v>
      </c>
      <c r="AI50" s="22">
        <f t="shared" si="38"/>
        <v>0</v>
      </c>
    </row>
    <row r="51" spans="1:35" ht="15">
      <c r="A51" s="15"/>
      <c r="B51" s="31" t="s">
        <v>212</v>
      </c>
      <c r="C51" s="31" t="s">
        <v>642</v>
      </c>
      <c r="D51" s="17">
        <v>12</v>
      </c>
      <c r="E51" s="18">
        <f t="shared" si="22"/>
        <v>1</v>
      </c>
      <c r="F51" s="19"/>
      <c r="G51" s="18">
        <f t="shared" si="23"/>
        <v>0</v>
      </c>
      <c r="H51" s="19"/>
      <c r="I51" s="18">
        <f t="shared" si="24"/>
        <v>0</v>
      </c>
      <c r="J51" s="19"/>
      <c r="K51" s="18">
        <f t="shared" si="25"/>
        <v>0</v>
      </c>
      <c r="L51" s="19"/>
      <c r="M51" s="18">
        <f t="shared" si="26"/>
        <v>0</v>
      </c>
      <c r="N51" s="20">
        <f t="shared" si="27"/>
        <v>12</v>
      </c>
      <c r="O51" s="21">
        <f t="shared" si="27"/>
        <v>1</v>
      </c>
      <c r="P51" s="19"/>
      <c r="Q51" s="18">
        <f t="shared" si="28"/>
        <v>0</v>
      </c>
      <c r="R51" s="19"/>
      <c r="S51" s="18">
        <f t="shared" si="29"/>
        <v>0</v>
      </c>
      <c r="T51" s="20">
        <f t="shared" si="30"/>
        <v>0</v>
      </c>
      <c r="U51" s="22">
        <f t="shared" si="30"/>
        <v>0</v>
      </c>
      <c r="V51" s="23"/>
      <c r="W51" s="18">
        <f t="shared" si="31"/>
        <v>0</v>
      </c>
      <c r="X51" s="24"/>
      <c r="Y51" s="18">
        <f t="shared" si="32"/>
        <v>0</v>
      </c>
      <c r="Z51" s="24"/>
      <c r="AA51" s="18">
        <f t="shared" si="33"/>
        <v>0</v>
      </c>
      <c r="AB51" s="33"/>
      <c r="AC51" s="18">
        <f t="shared" si="34"/>
        <v>0</v>
      </c>
      <c r="AD51" s="26">
        <f t="shared" si="35"/>
        <v>0</v>
      </c>
      <c r="AE51" s="27">
        <f t="shared" si="35"/>
        <v>0</v>
      </c>
      <c r="AF51" s="28">
        <f t="shared" si="36"/>
        <v>12</v>
      </c>
      <c r="AG51" s="29">
        <f t="shared" si="36"/>
        <v>1</v>
      </c>
      <c r="AH51" s="28">
        <f t="shared" si="37"/>
        <v>0</v>
      </c>
      <c r="AI51" s="22">
        <f t="shared" si="38"/>
        <v>0</v>
      </c>
    </row>
    <row r="52" spans="1:35" ht="15">
      <c r="A52" s="15"/>
      <c r="B52" s="31" t="s">
        <v>561</v>
      </c>
      <c r="C52" s="31" t="s">
        <v>643</v>
      </c>
      <c r="D52" s="17">
        <v>6</v>
      </c>
      <c r="E52" s="18">
        <f t="shared" si="22"/>
        <v>0.5</v>
      </c>
      <c r="F52" s="19"/>
      <c r="G52" s="18">
        <f t="shared" si="23"/>
        <v>0</v>
      </c>
      <c r="H52" s="19"/>
      <c r="I52" s="18">
        <f t="shared" si="24"/>
        <v>0</v>
      </c>
      <c r="J52" s="19"/>
      <c r="K52" s="18">
        <f t="shared" si="25"/>
        <v>0</v>
      </c>
      <c r="L52" s="19"/>
      <c r="M52" s="18">
        <f t="shared" si="26"/>
        <v>0</v>
      </c>
      <c r="N52" s="20">
        <f t="shared" si="27"/>
        <v>6</v>
      </c>
      <c r="O52" s="21">
        <f t="shared" si="27"/>
        <v>0.5</v>
      </c>
      <c r="P52" s="19"/>
      <c r="Q52" s="18">
        <f t="shared" si="28"/>
        <v>0</v>
      </c>
      <c r="R52" s="19"/>
      <c r="S52" s="18">
        <f t="shared" si="29"/>
        <v>0</v>
      </c>
      <c r="T52" s="20">
        <f t="shared" si="30"/>
        <v>0</v>
      </c>
      <c r="U52" s="22">
        <f t="shared" si="30"/>
        <v>0</v>
      </c>
      <c r="V52" s="23"/>
      <c r="W52" s="18">
        <f t="shared" si="31"/>
        <v>0</v>
      </c>
      <c r="X52" s="24"/>
      <c r="Y52" s="18">
        <f t="shared" si="32"/>
        <v>0</v>
      </c>
      <c r="Z52" s="24"/>
      <c r="AA52" s="18">
        <f t="shared" si="33"/>
        <v>0</v>
      </c>
      <c r="AB52" s="33"/>
      <c r="AC52" s="18">
        <f t="shared" si="34"/>
        <v>0</v>
      </c>
      <c r="AD52" s="26">
        <f t="shared" si="35"/>
        <v>0</v>
      </c>
      <c r="AE52" s="27">
        <f t="shared" si="35"/>
        <v>0</v>
      </c>
      <c r="AF52" s="28">
        <f t="shared" si="36"/>
        <v>6</v>
      </c>
      <c r="AG52" s="29">
        <f t="shared" si="36"/>
        <v>0.5</v>
      </c>
      <c r="AH52" s="28">
        <f t="shared" si="37"/>
        <v>0</v>
      </c>
      <c r="AI52" s="22">
        <f t="shared" si="38"/>
        <v>0</v>
      </c>
    </row>
    <row r="53" spans="1:35" ht="15">
      <c r="A53" s="30"/>
      <c r="B53" s="31" t="s">
        <v>614</v>
      </c>
      <c r="C53" s="31" t="s">
        <v>615</v>
      </c>
      <c r="D53" s="17">
        <v>4</v>
      </c>
      <c r="E53" s="18">
        <f t="shared" si="22"/>
        <v>0.3333333333333333</v>
      </c>
      <c r="F53" s="19"/>
      <c r="G53" s="18">
        <f t="shared" si="23"/>
        <v>0</v>
      </c>
      <c r="H53" s="19"/>
      <c r="I53" s="18">
        <f t="shared" si="24"/>
        <v>0</v>
      </c>
      <c r="J53" s="19"/>
      <c r="K53" s="18">
        <f t="shared" si="25"/>
        <v>0</v>
      </c>
      <c r="L53" s="19"/>
      <c r="M53" s="18">
        <f t="shared" si="26"/>
        <v>0</v>
      </c>
      <c r="N53" s="20">
        <f t="shared" si="27"/>
        <v>4</v>
      </c>
      <c r="O53" s="21">
        <f t="shared" si="27"/>
        <v>0.3333333333333333</v>
      </c>
      <c r="P53" s="19"/>
      <c r="Q53" s="18">
        <f t="shared" si="28"/>
        <v>0</v>
      </c>
      <c r="R53" s="19"/>
      <c r="S53" s="18">
        <f t="shared" si="29"/>
        <v>0</v>
      </c>
      <c r="T53" s="20">
        <f t="shared" si="30"/>
        <v>0</v>
      </c>
      <c r="U53" s="22">
        <f t="shared" si="30"/>
        <v>0</v>
      </c>
      <c r="V53" s="23"/>
      <c r="W53" s="18">
        <f t="shared" si="31"/>
        <v>0</v>
      </c>
      <c r="X53" s="24"/>
      <c r="Y53" s="18">
        <f t="shared" si="32"/>
        <v>0</v>
      </c>
      <c r="Z53" s="24"/>
      <c r="AA53" s="18">
        <f t="shared" si="33"/>
        <v>0</v>
      </c>
      <c r="AB53" s="33"/>
      <c r="AC53" s="18">
        <f t="shared" si="34"/>
        <v>0</v>
      </c>
      <c r="AD53" s="26">
        <f t="shared" si="35"/>
        <v>0</v>
      </c>
      <c r="AE53" s="27">
        <f t="shared" si="35"/>
        <v>0</v>
      </c>
      <c r="AF53" s="28">
        <f t="shared" si="36"/>
        <v>4</v>
      </c>
      <c r="AG53" s="29">
        <f t="shared" si="36"/>
        <v>0.3333333333333333</v>
      </c>
      <c r="AH53" s="28">
        <f t="shared" si="37"/>
        <v>0</v>
      </c>
      <c r="AI53" s="22">
        <f t="shared" si="38"/>
        <v>0</v>
      </c>
    </row>
    <row r="54" spans="1:35" ht="15">
      <c r="A54" s="30"/>
      <c r="B54" s="31"/>
      <c r="C54" s="31" t="s">
        <v>1832</v>
      </c>
      <c r="D54" s="17">
        <v>8</v>
      </c>
      <c r="E54" s="18">
        <f t="shared" si="22"/>
        <v>0.6666666666666666</v>
      </c>
      <c r="F54" s="19"/>
      <c r="G54" s="18">
        <f t="shared" si="23"/>
        <v>0</v>
      </c>
      <c r="H54" s="19"/>
      <c r="I54" s="18">
        <f t="shared" si="24"/>
        <v>0</v>
      </c>
      <c r="J54" s="19"/>
      <c r="K54" s="18">
        <f t="shared" si="25"/>
        <v>0</v>
      </c>
      <c r="L54" s="19"/>
      <c r="M54" s="18">
        <f t="shared" si="26"/>
        <v>0</v>
      </c>
      <c r="N54" s="20">
        <f t="shared" si="27"/>
        <v>8</v>
      </c>
      <c r="O54" s="21">
        <f t="shared" si="27"/>
        <v>0.6666666666666666</v>
      </c>
      <c r="P54" s="19"/>
      <c r="Q54" s="18">
        <f t="shared" si="28"/>
        <v>0</v>
      </c>
      <c r="R54" s="19"/>
      <c r="S54" s="18">
        <f t="shared" si="29"/>
        <v>0</v>
      </c>
      <c r="T54" s="20">
        <f t="shared" si="30"/>
        <v>0</v>
      </c>
      <c r="U54" s="22">
        <f t="shared" si="30"/>
        <v>0</v>
      </c>
      <c r="V54" s="23"/>
      <c r="W54" s="18">
        <f t="shared" si="31"/>
        <v>0</v>
      </c>
      <c r="X54" s="24"/>
      <c r="Y54" s="18">
        <f t="shared" si="32"/>
        <v>0</v>
      </c>
      <c r="Z54" s="24"/>
      <c r="AA54" s="18">
        <f t="shared" si="33"/>
        <v>0</v>
      </c>
      <c r="AB54" s="33"/>
      <c r="AC54" s="18">
        <f t="shared" si="34"/>
        <v>0</v>
      </c>
      <c r="AD54" s="26">
        <f t="shared" si="35"/>
        <v>0</v>
      </c>
      <c r="AE54" s="27">
        <f t="shared" si="35"/>
        <v>0</v>
      </c>
      <c r="AF54" s="28">
        <f t="shared" si="36"/>
        <v>8</v>
      </c>
      <c r="AG54" s="29">
        <f t="shared" si="36"/>
        <v>0.6666666666666666</v>
      </c>
      <c r="AH54" s="28">
        <f t="shared" si="37"/>
        <v>0</v>
      </c>
      <c r="AI54" s="22">
        <f t="shared" si="38"/>
        <v>0</v>
      </c>
    </row>
    <row r="55" spans="1:35" ht="15">
      <c r="A55" s="30"/>
      <c r="B55" s="31"/>
      <c r="C55" s="31" t="s">
        <v>1833</v>
      </c>
      <c r="D55" s="17">
        <v>12</v>
      </c>
      <c r="E55" s="18">
        <f t="shared" si="22"/>
        <v>1</v>
      </c>
      <c r="F55" s="19"/>
      <c r="G55" s="18">
        <f t="shared" si="23"/>
        <v>0</v>
      </c>
      <c r="H55" s="19"/>
      <c r="I55" s="18">
        <f t="shared" si="24"/>
        <v>0</v>
      </c>
      <c r="J55" s="19"/>
      <c r="K55" s="18">
        <f t="shared" si="25"/>
        <v>0</v>
      </c>
      <c r="L55" s="19"/>
      <c r="M55" s="18">
        <f t="shared" si="26"/>
        <v>0</v>
      </c>
      <c r="N55" s="20">
        <f t="shared" si="27"/>
        <v>12</v>
      </c>
      <c r="O55" s="21">
        <f t="shared" si="27"/>
        <v>1</v>
      </c>
      <c r="P55" s="19"/>
      <c r="Q55" s="18">
        <f t="shared" si="28"/>
        <v>0</v>
      </c>
      <c r="R55" s="19"/>
      <c r="S55" s="18">
        <f t="shared" si="29"/>
        <v>0</v>
      </c>
      <c r="T55" s="20">
        <f t="shared" si="30"/>
        <v>0</v>
      </c>
      <c r="U55" s="22">
        <f t="shared" si="30"/>
        <v>0</v>
      </c>
      <c r="V55" s="23"/>
      <c r="W55" s="18">
        <f t="shared" si="31"/>
        <v>0</v>
      </c>
      <c r="X55" s="24"/>
      <c r="Y55" s="18">
        <f t="shared" si="32"/>
        <v>0</v>
      </c>
      <c r="Z55" s="24"/>
      <c r="AA55" s="18">
        <f t="shared" si="33"/>
        <v>0</v>
      </c>
      <c r="AB55" s="33"/>
      <c r="AC55" s="18">
        <f t="shared" si="34"/>
        <v>0</v>
      </c>
      <c r="AD55" s="26">
        <f t="shared" si="35"/>
        <v>0</v>
      </c>
      <c r="AE55" s="27">
        <f t="shared" si="35"/>
        <v>0</v>
      </c>
      <c r="AF55" s="28">
        <f t="shared" si="36"/>
        <v>12</v>
      </c>
      <c r="AG55" s="29">
        <f t="shared" si="36"/>
        <v>1</v>
      </c>
      <c r="AH55" s="28">
        <f t="shared" si="37"/>
        <v>0</v>
      </c>
      <c r="AI55" s="22">
        <f t="shared" si="38"/>
        <v>0</v>
      </c>
    </row>
    <row r="56" spans="1:35" ht="15">
      <c r="A56" s="30"/>
      <c r="B56" s="31"/>
      <c r="C56" s="31"/>
      <c r="D56" s="17"/>
      <c r="E56" s="18">
        <f t="shared" si="22"/>
        <v>0</v>
      </c>
      <c r="F56" s="19"/>
      <c r="G56" s="18">
        <f t="shared" si="23"/>
        <v>0</v>
      </c>
      <c r="H56" s="19"/>
      <c r="I56" s="18">
        <f t="shared" si="24"/>
        <v>0</v>
      </c>
      <c r="J56" s="19"/>
      <c r="K56" s="18">
        <f t="shared" si="25"/>
        <v>0</v>
      </c>
      <c r="L56" s="19"/>
      <c r="M56" s="18">
        <f t="shared" si="26"/>
        <v>0</v>
      </c>
      <c r="N56" s="20">
        <f t="shared" si="27"/>
        <v>0</v>
      </c>
      <c r="O56" s="21">
        <f t="shared" si="27"/>
        <v>0</v>
      </c>
      <c r="P56" s="19"/>
      <c r="Q56" s="18">
        <f t="shared" si="28"/>
        <v>0</v>
      </c>
      <c r="R56" s="19"/>
      <c r="S56" s="18">
        <f t="shared" si="29"/>
        <v>0</v>
      </c>
      <c r="T56" s="20">
        <f t="shared" si="30"/>
        <v>0</v>
      </c>
      <c r="U56" s="22">
        <f t="shared" si="30"/>
        <v>0</v>
      </c>
      <c r="V56" s="23"/>
      <c r="W56" s="18">
        <f t="shared" si="31"/>
        <v>0</v>
      </c>
      <c r="X56" s="24"/>
      <c r="Y56" s="18">
        <f t="shared" si="32"/>
        <v>0</v>
      </c>
      <c r="Z56" s="24"/>
      <c r="AA56" s="18">
        <f t="shared" si="33"/>
        <v>0</v>
      </c>
      <c r="AB56" s="33"/>
      <c r="AC56" s="18">
        <f t="shared" si="34"/>
        <v>0</v>
      </c>
      <c r="AD56" s="26">
        <f t="shared" si="35"/>
        <v>0</v>
      </c>
      <c r="AE56" s="27">
        <f t="shared" si="35"/>
        <v>0</v>
      </c>
      <c r="AF56" s="28">
        <f t="shared" si="36"/>
        <v>0</v>
      </c>
      <c r="AG56" s="29">
        <f t="shared" si="36"/>
        <v>0</v>
      </c>
      <c r="AH56" s="28">
        <f t="shared" si="37"/>
        <v>0</v>
      </c>
      <c r="AI56" s="22">
        <f t="shared" si="38"/>
        <v>0</v>
      </c>
    </row>
    <row r="57" spans="1:35" ht="15">
      <c r="A57" s="30"/>
      <c r="B57" s="31"/>
      <c r="C57" s="31"/>
      <c r="D57" s="17"/>
      <c r="E57" s="18">
        <f t="shared" si="22"/>
        <v>0</v>
      </c>
      <c r="F57" s="19"/>
      <c r="G57" s="18">
        <f t="shared" si="23"/>
        <v>0</v>
      </c>
      <c r="H57" s="19"/>
      <c r="I57" s="18">
        <f t="shared" si="24"/>
        <v>0</v>
      </c>
      <c r="J57" s="19"/>
      <c r="K57" s="18">
        <f t="shared" si="25"/>
        <v>0</v>
      </c>
      <c r="L57" s="19"/>
      <c r="M57" s="18">
        <f t="shared" si="26"/>
        <v>0</v>
      </c>
      <c r="N57" s="20">
        <f t="shared" si="27"/>
        <v>0</v>
      </c>
      <c r="O57" s="21">
        <f t="shared" si="27"/>
        <v>0</v>
      </c>
      <c r="P57" s="19"/>
      <c r="Q57" s="18">
        <f t="shared" si="28"/>
        <v>0</v>
      </c>
      <c r="R57" s="19"/>
      <c r="S57" s="18">
        <f t="shared" si="29"/>
        <v>0</v>
      </c>
      <c r="T57" s="20">
        <f t="shared" si="30"/>
        <v>0</v>
      </c>
      <c r="U57" s="22">
        <f t="shared" si="30"/>
        <v>0</v>
      </c>
      <c r="V57" s="23"/>
      <c r="W57" s="18">
        <f t="shared" si="31"/>
        <v>0</v>
      </c>
      <c r="X57" s="24"/>
      <c r="Y57" s="18">
        <f t="shared" si="32"/>
        <v>0</v>
      </c>
      <c r="Z57" s="24"/>
      <c r="AA57" s="18">
        <f t="shared" si="33"/>
        <v>0</v>
      </c>
      <c r="AB57" s="33"/>
      <c r="AC57" s="18">
        <f t="shared" si="34"/>
        <v>0</v>
      </c>
      <c r="AD57" s="26">
        <f t="shared" si="35"/>
        <v>0</v>
      </c>
      <c r="AE57" s="27">
        <f t="shared" si="35"/>
        <v>0</v>
      </c>
      <c r="AF57" s="28">
        <f t="shared" si="36"/>
        <v>0</v>
      </c>
      <c r="AG57" s="29">
        <f t="shared" si="36"/>
        <v>0</v>
      </c>
      <c r="AH57" s="28">
        <f t="shared" si="37"/>
        <v>0</v>
      </c>
      <c r="AI57" s="22">
        <f t="shared" si="38"/>
        <v>0</v>
      </c>
    </row>
    <row r="58" spans="1:35" ht="15">
      <c r="A58" s="30"/>
      <c r="B58" s="31"/>
      <c r="C58" s="31"/>
      <c r="D58" s="17"/>
      <c r="E58" s="18">
        <f t="shared" si="22"/>
        <v>0</v>
      </c>
      <c r="F58" s="19"/>
      <c r="G58" s="18">
        <f t="shared" si="23"/>
        <v>0</v>
      </c>
      <c r="H58" s="19"/>
      <c r="I58" s="18">
        <f t="shared" si="24"/>
        <v>0</v>
      </c>
      <c r="J58" s="19"/>
      <c r="K58" s="18">
        <f t="shared" si="25"/>
        <v>0</v>
      </c>
      <c r="L58" s="19"/>
      <c r="M58" s="18">
        <f t="shared" si="26"/>
        <v>0</v>
      </c>
      <c r="N58" s="20">
        <f t="shared" si="27"/>
        <v>0</v>
      </c>
      <c r="O58" s="21">
        <f t="shared" si="27"/>
        <v>0</v>
      </c>
      <c r="P58" s="19"/>
      <c r="Q58" s="18">
        <f t="shared" si="28"/>
        <v>0</v>
      </c>
      <c r="R58" s="19"/>
      <c r="S58" s="18">
        <f t="shared" si="29"/>
        <v>0</v>
      </c>
      <c r="T58" s="20">
        <f t="shared" si="30"/>
        <v>0</v>
      </c>
      <c r="U58" s="22">
        <f t="shared" si="30"/>
        <v>0</v>
      </c>
      <c r="V58" s="23"/>
      <c r="W58" s="18">
        <f t="shared" si="31"/>
        <v>0</v>
      </c>
      <c r="X58" s="24"/>
      <c r="Y58" s="18">
        <f t="shared" si="32"/>
        <v>0</v>
      </c>
      <c r="Z58" s="24"/>
      <c r="AA58" s="18">
        <f t="shared" si="33"/>
        <v>0</v>
      </c>
      <c r="AB58" s="33"/>
      <c r="AC58" s="18">
        <f t="shared" si="34"/>
        <v>0</v>
      </c>
      <c r="AD58" s="26">
        <f t="shared" si="35"/>
        <v>0</v>
      </c>
      <c r="AE58" s="27">
        <f t="shared" si="35"/>
        <v>0</v>
      </c>
      <c r="AF58" s="28">
        <f t="shared" si="36"/>
        <v>0</v>
      </c>
      <c r="AG58" s="29">
        <f t="shared" si="36"/>
        <v>0</v>
      </c>
      <c r="AH58" s="28">
        <f t="shared" si="37"/>
        <v>0</v>
      </c>
      <c r="AI58" s="22">
        <f t="shared" si="38"/>
        <v>0</v>
      </c>
    </row>
    <row r="59" spans="1:35" ht="15">
      <c r="A59" s="30"/>
      <c r="B59" s="31"/>
      <c r="C59" s="31"/>
      <c r="D59" s="17"/>
      <c r="E59" s="18">
        <f t="shared" si="0"/>
        <v>0</v>
      </c>
      <c r="F59" s="19"/>
      <c r="G59" s="18">
        <f t="shared" si="23"/>
        <v>0</v>
      </c>
      <c r="H59" s="19"/>
      <c r="I59" s="18">
        <f t="shared" si="24"/>
        <v>0</v>
      </c>
      <c r="J59" s="19"/>
      <c r="K59" s="18">
        <f t="shared" si="25"/>
        <v>0</v>
      </c>
      <c r="L59" s="19"/>
      <c r="M59" s="18">
        <f t="shared" si="26"/>
        <v>0</v>
      </c>
      <c r="N59" s="20">
        <f t="shared" si="27"/>
        <v>0</v>
      </c>
      <c r="O59" s="21">
        <f t="shared" si="27"/>
        <v>0</v>
      </c>
      <c r="P59" s="19"/>
      <c r="Q59" s="18">
        <f t="shared" si="28"/>
        <v>0</v>
      </c>
      <c r="R59" s="19"/>
      <c r="S59" s="18">
        <f t="shared" si="29"/>
        <v>0</v>
      </c>
      <c r="T59" s="20">
        <f t="shared" si="30"/>
        <v>0</v>
      </c>
      <c r="U59" s="22">
        <f t="shared" si="30"/>
        <v>0</v>
      </c>
      <c r="V59" s="23"/>
      <c r="W59" s="18">
        <f t="shared" si="31"/>
        <v>0</v>
      </c>
      <c r="X59" s="24"/>
      <c r="Y59" s="18">
        <f t="shared" si="32"/>
        <v>0</v>
      </c>
      <c r="Z59" s="24"/>
      <c r="AA59" s="18">
        <f t="shared" si="33"/>
        <v>0</v>
      </c>
      <c r="AB59" s="33"/>
      <c r="AC59" s="18">
        <f t="shared" si="12"/>
        <v>0</v>
      </c>
      <c r="AD59" s="26">
        <f t="shared" si="35"/>
        <v>0</v>
      </c>
      <c r="AE59" s="27">
        <f t="shared" si="35"/>
        <v>0</v>
      </c>
      <c r="AF59" s="28">
        <f t="shared" si="36"/>
        <v>0</v>
      </c>
      <c r="AG59" s="29">
        <f t="shared" si="36"/>
        <v>0</v>
      </c>
      <c r="AH59" s="28">
        <f t="shared" si="37"/>
        <v>0</v>
      </c>
      <c r="AI59" s="22">
        <f t="shared" si="38"/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23"/>
        <v>0</v>
      </c>
      <c r="H60" s="19"/>
      <c r="I60" s="18">
        <f t="shared" si="24"/>
        <v>0</v>
      </c>
      <c r="J60" s="19"/>
      <c r="K60" s="18">
        <f t="shared" si="25"/>
        <v>0</v>
      </c>
      <c r="L60" s="19"/>
      <c r="M60" s="18">
        <f t="shared" si="26"/>
        <v>0</v>
      </c>
      <c r="N60" s="20">
        <f t="shared" si="27"/>
        <v>0</v>
      </c>
      <c r="O60" s="21">
        <f t="shared" si="27"/>
        <v>0</v>
      </c>
      <c r="P60" s="19"/>
      <c r="Q60" s="18">
        <f t="shared" si="28"/>
        <v>0</v>
      </c>
      <c r="R60" s="19"/>
      <c r="S60" s="18">
        <f t="shared" si="29"/>
        <v>0</v>
      </c>
      <c r="T60" s="20">
        <f t="shared" si="30"/>
        <v>0</v>
      </c>
      <c r="U60" s="22">
        <f t="shared" si="30"/>
        <v>0</v>
      </c>
      <c r="V60" s="23"/>
      <c r="W60" s="18">
        <f t="shared" si="31"/>
        <v>0</v>
      </c>
      <c r="X60" s="24"/>
      <c r="Y60" s="18">
        <f t="shared" si="32"/>
        <v>0</v>
      </c>
      <c r="Z60" s="24"/>
      <c r="AA60" s="18">
        <f t="shared" si="33"/>
        <v>0</v>
      </c>
      <c r="AB60" s="33"/>
      <c r="AC60" s="18">
        <f t="shared" si="12"/>
        <v>0</v>
      </c>
      <c r="AD60" s="26">
        <f t="shared" si="35"/>
        <v>0</v>
      </c>
      <c r="AE60" s="27">
        <f t="shared" si="35"/>
        <v>0</v>
      </c>
      <c r="AF60" s="28">
        <f t="shared" si="36"/>
        <v>0</v>
      </c>
      <c r="AG60" s="29">
        <f t="shared" si="36"/>
        <v>0</v>
      </c>
      <c r="AH60" s="28">
        <f t="shared" si="37"/>
        <v>0</v>
      </c>
      <c r="AI60" s="22">
        <f t="shared" si="38"/>
        <v>0</v>
      </c>
    </row>
    <row r="61" spans="1:35" ht="15">
      <c r="A61" s="30"/>
      <c r="B61" s="31"/>
      <c r="C61" s="31"/>
      <c r="D61" s="17"/>
      <c r="E61" s="18">
        <f t="shared" si="0"/>
        <v>0</v>
      </c>
      <c r="F61" s="19"/>
      <c r="G61" s="18">
        <f t="shared" si="23"/>
        <v>0</v>
      </c>
      <c r="H61" s="19"/>
      <c r="I61" s="18">
        <f t="shared" si="24"/>
        <v>0</v>
      </c>
      <c r="J61" s="19"/>
      <c r="K61" s="18">
        <f t="shared" si="25"/>
        <v>0</v>
      </c>
      <c r="L61" s="19"/>
      <c r="M61" s="18">
        <f t="shared" si="26"/>
        <v>0</v>
      </c>
      <c r="N61" s="20">
        <f t="shared" si="27"/>
        <v>0</v>
      </c>
      <c r="O61" s="21">
        <f t="shared" si="27"/>
        <v>0</v>
      </c>
      <c r="P61" s="19"/>
      <c r="Q61" s="18">
        <f t="shared" si="28"/>
        <v>0</v>
      </c>
      <c r="R61" s="19"/>
      <c r="S61" s="18">
        <f t="shared" si="29"/>
        <v>0</v>
      </c>
      <c r="T61" s="20">
        <f t="shared" si="30"/>
        <v>0</v>
      </c>
      <c r="U61" s="22">
        <f t="shared" si="30"/>
        <v>0</v>
      </c>
      <c r="V61" s="23"/>
      <c r="W61" s="18">
        <f t="shared" si="31"/>
        <v>0</v>
      </c>
      <c r="X61" s="24"/>
      <c r="Y61" s="18">
        <f t="shared" si="32"/>
        <v>0</v>
      </c>
      <c r="Z61" s="24"/>
      <c r="AA61" s="18">
        <f t="shared" si="33"/>
        <v>0</v>
      </c>
      <c r="AB61" s="33"/>
      <c r="AC61" s="18">
        <f t="shared" si="12"/>
        <v>0</v>
      </c>
      <c r="AD61" s="26">
        <f t="shared" si="35"/>
        <v>0</v>
      </c>
      <c r="AE61" s="27">
        <f t="shared" si="35"/>
        <v>0</v>
      </c>
      <c r="AF61" s="28">
        <f t="shared" si="36"/>
        <v>0</v>
      </c>
      <c r="AG61" s="29">
        <f t="shared" si="36"/>
        <v>0</v>
      </c>
      <c r="AH61" s="28">
        <f t="shared" si="37"/>
        <v>0</v>
      </c>
      <c r="AI61" s="22">
        <f t="shared" si="38"/>
        <v>0</v>
      </c>
    </row>
    <row r="62" spans="1:35" ht="15">
      <c r="A62" s="30"/>
      <c r="B62" s="31"/>
      <c r="C62" s="16"/>
      <c r="D62" s="17"/>
      <c r="E62" s="18">
        <f t="shared" si="0"/>
        <v>0</v>
      </c>
      <c r="F62" s="19"/>
      <c r="G62" s="18">
        <f t="shared" si="23"/>
        <v>0</v>
      </c>
      <c r="H62" s="19"/>
      <c r="I62" s="18">
        <f t="shared" si="24"/>
        <v>0</v>
      </c>
      <c r="J62" s="19"/>
      <c r="K62" s="18">
        <f t="shared" si="25"/>
        <v>0</v>
      </c>
      <c r="L62" s="19"/>
      <c r="M62" s="18">
        <f t="shared" si="26"/>
        <v>0</v>
      </c>
      <c r="N62" s="20">
        <f t="shared" si="27"/>
        <v>0</v>
      </c>
      <c r="O62" s="21">
        <f t="shared" si="27"/>
        <v>0</v>
      </c>
      <c r="P62" s="19"/>
      <c r="Q62" s="18">
        <f t="shared" si="28"/>
        <v>0</v>
      </c>
      <c r="R62" s="19"/>
      <c r="S62" s="18">
        <f t="shared" si="29"/>
        <v>0</v>
      </c>
      <c r="T62" s="20">
        <f t="shared" si="30"/>
        <v>0</v>
      </c>
      <c r="U62" s="22">
        <f t="shared" si="30"/>
        <v>0</v>
      </c>
      <c r="V62" s="23"/>
      <c r="W62" s="18">
        <f t="shared" si="31"/>
        <v>0</v>
      </c>
      <c r="X62" s="24"/>
      <c r="Y62" s="18">
        <f t="shared" si="32"/>
        <v>0</v>
      </c>
      <c r="Z62" s="24"/>
      <c r="AA62" s="18">
        <f t="shared" si="33"/>
        <v>0</v>
      </c>
      <c r="AB62" s="33"/>
      <c r="AC62" s="18">
        <f t="shared" si="12"/>
        <v>0</v>
      </c>
      <c r="AD62" s="26">
        <f t="shared" si="35"/>
        <v>0</v>
      </c>
      <c r="AE62" s="27">
        <f t="shared" si="35"/>
        <v>0</v>
      </c>
      <c r="AF62" s="28">
        <f t="shared" si="36"/>
        <v>0</v>
      </c>
      <c r="AG62" s="29">
        <f t="shared" si="36"/>
        <v>0</v>
      </c>
      <c r="AH62" s="28">
        <f t="shared" si="37"/>
        <v>0</v>
      </c>
      <c r="AI62" s="22">
        <f t="shared" si="38"/>
        <v>0</v>
      </c>
    </row>
    <row r="63" spans="1:35" s="1" customFormat="1" ht="15">
      <c r="A63" s="493" t="s">
        <v>37</v>
      </c>
      <c r="B63" s="494"/>
      <c r="C63" s="495"/>
      <c r="D63" s="4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8"/>
    </row>
    <row r="64" spans="1:35" ht="15">
      <c r="A64" s="30"/>
      <c r="B64" s="31"/>
      <c r="C64" s="16"/>
      <c r="D64" s="17"/>
      <c r="E64" s="18">
        <f t="shared" si="0"/>
        <v>0</v>
      </c>
      <c r="F64" s="19"/>
      <c r="G64" s="18">
        <f t="shared" si="23"/>
        <v>0</v>
      </c>
      <c r="H64" s="19"/>
      <c r="I64" s="18">
        <f t="shared" si="24"/>
        <v>0</v>
      </c>
      <c r="J64" s="19"/>
      <c r="K64" s="18">
        <f t="shared" si="25"/>
        <v>0</v>
      </c>
      <c r="L64" s="19"/>
      <c r="M64" s="18">
        <f t="shared" si="26"/>
        <v>0</v>
      </c>
      <c r="N64" s="20">
        <f t="shared" si="27"/>
        <v>0</v>
      </c>
      <c r="O64" s="21">
        <f t="shared" si="27"/>
        <v>0</v>
      </c>
      <c r="P64" s="19"/>
      <c r="Q64" s="18">
        <f t="shared" si="28"/>
        <v>0</v>
      </c>
      <c r="R64" s="19"/>
      <c r="S64" s="18">
        <f t="shared" si="29"/>
        <v>0</v>
      </c>
      <c r="T64" s="20">
        <f t="shared" si="30"/>
        <v>0</v>
      </c>
      <c r="U64" s="22">
        <f t="shared" si="30"/>
        <v>0</v>
      </c>
      <c r="V64" s="23"/>
      <c r="W64" s="18">
        <f t="shared" si="31"/>
        <v>0</v>
      </c>
      <c r="X64" s="24"/>
      <c r="Y64" s="18">
        <f t="shared" si="32"/>
        <v>0</v>
      </c>
      <c r="Z64" s="24"/>
      <c r="AA64" s="34">
        <f t="shared" si="33"/>
        <v>0</v>
      </c>
      <c r="AB64" s="33"/>
      <c r="AC64" s="34">
        <f t="shared" si="12"/>
        <v>0</v>
      </c>
      <c r="AD64" s="26">
        <f t="shared" si="35"/>
        <v>0</v>
      </c>
      <c r="AE64" s="27">
        <f t="shared" si="35"/>
        <v>0</v>
      </c>
      <c r="AF64" s="28">
        <f t="shared" si="36"/>
        <v>0</v>
      </c>
      <c r="AG64" s="29">
        <f t="shared" si="36"/>
        <v>0</v>
      </c>
      <c r="AH64" s="28">
        <f t="shared" si="37"/>
        <v>0</v>
      </c>
      <c r="AI64" s="22">
        <f t="shared" si="38"/>
        <v>0</v>
      </c>
    </row>
    <row r="65" spans="1:35" ht="15">
      <c r="A65" s="30"/>
      <c r="B65" s="31"/>
      <c r="C65" s="35"/>
      <c r="D65" s="17"/>
      <c r="E65" s="18">
        <f t="shared" si="0"/>
        <v>0</v>
      </c>
      <c r="F65" s="19"/>
      <c r="G65" s="18">
        <f t="shared" si="23"/>
        <v>0</v>
      </c>
      <c r="H65" s="19"/>
      <c r="I65" s="18">
        <f t="shared" si="24"/>
        <v>0</v>
      </c>
      <c r="J65" s="19"/>
      <c r="K65" s="18">
        <f t="shared" si="25"/>
        <v>0</v>
      </c>
      <c r="L65" s="19"/>
      <c r="M65" s="18">
        <f t="shared" si="26"/>
        <v>0</v>
      </c>
      <c r="N65" s="20">
        <f aca="true" t="shared" si="39" ref="N65:O70">D65+F65+H65+J65+L65</f>
        <v>0</v>
      </c>
      <c r="O65" s="21">
        <f t="shared" si="39"/>
        <v>0</v>
      </c>
      <c r="P65" s="19"/>
      <c r="Q65" s="18">
        <f t="shared" si="28"/>
        <v>0</v>
      </c>
      <c r="R65" s="19"/>
      <c r="S65" s="18">
        <f t="shared" si="29"/>
        <v>0</v>
      </c>
      <c r="T65" s="20">
        <f aca="true" t="shared" si="40" ref="T65:U70">P65+R65</f>
        <v>0</v>
      </c>
      <c r="U65" s="22">
        <f t="shared" si="40"/>
        <v>0</v>
      </c>
      <c r="V65" s="23"/>
      <c r="W65" s="18">
        <f t="shared" si="31"/>
        <v>0</v>
      </c>
      <c r="X65" s="24"/>
      <c r="Y65" s="18">
        <f t="shared" si="32"/>
        <v>0</v>
      </c>
      <c r="Z65" s="24"/>
      <c r="AA65" s="34">
        <f t="shared" si="33"/>
        <v>0</v>
      </c>
      <c r="AB65" s="33"/>
      <c r="AC65" s="34">
        <f t="shared" si="12"/>
        <v>0</v>
      </c>
      <c r="AD65" s="26">
        <f aca="true" t="shared" si="41" ref="AD65:AE70">X65+Z65+AB65</f>
        <v>0</v>
      </c>
      <c r="AE65" s="27">
        <f t="shared" si="41"/>
        <v>0</v>
      </c>
      <c r="AF65" s="28">
        <f aca="true" t="shared" si="42" ref="AF65:AG70">N65+T65+V65+AD65</f>
        <v>0</v>
      </c>
      <c r="AG65" s="29">
        <f t="shared" si="42"/>
        <v>0</v>
      </c>
      <c r="AH65" s="28">
        <f t="shared" si="37"/>
        <v>0</v>
      </c>
      <c r="AI65" s="22">
        <f t="shared" si="38"/>
        <v>0</v>
      </c>
    </row>
    <row r="66" spans="1:35" ht="15">
      <c r="A66" s="30"/>
      <c r="B66" s="31"/>
      <c r="C66" s="35"/>
      <c r="D66" s="17"/>
      <c r="E66" s="18">
        <f t="shared" si="0"/>
        <v>0</v>
      </c>
      <c r="F66" s="19"/>
      <c r="G66" s="18">
        <f t="shared" si="23"/>
        <v>0</v>
      </c>
      <c r="H66" s="19"/>
      <c r="I66" s="18">
        <f t="shared" si="24"/>
        <v>0</v>
      </c>
      <c r="J66" s="19"/>
      <c r="K66" s="18">
        <f t="shared" si="25"/>
        <v>0</v>
      </c>
      <c r="L66" s="19"/>
      <c r="M66" s="18">
        <f t="shared" si="26"/>
        <v>0</v>
      </c>
      <c r="N66" s="20">
        <f t="shared" si="39"/>
        <v>0</v>
      </c>
      <c r="O66" s="21">
        <f t="shared" si="39"/>
        <v>0</v>
      </c>
      <c r="P66" s="19"/>
      <c r="Q66" s="18">
        <f t="shared" si="28"/>
        <v>0</v>
      </c>
      <c r="R66" s="19"/>
      <c r="S66" s="18">
        <f t="shared" si="29"/>
        <v>0</v>
      </c>
      <c r="T66" s="20">
        <f t="shared" si="40"/>
        <v>0</v>
      </c>
      <c r="U66" s="22">
        <f t="shared" si="40"/>
        <v>0</v>
      </c>
      <c r="V66" s="23"/>
      <c r="W66" s="18">
        <f t="shared" si="31"/>
        <v>0</v>
      </c>
      <c r="X66" s="24"/>
      <c r="Y66" s="18">
        <f t="shared" si="32"/>
        <v>0</v>
      </c>
      <c r="Z66" s="24"/>
      <c r="AA66" s="34">
        <f t="shared" si="33"/>
        <v>0</v>
      </c>
      <c r="AB66" s="33"/>
      <c r="AC66" s="34">
        <f t="shared" si="12"/>
        <v>0</v>
      </c>
      <c r="AD66" s="26">
        <f t="shared" si="41"/>
        <v>0</v>
      </c>
      <c r="AE66" s="27">
        <f t="shared" si="41"/>
        <v>0</v>
      </c>
      <c r="AF66" s="28">
        <f t="shared" si="42"/>
        <v>0</v>
      </c>
      <c r="AG66" s="29">
        <f t="shared" si="42"/>
        <v>0</v>
      </c>
      <c r="AH66" s="28">
        <f t="shared" si="37"/>
        <v>0</v>
      </c>
      <c r="AI66" s="22">
        <f t="shared" si="38"/>
        <v>0</v>
      </c>
    </row>
    <row r="67" spans="1:35" ht="15">
      <c r="A67" s="30"/>
      <c r="B67" s="31"/>
      <c r="C67" s="35"/>
      <c r="D67" s="17"/>
      <c r="E67" s="18">
        <f t="shared" si="0"/>
        <v>0</v>
      </c>
      <c r="F67" s="19"/>
      <c r="G67" s="18">
        <f t="shared" si="23"/>
        <v>0</v>
      </c>
      <c r="H67" s="19"/>
      <c r="I67" s="18">
        <f t="shared" si="24"/>
        <v>0</v>
      </c>
      <c r="J67" s="19"/>
      <c r="K67" s="18">
        <f t="shared" si="25"/>
        <v>0</v>
      </c>
      <c r="L67" s="19"/>
      <c r="M67" s="18">
        <f t="shared" si="26"/>
        <v>0</v>
      </c>
      <c r="N67" s="20">
        <f t="shared" si="39"/>
        <v>0</v>
      </c>
      <c r="O67" s="21">
        <f t="shared" si="39"/>
        <v>0</v>
      </c>
      <c r="P67" s="19"/>
      <c r="Q67" s="18">
        <f t="shared" si="28"/>
        <v>0</v>
      </c>
      <c r="R67" s="19"/>
      <c r="S67" s="18">
        <f t="shared" si="29"/>
        <v>0</v>
      </c>
      <c r="T67" s="20">
        <f t="shared" si="40"/>
        <v>0</v>
      </c>
      <c r="U67" s="22">
        <f t="shared" si="40"/>
        <v>0</v>
      </c>
      <c r="V67" s="23"/>
      <c r="W67" s="18">
        <f t="shared" si="31"/>
        <v>0</v>
      </c>
      <c r="X67" s="24"/>
      <c r="Y67" s="18">
        <f t="shared" si="32"/>
        <v>0</v>
      </c>
      <c r="Z67" s="24"/>
      <c r="AA67" s="34">
        <f t="shared" si="33"/>
        <v>0</v>
      </c>
      <c r="AB67" s="33"/>
      <c r="AC67" s="34">
        <f t="shared" si="12"/>
        <v>0</v>
      </c>
      <c r="AD67" s="26">
        <f t="shared" si="41"/>
        <v>0</v>
      </c>
      <c r="AE67" s="27">
        <f t="shared" si="41"/>
        <v>0</v>
      </c>
      <c r="AF67" s="28">
        <f t="shared" si="42"/>
        <v>0</v>
      </c>
      <c r="AG67" s="29">
        <f t="shared" si="42"/>
        <v>0</v>
      </c>
      <c r="AH67" s="28">
        <f t="shared" si="37"/>
        <v>0</v>
      </c>
      <c r="AI67" s="22">
        <f t="shared" si="38"/>
        <v>0</v>
      </c>
    </row>
    <row r="68" spans="1:35" ht="15">
      <c r="A68" s="30"/>
      <c r="B68" s="31"/>
      <c r="C68" s="35"/>
      <c r="D68" s="17"/>
      <c r="E68" s="18">
        <f t="shared" si="0"/>
        <v>0</v>
      </c>
      <c r="F68" s="19"/>
      <c r="G68" s="18">
        <f t="shared" si="23"/>
        <v>0</v>
      </c>
      <c r="H68" s="19"/>
      <c r="I68" s="18">
        <f t="shared" si="24"/>
        <v>0</v>
      </c>
      <c r="J68" s="19"/>
      <c r="K68" s="18">
        <f t="shared" si="25"/>
        <v>0</v>
      </c>
      <c r="L68" s="19"/>
      <c r="M68" s="18">
        <f t="shared" si="26"/>
        <v>0</v>
      </c>
      <c r="N68" s="20">
        <f t="shared" si="39"/>
        <v>0</v>
      </c>
      <c r="O68" s="21">
        <f t="shared" si="39"/>
        <v>0</v>
      </c>
      <c r="P68" s="19"/>
      <c r="Q68" s="18">
        <f t="shared" si="28"/>
        <v>0</v>
      </c>
      <c r="R68" s="19"/>
      <c r="S68" s="18">
        <f t="shared" si="29"/>
        <v>0</v>
      </c>
      <c r="T68" s="20">
        <f t="shared" si="40"/>
        <v>0</v>
      </c>
      <c r="U68" s="22">
        <f t="shared" si="40"/>
        <v>0</v>
      </c>
      <c r="V68" s="23"/>
      <c r="W68" s="18">
        <f t="shared" si="31"/>
        <v>0</v>
      </c>
      <c r="X68" s="24"/>
      <c r="Y68" s="18">
        <f t="shared" si="32"/>
        <v>0</v>
      </c>
      <c r="Z68" s="24"/>
      <c r="AA68" s="34">
        <f t="shared" si="33"/>
        <v>0</v>
      </c>
      <c r="AB68" s="33"/>
      <c r="AC68" s="34">
        <f t="shared" si="12"/>
        <v>0</v>
      </c>
      <c r="AD68" s="26">
        <f t="shared" si="41"/>
        <v>0</v>
      </c>
      <c r="AE68" s="27">
        <f t="shared" si="41"/>
        <v>0</v>
      </c>
      <c r="AF68" s="28">
        <f t="shared" si="42"/>
        <v>0</v>
      </c>
      <c r="AG68" s="29">
        <f t="shared" si="42"/>
        <v>0</v>
      </c>
      <c r="AH68" s="28">
        <f t="shared" si="37"/>
        <v>0</v>
      </c>
      <c r="AI68" s="22">
        <f t="shared" si="38"/>
        <v>0</v>
      </c>
    </row>
    <row r="69" spans="1:35" ht="15">
      <c r="A69" s="15"/>
      <c r="B69" s="31"/>
      <c r="C69" s="35"/>
      <c r="D69" s="17"/>
      <c r="E69" s="18">
        <f aca="true" t="shared" si="43" ref="E69:E70">+D69/12</f>
        <v>0</v>
      </c>
      <c r="F69" s="19"/>
      <c r="G69" s="18">
        <f t="shared" si="23"/>
        <v>0</v>
      </c>
      <c r="H69" s="19"/>
      <c r="I69" s="18">
        <f t="shared" si="24"/>
        <v>0</v>
      </c>
      <c r="J69" s="19"/>
      <c r="K69" s="18">
        <f t="shared" si="25"/>
        <v>0</v>
      </c>
      <c r="L69" s="19"/>
      <c r="M69" s="18">
        <f t="shared" si="26"/>
        <v>0</v>
      </c>
      <c r="N69" s="20">
        <f t="shared" si="39"/>
        <v>0</v>
      </c>
      <c r="O69" s="21">
        <f t="shared" si="39"/>
        <v>0</v>
      </c>
      <c r="P69" s="19"/>
      <c r="Q69" s="18">
        <f t="shared" si="28"/>
        <v>0</v>
      </c>
      <c r="R69" s="19"/>
      <c r="S69" s="18">
        <f t="shared" si="29"/>
        <v>0</v>
      </c>
      <c r="T69" s="20">
        <f t="shared" si="40"/>
        <v>0</v>
      </c>
      <c r="U69" s="22">
        <f t="shared" si="40"/>
        <v>0</v>
      </c>
      <c r="V69" s="23"/>
      <c r="W69" s="18">
        <f t="shared" si="31"/>
        <v>0</v>
      </c>
      <c r="X69" s="24"/>
      <c r="Y69" s="18">
        <f t="shared" si="32"/>
        <v>0</v>
      </c>
      <c r="Z69" s="24"/>
      <c r="AA69" s="34">
        <f t="shared" si="33"/>
        <v>0</v>
      </c>
      <c r="AB69" s="33"/>
      <c r="AC69" s="34">
        <f aca="true" t="shared" si="44" ref="AC69:AC70">AB69/12</f>
        <v>0</v>
      </c>
      <c r="AD69" s="26">
        <f t="shared" si="41"/>
        <v>0</v>
      </c>
      <c r="AE69" s="27">
        <f t="shared" si="41"/>
        <v>0</v>
      </c>
      <c r="AF69" s="28">
        <f t="shared" si="42"/>
        <v>0</v>
      </c>
      <c r="AG69" s="29">
        <f t="shared" si="42"/>
        <v>0</v>
      </c>
      <c r="AH69" s="28">
        <f t="shared" si="37"/>
        <v>0</v>
      </c>
      <c r="AI69" s="22">
        <f t="shared" si="38"/>
        <v>0</v>
      </c>
    </row>
    <row r="70" spans="1:35" ht="15.75" thickBot="1">
      <c r="A70" s="30"/>
      <c r="B70" s="31"/>
      <c r="C70" s="36"/>
      <c r="D70" s="17"/>
      <c r="E70" s="18">
        <f t="shared" si="43"/>
        <v>0</v>
      </c>
      <c r="F70" s="19"/>
      <c r="G70" s="18">
        <f t="shared" si="23"/>
        <v>0</v>
      </c>
      <c r="H70" s="19"/>
      <c r="I70" s="18">
        <f t="shared" si="24"/>
        <v>0</v>
      </c>
      <c r="J70" s="19"/>
      <c r="K70" s="18">
        <f t="shared" si="25"/>
        <v>0</v>
      </c>
      <c r="L70" s="19"/>
      <c r="M70" s="18">
        <f t="shared" si="26"/>
        <v>0</v>
      </c>
      <c r="N70" s="20">
        <f t="shared" si="39"/>
        <v>0</v>
      </c>
      <c r="O70" s="21">
        <f t="shared" si="39"/>
        <v>0</v>
      </c>
      <c r="P70" s="19"/>
      <c r="Q70" s="18">
        <f t="shared" si="28"/>
        <v>0</v>
      </c>
      <c r="R70" s="19"/>
      <c r="S70" s="18">
        <f t="shared" si="29"/>
        <v>0</v>
      </c>
      <c r="T70" s="20">
        <f t="shared" si="40"/>
        <v>0</v>
      </c>
      <c r="U70" s="22">
        <f t="shared" si="40"/>
        <v>0</v>
      </c>
      <c r="V70" s="23"/>
      <c r="W70" s="18">
        <f t="shared" si="31"/>
        <v>0</v>
      </c>
      <c r="X70" s="24"/>
      <c r="Y70" s="18">
        <f t="shared" si="32"/>
        <v>0</v>
      </c>
      <c r="Z70" s="24"/>
      <c r="AA70" s="34">
        <f t="shared" si="33"/>
        <v>0</v>
      </c>
      <c r="AB70" s="37"/>
      <c r="AC70" s="34">
        <f t="shared" si="44"/>
        <v>0</v>
      </c>
      <c r="AD70" s="38">
        <f t="shared" si="41"/>
        <v>0</v>
      </c>
      <c r="AE70" s="27">
        <f t="shared" si="41"/>
        <v>0</v>
      </c>
      <c r="AF70" s="28">
        <f t="shared" si="42"/>
        <v>0</v>
      </c>
      <c r="AG70" s="29">
        <f t="shared" si="42"/>
        <v>0</v>
      </c>
      <c r="AH70" s="28">
        <f t="shared" si="37"/>
        <v>0</v>
      </c>
      <c r="AI70" s="22">
        <f t="shared" si="38"/>
        <v>0</v>
      </c>
    </row>
    <row r="71" spans="1:67" s="41" customFormat="1" ht="15.75" thickBot="1">
      <c r="A71" s="496" t="s">
        <v>38</v>
      </c>
      <c r="B71" s="497"/>
      <c r="C71" s="498"/>
      <c r="D71" s="39">
        <f aca="true" t="shared" si="45" ref="D71:Q71">SUM(D20:D70)</f>
        <v>262.96</v>
      </c>
      <c r="E71" s="39">
        <f t="shared" si="45"/>
        <v>21.913333333333334</v>
      </c>
      <c r="F71" s="39">
        <f t="shared" si="45"/>
        <v>0</v>
      </c>
      <c r="G71" s="39">
        <f t="shared" si="45"/>
        <v>0</v>
      </c>
      <c r="H71" s="39">
        <f t="shared" si="45"/>
        <v>0</v>
      </c>
      <c r="I71" s="39">
        <f t="shared" si="45"/>
        <v>0</v>
      </c>
      <c r="J71" s="39">
        <f t="shared" si="45"/>
        <v>0</v>
      </c>
      <c r="K71" s="39">
        <f t="shared" si="45"/>
        <v>0</v>
      </c>
      <c r="L71" s="39">
        <f t="shared" si="45"/>
        <v>0</v>
      </c>
      <c r="M71" s="39">
        <f t="shared" si="45"/>
        <v>0</v>
      </c>
      <c r="N71" s="39">
        <f t="shared" si="45"/>
        <v>262.96</v>
      </c>
      <c r="O71" s="39">
        <f t="shared" si="45"/>
        <v>21.913333333333334</v>
      </c>
      <c r="P71" s="39">
        <f t="shared" si="45"/>
        <v>0</v>
      </c>
      <c r="Q71" s="39">
        <f t="shared" si="45"/>
        <v>0</v>
      </c>
      <c r="R71" s="39">
        <f>SUM(R20:R53)</f>
        <v>0</v>
      </c>
      <c r="S71" s="39">
        <f>SUM(S20:S70)</f>
        <v>0</v>
      </c>
      <c r="T71" s="39">
        <f>SUM(T20:T70)</f>
        <v>0</v>
      </c>
      <c r="U71" s="39">
        <f>SUM(U20:U70)</f>
        <v>0</v>
      </c>
      <c r="V71" s="39">
        <f>SUM(V20:V70)</f>
        <v>0</v>
      </c>
      <c r="W71" s="39">
        <f>SUM(W20:W53)</f>
        <v>0</v>
      </c>
      <c r="X71" s="39">
        <f aca="true" t="shared" si="46" ref="X71:AI71">SUM(X20:X70)</f>
        <v>0</v>
      </c>
      <c r="Y71" s="39">
        <f t="shared" si="46"/>
        <v>0</v>
      </c>
      <c r="Z71" s="39">
        <f t="shared" si="46"/>
        <v>19</v>
      </c>
      <c r="AA71" s="39">
        <f t="shared" si="46"/>
        <v>1.5833333333333333</v>
      </c>
      <c r="AB71" s="39">
        <f t="shared" si="46"/>
        <v>0</v>
      </c>
      <c r="AC71" s="39">
        <f t="shared" si="46"/>
        <v>0</v>
      </c>
      <c r="AD71" s="39">
        <f t="shared" si="46"/>
        <v>19</v>
      </c>
      <c r="AE71" s="39">
        <f t="shared" si="46"/>
        <v>1.5833333333333333</v>
      </c>
      <c r="AF71" s="39">
        <f t="shared" si="46"/>
        <v>281.96</v>
      </c>
      <c r="AG71" s="39">
        <f t="shared" si="46"/>
        <v>23.496666666666666</v>
      </c>
      <c r="AH71" s="39">
        <f t="shared" si="46"/>
        <v>59.959999999999994</v>
      </c>
      <c r="AI71" s="40">
        <f t="shared" si="46"/>
        <v>4.996666666666667</v>
      </c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</row>
    <row r="72" spans="16:67" ht="15">
      <c r="P72" s="1"/>
      <c r="Q72" s="1"/>
      <c r="R72" s="1"/>
      <c r="S72" s="1"/>
      <c r="V72" s="1"/>
      <c r="W72" s="1"/>
      <c r="X72" s="1"/>
      <c r="Y72" s="1"/>
      <c r="Z72" s="1"/>
      <c r="AA72" s="1"/>
      <c r="AB72" s="1"/>
      <c r="AC72" s="1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</row>
    <row r="73" spans="1:19" ht="15">
      <c r="A73" s="373" t="s">
        <v>39</v>
      </c>
      <c r="B73" s="374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</row>
    <row r="74" spans="1:36" ht="15" customHeight="1">
      <c r="A74" s="375" t="s">
        <v>1820</v>
      </c>
      <c r="B74" s="376"/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76"/>
      <c r="Q74" s="376"/>
      <c r="R74" s="376"/>
      <c r="S74" s="376"/>
      <c r="T74" s="376"/>
      <c r="U74" s="376"/>
      <c r="V74" s="376"/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6"/>
      <c r="AH74" s="376"/>
      <c r="AI74" s="376"/>
      <c r="AJ74" s="1"/>
    </row>
    <row r="76" ht="15">
      <c r="A76" s="170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71:C71"/>
    <mergeCell ref="A73:S73"/>
    <mergeCell ref="A74:AI74"/>
    <mergeCell ref="AH17:AH19"/>
    <mergeCell ref="AI17:AI19"/>
    <mergeCell ref="A20:C20"/>
    <mergeCell ref="A40:C40"/>
    <mergeCell ref="A48:C48"/>
    <mergeCell ref="A63:C63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2"/>
  <sheetViews>
    <sheetView workbookViewId="0" topLeftCell="A46">
      <selection activeCell="E65" sqref="E65:E67"/>
    </sheetView>
  </sheetViews>
  <sheetFormatPr defaultColWidth="9.140625" defaultRowHeight="15"/>
  <cols>
    <col min="1" max="1" width="21.00390625" style="174" customWidth="1"/>
    <col min="2" max="2" width="25.140625" style="174" customWidth="1"/>
    <col min="3" max="3" width="45.28125" style="174" customWidth="1"/>
    <col min="4" max="5" width="8.00390625" style="174" customWidth="1"/>
    <col min="6" max="6" width="7.00390625" style="174" bestFit="1" customWidth="1"/>
    <col min="7" max="7" width="7.28125" style="174" customWidth="1"/>
    <col min="8" max="8" width="5.8515625" style="174" customWidth="1"/>
    <col min="9" max="9" width="6.421875" style="174" customWidth="1"/>
    <col min="10" max="11" width="6.28125" style="174" customWidth="1"/>
    <col min="12" max="13" width="7.28125" style="174" customWidth="1"/>
    <col min="14" max="14" width="11.28125" style="1" customWidth="1"/>
    <col min="15" max="15" width="11.00390625" style="1" customWidth="1"/>
    <col min="16" max="16" width="8.57421875" style="174" customWidth="1"/>
    <col min="17" max="17" width="7.421875" style="174" customWidth="1"/>
    <col min="18" max="19" width="7.7109375" style="174" customWidth="1"/>
    <col min="20" max="20" width="9.28125" style="1" customWidth="1"/>
    <col min="21" max="21" width="9.8515625" style="1" customWidth="1"/>
    <col min="22" max="22" width="7.7109375" style="174" customWidth="1"/>
    <col min="23" max="23" width="6.140625" style="174" customWidth="1"/>
    <col min="24" max="26" width="7.7109375" style="174" customWidth="1"/>
    <col min="27" max="27" width="9.7109375" style="174" customWidth="1"/>
    <col min="28" max="29" width="7.7109375" style="174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174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399</v>
      </c>
    </row>
    <row r="10" spans="1:3" s="7" customFormat="1" ht="16.5" thickBot="1">
      <c r="A10" s="449" t="s">
        <v>5</v>
      </c>
      <c r="B10" s="450"/>
      <c r="C10" s="8" t="s">
        <v>644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81" t="s">
        <v>645</v>
      </c>
      <c r="B21" s="180" t="s">
        <v>591</v>
      </c>
      <c r="C21" s="180" t="s">
        <v>646</v>
      </c>
      <c r="D21" s="180">
        <v>10</v>
      </c>
      <c r="E21" s="18">
        <f aca="true" t="shared" si="0" ref="E21:E84">+D21/12</f>
        <v>0.8333333333333334</v>
      </c>
      <c r="F21" s="19"/>
      <c r="G21" s="18">
        <f aca="true" t="shared" si="1" ref="G21:G63">F21/12</f>
        <v>0</v>
      </c>
      <c r="H21" s="19"/>
      <c r="I21" s="18">
        <f aca="true" t="shared" si="2" ref="I21:I63">+H21/12</f>
        <v>0</v>
      </c>
      <c r="J21" s="19"/>
      <c r="K21" s="18">
        <f aca="true" t="shared" si="3" ref="K21:M51">+J21/12</f>
        <v>0</v>
      </c>
      <c r="L21" s="19"/>
      <c r="M21" s="18">
        <f aca="true" t="shared" si="4" ref="M21:M50">+L21/12</f>
        <v>0</v>
      </c>
      <c r="N21" s="20">
        <f aca="true" t="shared" si="5" ref="N21:O50">D21+F21+H21+J21+L21</f>
        <v>10</v>
      </c>
      <c r="O21" s="21">
        <f t="shared" si="5"/>
        <v>0.8333333333333334</v>
      </c>
      <c r="P21" s="182">
        <v>3</v>
      </c>
      <c r="Q21" s="18">
        <f aca="true" t="shared" si="6" ref="Q21:Q63">+P21/12</f>
        <v>0.25</v>
      </c>
      <c r="R21" s="19"/>
      <c r="S21" s="18">
        <f aca="true" t="shared" si="7" ref="S21:S63">+R21/12</f>
        <v>0</v>
      </c>
      <c r="T21" s="20">
        <f aca="true" t="shared" si="8" ref="T21:U50">P21+R21</f>
        <v>3</v>
      </c>
      <c r="U21" s="22">
        <f t="shared" si="8"/>
        <v>0.25</v>
      </c>
      <c r="V21" s="23"/>
      <c r="W21" s="18">
        <f aca="true" t="shared" si="9" ref="W21:W63">+V21/12</f>
        <v>0</v>
      </c>
      <c r="X21" s="24"/>
      <c r="Y21" s="18">
        <f aca="true" t="shared" si="10" ref="Y21:Y63">+X21/12</f>
        <v>0</v>
      </c>
      <c r="Z21" s="183">
        <v>6.67</v>
      </c>
      <c r="AA21" s="18">
        <f aca="true" t="shared" si="11" ref="AA21:AA63">+Z21/12</f>
        <v>0.5558333333333333</v>
      </c>
      <c r="AB21" s="25"/>
      <c r="AC21" s="18">
        <f aca="true" t="shared" si="12" ref="AC21:AC84">AB21/12</f>
        <v>0</v>
      </c>
      <c r="AD21" s="26">
        <f aca="true" t="shared" si="13" ref="AD21:AE50">X21+Z21+AB21</f>
        <v>6.67</v>
      </c>
      <c r="AE21" s="27">
        <f t="shared" si="13"/>
        <v>0.5558333333333333</v>
      </c>
      <c r="AF21" s="28">
        <f aca="true" t="shared" si="14" ref="AF21:AG50">N21+T21+V21+AD21</f>
        <v>19.67</v>
      </c>
      <c r="AG21" s="29">
        <f t="shared" si="14"/>
        <v>1.6391666666666667</v>
      </c>
      <c r="AH21" s="28">
        <f aca="true" t="shared" si="15" ref="AH21:AH63">IF(AF21-F21-J21-AB21-12&lt;0,0,AF21-F21-J21-AB21-12)</f>
        <v>7.670000000000002</v>
      </c>
      <c r="AI21" s="22">
        <f aca="true" t="shared" si="16" ref="AI21:AI63">AH21/12</f>
        <v>0.6391666666666668</v>
      </c>
    </row>
    <row r="22" spans="1:35" ht="15">
      <c r="A22" s="181" t="s">
        <v>647</v>
      </c>
      <c r="B22" s="180" t="s">
        <v>68</v>
      </c>
      <c r="C22" s="180" t="s">
        <v>648</v>
      </c>
      <c r="D22" s="180">
        <v>9</v>
      </c>
      <c r="E22" s="18">
        <f t="shared" si="0"/>
        <v>0.75</v>
      </c>
      <c r="F22" s="19"/>
      <c r="G22" s="18">
        <f t="shared" si="1"/>
        <v>0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9</v>
      </c>
      <c r="O22" s="21">
        <f t="shared" si="5"/>
        <v>0.75</v>
      </c>
      <c r="P22" s="182">
        <v>3</v>
      </c>
      <c r="Q22" s="18">
        <f t="shared" si="6"/>
        <v>0.25</v>
      </c>
      <c r="R22" s="19"/>
      <c r="S22" s="18">
        <f t="shared" si="7"/>
        <v>0</v>
      </c>
      <c r="T22" s="20">
        <f t="shared" si="8"/>
        <v>3</v>
      </c>
      <c r="U22" s="22">
        <f t="shared" si="8"/>
        <v>0.25</v>
      </c>
      <c r="V22" s="23"/>
      <c r="W22" s="18">
        <f t="shared" si="9"/>
        <v>0</v>
      </c>
      <c r="X22" s="24"/>
      <c r="Y22" s="18">
        <f t="shared" si="10"/>
        <v>0</v>
      </c>
      <c r="Z22" s="183">
        <v>0</v>
      </c>
      <c r="AA22" s="18">
        <f t="shared" si="11"/>
        <v>0</v>
      </c>
      <c r="AB22" s="25"/>
      <c r="AC22" s="18">
        <f t="shared" si="12"/>
        <v>0</v>
      </c>
      <c r="AD22" s="26">
        <f t="shared" si="13"/>
        <v>0</v>
      </c>
      <c r="AE22" s="27">
        <f t="shared" si="13"/>
        <v>0</v>
      </c>
      <c r="AF22" s="28">
        <f t="shared" si="14"/>
        <v>12</v>
      </c>
      <c r="AG22" s="29">
        <f t="shared" si="14"/>
        <v>1</v>
      </c>
      <c r="AH22" s="28">
        <f t="shared" si="15"/>
        <v>0</v>
      </c>
      <c r="AI22" s="22">
        <f t="shared" si="16"/>
        <v>0</v>
      </c>
    </row>
    <row r="23" spans="1:35" ht="15">
      <c r="A23" s="181" t="s">
        <v>649</v>
      </c>
      <c r="B23" s="180" t="s">
        <v>61</v>
      </c>
      <c r="C23" s="180" t="s">
        <v>650</v>
      </c>
      <c r="D23" s="180">
        <v>12</v>
      </c>
      <c r="E23" s="18">
        <f t="shared" si="0"/>
        <v>1</v>
      </c>
      <c r="F23" s="19"/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12</v>
      </c>
      <c r="O23" s="21">
        <f t="shared" si="5"/>
        <v>1</v>
      </c>
      <c r="P23" s="182">
        <v>0</v>
      </c>
      <c r="Q23" s="18">
        <f t="shared" si="6"/>
        <v>0</v>
      </c>
      <c r="R23" s="19"/>
      <c r="S23" s="18">
        <f t="shared" si="7"/>
        <v>0</v>
      </c>
      <c r="T23" s="20">
        <f t="shared" si="8"/>
        <v>0</v>
      </c>
      <c r="U23" s="22">
        <f t="shared" si="8"/>
        <v>0</v>
      </c>
      <c r="V23" s="23"/>
      <c r="W23" s="18">
        <f t="shared" si="9"/>
        <v>0</v>
      </c>
      <c r="X23" s="24"/>
      <c r="Y23" s="18">
        <f t="shared" si="10"/>
        <v>0</v>
      </c>
      <c r="Z23" s="183">
        <v>0</v>
      </c>
      <c r="AA23" s="18">
        <f t="shared" si="11"/>
        <v>0</v>
      </c>
      <c r="AB23" s="25"/>
      <c r="AC23" s="18">
        <f t="shared" si="12"/>
        <v>0</v>
      </c>
      <c r="AD23" s="26">
        <f t="shared" si="13"/>
        <v>0</v>
      </c>
      <c r="AE23" s="27">
        <f t="shared" si="13"/>
        <v>0</v>
      </c>
      <c r="AF23" s="28">
        <f t="shared" si="14"/>
        <v>12</v>
      </c>
      <c r="AG23" s="29">
        <f t="shared" si="14"/>
        <v>1</v>
      </c>
      <c r="AH23" s="28">
        <f t="shared" si="15"/>
        <v>0</v>
      </c>
      <c r="AI23" s="22">
        <f t="shared" si="16"/>
        <v>0</v>
      </c>
    </row>
    <row r="24" spans="1:35" ht="15">
      <c r="A24" s="181" t="s">
        <v>651</v>
      </c>
      <c r="B24" s="180" t="s">
        <v>652</v>
      </c>
      <c r="C24" s="180" t="s">
        <v>653</v>
      </c>
      <c r="D24" s="180">
        <v>15</v>
      </c>
      <c r="E24" s="18">
        <f t="shared" si="0"/>
        <v>1.25</v>
      </c>
      <c r="F24" s="19"/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15</v>
      </c>
      <c r="O24" s="21">
        <f t="shared" si="5"/>
        <v>1.25</v>
      </c>
      <c r="P24" s="182">
        <v>0</v>
      </c>
      <c r="Q24" s="18">
        <f t="shared" si="6"/>
        <v>0</v>
      </c>
      <c r="R24" s="19"/>
      <c r="S24" s="18">
        <f t="shared" si="7"/>
        <v>0</v>
      </c>
      <c r="T24" s="20">
        <f t="shared" si="8"/>
        <v>0</v>
      </c>
      <c r="U24" s="22">
        <f t="shared" si="8"/>
        <v>0</v>
      </c>
      <c r="V24" s="23"/>
      <c r="W24" s="18">
        <f t="shared" si="9"/>
        <v>0</v>
      </c>
      <c r="X24" s="24"/>
      <c r="Y24" s="18">
        <f t="shared" si="10"/>
        <v>0</v>
      </c>
      <c r="Z24" s="183">
        <v>0</v>
      </c>
      <c r="AA24" s="18">
        <f t="shared" si="11"/>
        <v>0</v>
      </c>
      <c r="AB24" s="25"/>
      <c r="AC24" s="18">
        <f t="shared" si="12"/>
        <v>0</v>
      </c>
      <c r="AD24" s="26">
        <f t="shared" si="13"/>
        <v>0</v>
      </c>
      <c r="AE24" s="27">
        <f t="shared" si="13"/>
        <v>0</v>
      </c>
      <c r="AF24" s="28">
        <f t="shared" si="14"/>
        <v>15</v>
      </c>
      <c r="AG24" s="29">
        <f t="shared" si="14"/>
        <v>1.25</v>
      </c>
      <c r="AH24" s="28">
        <f t="shared" si="15"/>
        <v>3</v>
      </c>
      <c r="AI24" s="22">
        <f t="shared" si="16"/>
        <v>0.25</v>
      </c>
    </row>
    <row r="25" spans="1:35" ht="15">
      <c r="A25" s="180"/>
      <c r="B25" s="180" t="s">
        <v>654</v>
      </c>
      <c r="C25" s="180" t="s">
        <v>655</v>
      </c>
      <c r="D25" s="180">
        <v>12</v>
      </c>
      <c r="E25" s="18">
        <f t="shared" si="0"/>
        <v>1</v>
      </c>
      <c r="F25" s="19"/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12</v>
      </c>
      <c r="O25" s="21">
        <f t="shared" si="5"/>
        <v>1</v>
      </c>
      <c r="P25" s="182">
        <v>0</v>
      </c>
      <c r="Q25" s="18">
        <f t="shared" si="6"/>
        <v>0</v>
      </c>
      <c r="R25" s="19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Z25" s="183">
        <v>3</v>
      </c>
      <c r="AA25" s="18">
        <f t="shared" si="11"/>
        <v>0.25</v>
      </c>
      <c r="AB25" s="25"/>
      <c r="AC25" s="18">
        <f t="shared" si="12"/>
        <v>0</v>
      </c>
      <c r="AD25" s="26">
        <f t="shared" si="13"/>
        <v>3</v>
      </c>
      <c r="AE25" s="27">
        <f t="shared" si="13"/>
        <v>0.25</v>
      </c>
      <c r="AF25" s="28">
        <f t="shared" si="14"/>
        <v>15</v>
      </c>
      <c r="AG25" s="29">
        <f t="shared" si="14"/>
        <v>1.25</v>
      </c>
      <c r="AH25" s="28">
        <f t="shared" si="15"/>
        <v>3</v>
      </c>
      <c r="AI25" s="22">
        <f t="shared" si="16"/>
        <v>0.25</v>
      </c>
    </row>
    <row r="26" spans="1:35" ht="15">
      <c r="A26" s="181" t="s">
        <v>656</v>
      </c>
      <c r="B26" s="180" t="s">
        <v>657</v>
      </c>
      <c r="C26" s="180" t="s">
        <v>658</v>
      </c>
      <c r="D26" s="180">
        <v>15</v>
      </c>
      <c r="E26" s="18">
        <f t="shared" si="0"/>
        <v>1.25</v>
      </c>
      <c r="F26" s="19"/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15</v>
      </c>
      <c r="O26" s="21">
        <f t="shared" si="5"/>
        <v>1.25</v>
      </c>
      <c r="P26" s="182">
        <v>0</v>
      </c>
      <c r="Q26" s="18">
        <f t="shared" si="6"/>
        <v>0</v>
      </c>
      <c r="R26" s="19"/>
      <c r="S26" s="18">
        <f t="shared" si="7"/>
        <v>0</v>
      </c>
      <c r="T26" s="20">
        <f t="shared" si="8"/>
        <v>0</v>
      </c>
      <c r="U26" s="22">
        <f t="shared" si="8"/>
        <v>0</v>
      </c>
      <c r="V26" s="23"/>
      <c r="W26" s="18">
        <f t="shared" si="9"/>
        <v>0</v>
      </c>
      <c r="X26" s="24"/>
      <c r="Y26" s="18">
        <f t="shared" si="10"/>
        <v>0</v>
      </c>
      <c r="Z26" s="183">
        <v>0</v>
      </c>
      <c r="AA26" s="18">
        <f t="shared" si="11"/>
        <v>0</v>
      </c>
      <c r="AB26" s="25"/>
      <c r="AC26" s="18">
        <f t="shared" si="12"/>
        <v>0</v>
      </c>
      <c r="AD26" s="26">
        <f t="shared" si="13"/>
        <v>0</v>
      </c>
      <c r="AE26" s="27">
        <f t="shared" si="13"/>
        <v>0</v>
      </c>
      <c r="AF26" s="28">
        <f t="shared" si="14"/>
        <v>15</v>
      </c>
      <c r="AG26" s="29">
        <f t="shared" si="14"/>
        <v>1.25</v>
      </c>
      <c r="AH26" s="28">
        <f t="shared" si="15"/>
        <v>3</v>
      </c>
      <c r="AI26" s="22">
        <f t="shared" si="16"/>
        <v>0.25</v>
      </c>
    </row>
    <row r="27" spans="1:35" ht="15">
      <c r="A27" s="181" t="s">
        <v>659</v>
      </c>
      <c r="B27" s="180" t="s">
        <v>61</v>
      </c>
      <c r="C27" s="180" t="s">
        <v>660</v>
      </c>
      <c r="D27" s="180">
        <v>12</v>
      </c>
      <c r="E27" s="18">
        <f t="shared" si="0"/>
        <v>1</v>
      </c>
      <c r="F27" s="19"/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12</v>
      </c>
      <c r="O27" s="21">
        <f t="shared" si="5"/>
        <v>1</v>
      </c>
      <c r="P27" s="182">
        <v>0</v>
      </c>
      <c r="Q27" s="18">
        <f t="shared" si="6"/>
        <v>0</v>
      </c>
      <c r="R27" s="19"/>
      <c r="S27" s="18">
        <f t="shared" si="7"/>
        <v>0</v>
      </c>
      <c r="T27" s="20">
        <f t="shared" si="8"/>
        <v>0</v>
      </c>
      <c r="U27" s="22">
        <f t="shared" si="8"/>
        <v>0</v>
      </c>
      <c r="V27" s="23"/>
      <c r="W27" s="18">
        <f t="shared" si="9"/>
        <v>0</v>
      </c>
      <c r="X27" s="24"/>
      <c r="Y27" s="18">
        <f t="shared" si="10"/>
        <v>0</v>
      </c>
      <c r="Z27" s="183">
        <v>0</v>
      </c>
      <c r="AA27" s="18">
        <f t="shared" si="11"/>
        <v>0</v>
      </c>
      <c r="AB27" s="25"/>
      <c r="AC27" s="18">
        <f t="shared" si="12"/>
        <v>0</v>
      </c>
      <c r="AD27" s="26">
        <f t="shared" si="13"/>
        <v>0</v>
      </c>
      <c r="AE27" s="27">
        <f t="shared" si="13"/>
        <v>0</v>
      </c>
      <c r="AF27" s="28">
        <f t="shared" si="14"/>
        <v>12</v>
      </c>
      <c r="AG27" s="29">
        <f t="shared" si="14"/>
        <v>1</v>
      </c>
      <c r="AH27" s="28">
        <f t="shared" si="15"/>
        <v>0</v>
      </c>
      <c r="AI27" s="22">
        <f t="shared" si="16"/>
        <v>0</v>
      </c>
    </row>
    <row r="28" spans="1:35" ht="15">
      <c r="A28" s="181" t="s">
        <v>661</v>
      </c>
      <c r="B28" s="180" t="s">
        <v>61</v>
      </c>
      <c r="C28" s="180" t="s">
        <v>662</v>
      </c>
      <c r="D28" s="180">
        <v>12</v>
      </c>
      <c r="E28" s="18">
        <f t="shared" si="0"/>
        <v>1</v>
      </c>
      <c r="F28" s="19"/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12</v>
      </c>
      <c r="O28" s="21">
        <f t="shared" si="5"/>
        <v>1</v>
      </c>
      <c r="P28" s="182">
        <v>0</v>
      </c>
      <c r="Q28" s="18">
        <f t="shared" si="6"/>
        <v>0</v>
      </c>
      <c r="R28" s="19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Z28" s="183">
        <v>0</v>
      </c>
      <c r="AA28" s="18">
        <f t="shared" si="11"/>
        <v>0</v>
      </c>
      <c r="AB28" s="25"/>
      <c r="AC28" s="18">
        <f t="shared" si="12"/>
        <v>0</v>
      </c>
      <c r="AD28" s="26">
        <f t="shared" si="13"/>
        <v>0</v>
      </c>
      <c r="AE28" s="27">
        <f t="shared" si="13"/>
        <v>0</v>
      </c>
      <c r="AF28" s="28">
        <f t="shared" si="14"/>
        <v>12</v>
      </c>
      <c r="AG28" s="29">
        <f t="shared" si="14"/>
        <v>1</v>
      </c>
      <c r="AH28" s="28">
        <f t="shared" si="15"/>
        <v>0</v>
      </c>
      <c r="AI28" s="22">
        <f t="shared" si="16"/>
        <v>0</v>
      </c>
    </row>
    <row r="29" spans="1:35" ht="15">
      <c r="A29" s="181" t="s">
        <v>663</v>
      </c>
      <c r="B29" s="180" t="s">
        <v>68</v>
      </c>
      <c r="C29" s="180" t="s">
        <v>664</v>
      </c>
      <c r="D29" s="180">
        <v>12</v>
      </c>
      <c r="E29" s="18">
        <f t="shared" si="0"/>
        <v>1</v>
      </c>
      <c r="F29" s="19"/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12</v>
      </c>
      <c r="O29" s="21">
        <f t="shared" si="5"/>
        <v>1</v>
      </c>
      <c r="P29" s="182">
        <v>0</v>
      </c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Z29" s="183">
        <v>0</v>
      </c>
      <c r="AA29" s="18">
        <f t="shared" si="11"/>
        <v>0</v>
      </c>
      <c r="AB29" s="25"/>
      <c r="AC29" s="18">
        <f t="shared" si="12"/>
        <v>0</v>
      </c>
      <c r="AD29" s="26">
        <f t="shared" si="13"/>
        <v>0</v>
      </c>
      <c r="AE29" s="27">
        <f t="shared" si="13"/>
        <v>0</v>
      </c>
      <c r="AF29" s="28">
        <f t="shared" si="14"/>
        <v>12</v>
      </c>
      <c r="AG29" s="29">
        <f t="shared" si="14"/>
        <v>1</v>
      </c>
      <c r="AH29" s="28">
        <f t="shared" si="15"/>
        <v>0</v>
      </c>
      <c r="AI29" s="22">
        <f t="shared" si="16"/>
        <v>0</v>
      </c>
    </row>
    <row r="30" spans="1:35" ht="15">
      <c r="A30" s="181" t="s">
        <v>665</v>
      </c>
      <c r="B30" s="180" t="s">
        <v>61</v>
      </c>
      <c r="C30" s="180" t="s">
        <v>666</v>
      </c>
      <c r="D30" s="180">
        <v>9</v>
      </c>
      <c r="E30" s="18">
        <f t="shared" si="0"/>
        <v>0.75</v>
      </c>
      <c r="F30" s="19"/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9</v>
      </c>
      <c r="O30" s="21">
        <f t="shared" si="5"/>
        <v>0.75</v>
      </c>
      <c r="P30" s="182">
        <v>0</v>
      </c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Z30" s="183">
        <v>3</v>
      </c>
      <c r="AA30" s="18">
        <f t="shared" si="11"/>
        <v>0.25</v>
      </c>
      <c r="AB30" s="25"/>
      <c r="AC30" s="18">
        <f t="shared" si="12"/>
        <v>0</v>
      </c>
      <c r="AD30" s="26">
        <f t="shared" si="13"/>
        <v>3</v>
      </c>
      <c r="AE30" s="27">
        <f t="shared" si="13"/>
        <v>0.25</v>
      </c>
      <c r="AF30" s="28">
        <f t="shared" si="14"/>
        <v>12</v>
      </c>
      <c r="AG30" s="29">
        <f t="shared" si="14"/>
        <v>1</v>
      </c>
      <c r="AH30" s="28">
        <f t="shared" si="15"/>
        <v>0</v>
      </c>
      <c r="AI30" s="22">
        <f t="shared" si="16"/>
        <v>0</v>
      </c>
    </row>
    <row r="31" spans="1:35" ht="15">
      <c r="A31" s="181" t="s">
        <v>667</v>
      </c>
      <c r="B31" s="180" t="s">
        <v>61</v>
      </c>
      <c r="C31" s="180" t="s">
        <v>668</v>
      </c>
      <c r="D31" s="180">
        <v>13</v>
      </c>
      <c r="E31" s="18">
        <f t="shared" si="0"/>
        <v>1.0833333333333333</v>
      </c>
      <c r="F31" s="19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13</v>
      </c>
      <c r="O31" s="21">
        <f t="shared" si="5"/>
        <v>1.0833333333333333</v>
      </c>
      <c r="P31" s="182">
        <v>0</v>
      </c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Z31" s="183">
        <v>0</v>
      </c>
      <c r="AA31" s="18">
        <f t="shared" si="11"/>
        <v>0</v>
      </c>
      <c r="AB31" s="25"/>
      <c r="AC31" s="18">
        <f t="shared" si="12"/>
        <v>0</v>
      </c>
      <c r="AD31" s="26">
        <f t="shared" si="13"/>
        <v>0</v>
      </c>
      <c r="AE31" s="27">
        <f t="shared" si="13"/>
        <v>0</v>
      </c>
      <c r="AF31" s="28">
        <f t="shared" si="14"/>
        <v>13</v>
      </c>
      <c r="AG31" s="29">
        <f t="shared" si="14"/>
        <v>1.0833333333333333</v>
      </c>
      <c r="AH31" s="28">
        <f t="shared" si="15"/>
        <v>1</v>
      </c>
      <c r="AI31" s="22">
        <f t="shared" si="16"/>
        <v>0.08333333333333333</v>
      </c>
    </row>
    <row r="32" spans="1:35" ht="15">
      <c r="A32" s="180"/>
      <c r="B32" s="180" t="s">
        <v>440</v>
      </c>
      <c r="C32" s="180" t="s">
        <v>669</v>
      </c>
      <c r="D32" s="180">
        <v>6</v>
      </c>
      <c r="E32" s="18">
        <f t="shared" si="0"/>
        <v>0.5</v>
      </c>
      <c r="F32" s="19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6</v>
      </c>
      <c r="O32" s="21">
        <f t="shared" si="5"/>
        <v>0.5</v>
      </c>
      <c r="P32" s="182">
        <v>3</v>
      </c>
      <c r="Q32" s="18">
        <f t="shared" si="6"/>
        <v>0.25</v>
      </c>
      <c r="R32" s="19"/>
      <c r="S32" s="18">
        <f t="shared" si="7"/>
        <v>0</v>
      </c>
      <c r="T32" s="20">
        <f t="shared" si="8"/>
        <v>3</v>
      </c>
      <c r="U32" s="22">
        <f t="shared" si="8"/>
        <v>0.25</v>
      </c>
      <c r="V32" s="23"/>
      <c r="W32" s="18">
        <f t="shared" si="9"/>
        <v>0</v>
      </c>
      <c r="X32" s="24"/>
      <c r="Y32" s="18">
        <f t="shared" si="10"/>
        <v>0</v>
      </c>
      <c r="Z32" s="183">
        <v>3</v>
      </c>
      <c r="AA32" s="18">
        <f t="shared" si="11"/>
        <v>0.25</v>
      </c>
      <c r="AB32" s="25"/>
      <c r="AC32" s="18">
        <f t="shared" si="12"/>
        <v>0</v>
      </c>
      <c r="AD32" s="26">
        <f t="shared" si="13"/>
        <v>3</v>
      </c>
      <c r="AE32" s="27">
        <f t="shared" si="13"/>
        <v>0.25</v>
      </c>
      <c r="AF32" s="28">
        <f t="shared" si="14"/>
        <v>12</v>
      </c>
      <c r="AG32" s="29">
        <f t="shared" si="14"/>
        <v>1</v>
      </c>
      <c r="AH32" s="28">
        <f t="shared" si="15"/>
        <v>0</v>
      </c>
      <c r="AI32" s="22">
        <f t="shared" si="16"/>
        <v>0</v>
      </c>
    </row>
    <row r="33" spans="1:35" ht="15">
      <c r="A33" s="181" t="s">
        <v>670</v>
      </c>
      <c r="B33" s="180" t="s">
        <v>61</v>
      </c>
      <c r="C33" s="180" t="s">
        <v>671</v>
      </c>
      <c r="D33" s="180">
        <v>12</v>
      </c>
      <c r="E33" s="18">
        <f t="shared" si="0"/>
        <v>1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12</v>
      </c>
      <c r="O33" s="21">
        <f t="shared" si="5"/>
        <v>1</v>
      </c>
      <c r="P33" s="182">
        <v>0</v>
      </c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183">
        <v>0</v>
      </c>
      <c r="AA33" s="18">
        <f t="shared" si="11"/>
        <v>0</v>
      </c>
      <c r="AB33" s="25"/>
      <c r="AC33" s="18">
        <f t="shared" si="12"/>
        <v>0</v>
      </c>
      <c r="AD33" s="26">
        <f t="shared" si="13"/>
        <v>0</v>
      </c>
      <c r="AE33" s="27">
        <f t="shared" si="13"/>
        <v>0</v>
      </c>
      <c r="AF33" s="28">
        <f t="shared" si="14"/>
        <v>12</v>
      </c>
      <c r="AG33" s="29">
        <f t="shared" si="14"/>
        <v>1</v>
      </c>
      <c r="AH33" s="28">
        <f t="shared" si="15"/>
        <v>0</v>
      </c>
      <c r="AI33" s="22">
        <f t="shared" si="16"/>
        <v>0</v>
      </c>
    </row>
    <row r="34" spans="1:35" ht="15">
      <c r="A34" s="181" t="s">
        <v>672</v>
      </c>
      <c r="B34" s="180" t="s">
        <v>61</v>
      </c>
      <c r="C34" s="180" t="s">
        <v>673</v>
      </c>
      <c r="D34" s="180">
        <v>18</v>
      </c>
      <c r="E34" s="18">
        <f t="shared" si="0"/>
        <v>1.5</v>
      </c>
      <c r="F34" s="19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4"/>
        <v>0</v>
      </c>
      <c r="N34" s="20">
        <f t="shared" si="5"/>
        <v>18</v>
      </c>
      <c r="O34" s="21">
        <f t="shared" si="5"/>
        <v>1.5</v>
      </c>
      <c r="P34" s="182">
        <v>0</v>
      </c>
      <c r="Q34" s="18">
        <f t="shared" si="6"/>
        <v>0</v>
      </c>
      <c r="R34" s="19"/>
      <c r="S34" s="18">
        <f t="shared" si="7"/>
        <v>0</v>
      </c>
      <c r="T34" s="20">
        <f t="shared" si="8"/>
        <v>0</v>
      </c>
      <c r="U34" s="22">
        <f t="shared" si="8"/>
        <v>0</v>
      </c>
      <c r="V34" s="23"/>
      <c r="W34" s="18">
        <f t="shared" si="9"/>
        <v>0</v>
      </c>
      <c r="X34" s="24"/>
      <c r="Y34" s="18">
        <f t="shared" si="10"/>
        <v>0</v>
      </c>
      <c r="Z34" s="183">
        <v>0</v>
      </c>
      <c r="AA34" s="18">
        <f t="shared" si="11"/>
        <v>0</v>
      </c>
      <c r="AB34" s="25"/>
      <c r="AC34" s="18">
        <f t="shared" si="12"/>
        <v>0</v>
      </c>
      <c r="AD34" s="26">
        <f t="shared" si="13"/>
        <v>0</v>
      </c>
      <c r="AE34" s="27">
        <f t="shared" si="13"/>
        <v>0</v>
      </c>
      <c r="AF34" s="28">
        <f t="shared" si="14"/>
        <v>18</v>
      </c>
      <c r="AG34" s="29">
        <f t="shared" si="14"/>
        <v>1.5</v>
      </c>
      <c r="AH34" s="28">
        <f t="shared" si="15"/>
        <v>6</v>
      </c>
      <c r="AI34" s="22">
        <f t="shared" si="16"/>
        <v>0.5</v>
      </c>
    </row>
    <row r="35" spans="1:35" ht="15">
      <c r="A35" s="181" t="s">
        <v>674</v>
      </c>
      <c r="B35" s="180" t="s">
        <v>675</v>
      </c>
      <c r="C35" s="180" t="s">
        <v>676</v>
      </c>
      <c r="D35" s="180">
        <v>15</v>
      </c>
      <c r="E35" s="18">
        <f t="shared" si="0"/>
        <v>1.25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4"/>
        <v>0</v>
      </c>
      <c r="N35" s="20">
        <f t="shared" si="5"/>
        <v>15</v>
      </c>
      <c r="O35" s="21">
        <f t="shared" si="5"/>
        <v>1.25</v>
      </c>
      <c r="P35" s="182">
        <v>0</v>
      </c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183">
        <v>0</v>
      </c>
      <c r="AA35" s="18">
        <f t="shared" si="11"/>
        <v>0</v>
      </c>
      <c r="AB35" s="25"/>
      <c r="AC35" s="18">
        <f t="shared" si="12"/>
        <v>0</v>
      </c>
      <c r="AD35" s="26">
        <f t="shared" si="13"/>
        <v>0</v>
      </c>
      <c r="AE35" s="27">
        <f t="shared" si="13"/>
        <v>0</v>
      </c>
      <c r="AF35" s="28">
        <f t="shared" si="14"/>
        <v>15</v>
      </c>
      <c r="AG35" s="29">
        <f t="shared" si="14"/>
        <v>1.25</v>
      </c>
      <c r="AH35" s="28">
        <f t="shared" si="15"/>
        <v>3</v>
      </c>
      <c r="AI35" s="22">
        <f t="shared" si="16"/>
        <v>0.25</v>
      </c>
    </row>
    <row r="36" spans="1:35" ht="15">
      <c r="A36" s="181" t="s">
        <v>677</v>
      </c>
      <c r="B36" s="180" t="s">
        <v>64</v>
      </c>
      <c r="C36" s="180" t="s">
        <v>678</v>
      </c>
      <c r="D36" s="180">
        <v>9</v>
      </c>
      <c r="E36" s="18">
        <f t="shared" si="0"/>
        <v>0.75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4"/>
        <v>0</v>
      </c>
      <c r="N36" s="20">
        <f t="shared" si="5"/>
        <v>9</v>
      </c>
      <c r="O36" s="21">
        <f t="shared" si="5"/>
        <v>0.75</v>
      </c>
      <c r="P36" s="182">
        <v>0</v>
      </c>
      <c r="Q36" s="18">
        <f t="shared" si="6"/>
        <v>0</v>
      </c>
      <c r="R36" s="19"/>
      <c r="S36" s="18">
        <f t="shared" si="7"/>
        <v>0</v>
      </c>
      <c r="T36" s="20">
        <f t="shared" si="8"/>
        <v>0</v>
      </c>
      <c r="U36" s="22">
        <f t="shared" si="8"/>
        <v>0</v>
      </c>
      <c r="V36" s="23"/>
      <c r="W36" s="18">
        <f t="shared" si="9"/>
        <v>0</v>
      </c>
      <c r="X36" s="24"/>
      <c r="Y36" s="18">
        <f t="shared" si="10"/>
        <v>0</v>
      </c>
      <c r="Z36" s="183">
        <v>6</v>
      </c>
      <c r="AA36" s="18">
        <f t="shared" si="11"/>
        <v>0.5</v>
      </c>
      <c r="AB36" s="25"/>
      <c r="AC36" s="18">
        <f t="shared" si="12"/>
        <v>0</v>
      </c>
      <c r="AD36" s="26">
        <f t="shared" si="13"/>
        <v>6</v>
      </c>
      <c r="AE36" s="27">
        <f t="shared" si="13"/>
        <v>0.5</v>
      </c>
      <c r="AF36" s="28">
        <f t="shared" si="14"/>
        <v>15</v>
      </c>
      <c r="AG36" s="29">
        <f t="shared" si="14"/>
        <v>1.25</v>
      </c>
      <c r="AH36" s="28">
        <f t="shared" si="15"/>
        <v>3</v>
      </c>
      <c r="AI36" s="22">
        <f t="shared" si="16"/>
        <v>0.25</v>
      </c>
    </row>
    <row r="37" spans="1:35" ht="15">
      <c r="A37" s="181" t="s">
        <v>679</v>
      </c>
      <c r="B37" s="180" t="s">
        <v>675</v>
      </c>
      <c r="C37" s="180" t="s">
        <v>680</v>
      </c>
      <c r="D37" s="180">
        <v>12</v>
      </c>
      <c r="E37" s="18">
        <f t="shared" si="0"/>
        <v>1</v>
      </c>
      <c r="F37" s="19"/>
      <c r="G37" s="18">
        <f t="shared" si="1"/>
        <v>0</v>
      </c>
      <c r="H37" s="19"/>
      <c r="I37" s="18">
        <f t="shared" si="2"/>
        <v>0</v>
      </c>
      <c r="J37" s="19"/>
      <c r="K37" s="18">
        <f t="shared" si="3"/>
        <v>0</v>
      </c>
      <c r="L37" s="19"/>
      <c r="M37" s="18">
        <f t="shared" si="4"/>
        <v>0</v>
      </c>
      <c r="N37" s="20">
        <f t="shared" si="5"/>
        <v>12</v>
      </c>
      <c r="O37" s="21">
        <f t="shared" si="5"/>
        <v>1</v>
      </c>
      <c r="P37" s="182">
        <v>0</v>
      </c>
      <c r="Q37" s="18">
        <f t="shared" si="6"/>
        <v>0</v>
      </c>
      <c r="R37" s="19"/>
      <c r="S37" s="18">
        <f t="shared" si="7"/>
        <v>0</v>
      </c>
      <c r="T37" s="20">
        <f t="shared" si="8"/>
        <v>0</v>
      </c>
      <c r="U37" s="22">
        <f t="shared" si="8"/>
        <v>0</v>
      </c>
      <c r="V37" s="23"/>
      <c r="W37" s="18">
        <f t="shared" si="9"/>
        <v>0</v>
      </c>
      <c r="X37" s="24"/>
      <c r="Y37" s="18">
        <f t="shared" si="10"/>
        <v>0</v>
      </c>
      <c r="Z37" s="183">
        <v>0</v>
      </c>
      <c r="AA37" s="18">
        <f t="shared" si="11"/>
        <v>0</v>
      </c>
      <c r="AB37" s="25"/>
      <c r="AC37" s="18">
        <f t="shared" si="12"/>
        <v>0</v>
      </c>
      <c r="AD37" s="26">
        <f t="shared" si="13"/>
        <v>0</v>
      </c>
      <c r="AE37" s="27">
        <f t="shared" si="13"/>
        <v>0</v>
      </c>
      <c r="AF37" s="28">
        <f t="shared" si="14"/>
        <v>12</v>
      </c>
      <c r="AG37" s="29">
        <f t="shared" si="14"/>
        <v>1</v>
      </c>
      <c r="AH37" s="28">
        <f t="shared" si="15"/>
        <v>0</v>
      </c>
      <c r="AI37" s="22">
        <f t="shared" si="16"/>
        <v>0</v>
      </c>
    </row>
    <row r="38" spans="1:35" ht="15">
      <c r="A38" s="181" t="s">
        <v>681</v>
      </c>
      <c r="B38" s="180" t="s">
        <v>61</v>
      </c>
      <c r="C38" s="180" t="s">
        <v>682</v>
      </c>
      <c r="D38" s="180">
        <v>15</v>
      </c>
      <c r="E38" s="18">
        <f t="shared" si="0"/>
        <v>1.25</v>
      </c>
      <c r="F38" s="19"/>
      <c r="G38" s="18">
        <f t="shared" si="1"/>
        <v>0</v>
      </c>
      <c r="H38" s="19"/>
      <c r="I38" s="18">
        <f t="shared" si="2"/>
        <v>0</v>
      </c>
      <c r="J38" s="19"/>
      <c r="K38" s="18">
        <f t="shared" si="3"/>
        <v>0</v>
      </c>
      <c r="L38" s="19"/>
      <c r="M38" s="18">
        <f t="shared" si="4"/>
        <v>0</v>
      </c>
      <c r="N38" s="20">
        <f t="shared" si="5"/>
        <v>15</v>
      </c>
      <c r="O38" s="21">
        <f t="shared" si="5"/>
        <v>1.25</v>
      </c>
      <c r="P38" s="182">
        <v>0</v>
      </c>
      <c r="Q38" s="18">
        <f t="shared" si="6"/>
        <v>0</v>
      </c>
      <c r="R38" s="19"/>
      <c r="S38" s="18">
        <f t="shared" si="7"/>
        <v>0</v>
      </c>
      <c r="T38" s="20">
        <f t="shared" si="8"/>
        <v>0</v>
      </c>
      <c r="U38" s="22">
        <f t="shared" si="8"/>
        <v>0</v>
      </c>
      <c r="V38" s="23"/>
      <c r="W38" s="18">
        <f t="shared" si="9"/>
        <v>0</v>
      </c>
      <c r="X38" s="24"/>
      <c r="Y38" s="18">
        <f t="shared" si="10"/>
        <v>0</v>
      </c>
      <c r="Z38" s="183">
        <v>0</v>
      </c>
      <c r="AA38" s="18">
        <f t="shared" si="11"/>
        <v>0</v>
      </c>
      <c r="AB38" s="25"/>
      <c r="AC38" s="18">
        <f t="shared" si="12"/>
        <v>0</v>
      </c>
      <c r="AD38" s="26">
        <f t="shared" si="13"/>
        <v>0</v>
      </c>
      <c r="AE38" s="27">
        <f t="shared" si="13"/>
        <v>0</v>
      </c>
      <c r="AF38" s="28">
        <f t="shared" si="14"/>
        <v>15</v>
      </c>
      <c r="AG38" s="29">
        <f t="shared" si="14"/>
        <v>1.25</v>
      </c>
      <c r="AH38" s="28">
        <f t="shared" si="15"/>
        <v>3</v>
      </c>
      <c r="AI38" s="22">
        <f t="shared" si="16"/>
        <v>0.25</v>
      </c>
    </row>
    <row r="39" spans="1:35" ht="15">
      <c r="A39" s="181" t="s">
        <v>683</v>
      </c>
      <c r="B39" s="180" t="s">
        <v>61</v>
      </c>
      <c r="C39" s="180" t="s">
        <v>684</v>
      </c>
      <c r="D39" s="180">
        <v>9</v>
      </c>
      <c r="E39" s="18">
        <f t="shared" si="0"/>
        <v>0.75</v>
      </c>
      <c r="F39" s="19"/>
      <c r="G39" s="18">
        <f t="shared" si="1"/>
        <v>0</v>
      </c>
      <c r="H39" s="19"/>
      <c r="I39" s="18">
        <f t="shared" si="2"/>
        <v>0</v>
      </c>
      <c r="J39" s="19"/>
      <c r="K39" s="18">
        <f t="shared" si="3"/>
        <v>0</v>
      </c>
      <c r="L39" s="19"/>
      <c r="M39" s="18">
        <f t="shared" si="4"/>
        <v>0</v>
      </c>
      <c r="N39" s="20">
        <f t="shared" si="5"/>
        <v>9</v>
      </c>
      <c r="O39" s="21">
        <f t="shared" si="5"/>
        <v>0.75</v>
      </c>
      <c r="P39" s="182">
        <v>0</v>
      </c>
      <c r="Q39" s="18">
        <f t="shared" si="6"/>
        <v>0</v>
      </c>
      <c r="R39" s="19"/>
      <c r="S39" s="18">
        <f t="shared" si="7"/>
        <v>0</v>
      </c>
      <c r="T39" s="20">
        <f t="shared" si="8"/>
        <v>0</v>
      </c>
      <c r="U39" s="22">
        <f t="shared" si="8"/>
        <v>0</v>
      </c>
      <c r="V39" s="23"/>
      <c r="W39" s="18">
        <f t="shared" si="9"/>
        <v>0</v>
      </c>
      <c r="X39" s="24"/>
      <c r="Y39" s="18">
        <f t="shared" si="10"/>
        <v>0</v>
      </c>
      <c r="Z39" s="183">
        <v>3</v>
      </c>
      <c r="AA39" s="18">
        <f t="shared" si="11"/>
        <v>0.25</v>
      </c>
      <c r="AB39" s="25"/>
      <c r="AC39" s="18">
        <f t="shared" si="12"/>
        <v>0</v>
      </c>
      <c r="AD39" s="26">
        <f t="shared" si="13"/>
        <v>3</v>
      </c>
      <c r="AE39" s="27">
        <f t="shared" si="13"/>
        <v>0.25</v>
      </c>
      <c r="AF39" s="28">
        <f t="shared" si="14"/>
        <v>12</v>
      </c>
      <c r="AG39" s="29">
        <f t="shared" si="14"/>
        <v>1</v>
      </c>
      <c r="AH39" s="28">
        <f t="shared" si="15"/>
        <v>0</v>
      </c>
      <c r="AI39" s="22">
        <f t="shared" si="16"/>
        <v>0</v>
      </c>
    </row>
    <row r="40" spans="1:35" ht="15">
      <c r="A40" s="181" t="s">
        <v>685</v>
      </c>
      <c r="B40" s="180" t="s">
        <v>61</v>
      </c>
      <c r="C40" s="180" t="s">
        <v>686</v>
      </c>
      <c r="D40" s="180">
        <v>19</v>
      </c>
      <c r="E40" s="18">
        <f t="shared" si="0"/>
        <v>1.5833333333333333</v>
      </c>
      <c r="F40" s="19"/>
      <c r="G40" s="18">
        <f t="shared" si="1"/>
        <v>0</v>
      </c>
      <c r="H40" s="19"/>
      <c r="I40" s="18">
        <f t="shared" si="2"/>
        <v>0</v>
      </c>
      <c r="J40" s="19"/>
      <c r="K40" s="18">
        <f t="shared" si="3"/>
        <v>0</v>
      </c>
      <c r="L40" s="19"/>
      <c r="M40" s="18">
        <f t="shared" si="4"/>
        <v>0</v>
      </c>
      <c r="N40" s="20">
        <f t="shared" si="5"/>
        <v>19</v>
      </c>
      <c r="O40" s="21">
        <f t="shared" si="5"/>
        <v>1.5833333333333333</v>
      </c>
      <c r="P40" s="182">
        <v>0</v>
      </c>
      <c r="Q40" s="18">
        <f t="shared" si="6"/>
        <v>0</v>
      </c>
      <c r="R40" s="19"/>
      <c r="S40" s="18">
        <f t="shared" si="7"/>
        <v>0</v>
      </c>
      <c r="T40" s="20">
        <f t="shared" si="8"/>
        <v>0</v>
      </c>
      <c r="U40" s="22">
        <f t="shared" si="8"/>
        <v>0</v>
      </c>
      <c r="V40" s="23"/>
      <c r="W40" s="18">
        <f t="shared" si="9"/>
        <v>0</v>
      </c>
      <c r="X40" s="24"/>
      <c r="Y40" s="18">
        <f t="shared" si="10"/>
        <v>0</v>
      </c>
      <c r="Z40" s="183">
        <v>0</v>
      </c>
      <c r="AA40" s="18">
        <f t="shared" si="11"/>
        <v>0</v>
      </c>
      <c r="AB40" s="25"/>
      <c r="AC40" s="18">
        <f t="shared" si="12"/>
        <v>0</v>
      </c>
      <c r="AD40" s="26">
        <f t="shared" si="13"/>
        <v>0</v>
      </c>
      <c r="AE40" s="27">
        <f t="shared" si="13"/>
        <v>0</v>
      </c>
      <c r="AF40" s="28">
        <f t="shared" si="14"/>
        <v>19</v>
      </c>
      <c r="AG40" s="29">
        <f t="shared" si="14"/>
        <v>1.5833333333333333</v>
      </c>
      <c r="AH40" s="28">
        <f t="shared" si="15"/>
        <v>7</v>
      </c>
      <c r="AI40" s="22">
        <f t="shared" si="16"/>
        <v>0.5833333333333334</v>
      </c>
    </row>
    <row r="41" spans="1:35" ht="15">
      <c r="A41" s="181" t="s">
        <v>687</v>
      </c>
      <c r="B41" s="180" t="s">
        <v>298</v>
      </c>
      <c r="C41" s="180" t="s">
        <v>688</v>
      </c>
      <c r="D41" s="180">
        <v>12</v>
      </c>
      <c r="E41" s="18">
        <f t="shared" si="0"/>
        <v>1</v>
      </c>
      <c r="F41" s="19"/>
      <c r="G41" s="18">
        <f t="shared" si="1"/>
        <v>0</v>
      </c>
      <c r="H41" s="19"/>
      <c r="I41" s="18">
        <f t="shared" si="2"/>
        <v>0</v>
      </c>
      <c r="J41" s="19"/>
      <c r="K41" s="18">
        <f t="shared" si="3"/>
        <v>0</v>
      </c>
      <c r="L41" s="19"/>
      <c r="M41" s="18">
        <f t="shared" si="4"/>
        <v>0</v>
      </c>
      <c r="N41" s="20">
        <f t="shared" si="5"/>
        <v>12</v>
      </c>
      <c r="O41" s="21">
        <f t="shared" si="5"/>
        <v>1</v>
      </c>
      <c r="P41" s="182">
        <v>0</v>
      </c>
      <c r="Q41" s="18">
        <f t="shared" si="6"/>
        <v>0</v>
      </c>
      <c r="R41" s="19"/>
      <c r="S41" s="18">
        <f t="shared" si="7"/>
        <v>0</v>
      </c>
      <c r="T41" s="20">
        <f t="shared" si="8"/>
        <v>0</v>
      </c>
      <c r="U41" s="22">
        <f t="shared" si="8"/>
        <v>0</v>
      </c>
      <c r="V41" s="23"/>
      <c r="W41" s="18">
        <f t="shared" si="9"/>
        <v>0</v>
      </c>
      <c r="X41" s="24"/>
      <c r="Y41" s="18">
        <f t="shared" si="10"/>
        <v>0</v>
      </c>
      <c r="Z41" s="183">
        <v>0</v>
      </c>
      <c r="AA41" s="18">
        <f t="shared" si="11"/>
        <v>0</v>
      </c>
      <c r="AB41" s="25"/>
      <c r="AC41" s="18">
        <f t="shared" si="12"/>
        <v>0</v>
      </c>
      <c r="AD41" s="26">
        <f t="shared" si="13"/>
        <v>0</v>
      </c>
      <c r="AE41" s="27">
        <f t="shared" si="13"/>
        <v>0</v>
      </c>
      <c r="AF41" s="28">
        <f t="shared" si="14"/>
        <v>12</v>
      </c>
      <c r="AG41" s="29">
        <f t="shared" si="14"/>
        <v>1</v>
      </c>
      <c r="AH41" s="28">
        <f t="shared" si="15"/>
        <v>0</v>
      </c>
      <c r="AI41" s="22">
        <f t="shared" si="16"/>
        <v>0</v>
      </c>
    </row>
    <row r="42" spans="1:35" ht="15">
      <c r="A42" s="181" t="s">
        <v>689</v>
      </c>
      <c r="B42" s="180" t="s">
        <v>61</v>
      </c>
      <c r="C42" s="180" t="s">
        <v>690</v>
      </c>
      <c r="D42" s="180">
        <v>9</v>
      </c>
      <c r="E42" s="18">
        <f t="shared" si="0"/>
        <v>0.75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3"/>
        <v>0</v>
      </c>
      <c r="L42" s="19"/>
      <c r="M42" s="18">
        <f t="shared" si="4"/>
        <v>0</v>
      </c>
      <c r="N42" s="20">
        <f t="shared" si="5"/>
        <v>9</v>
      </c>
      <c r="O42" s="21">
        <f t="shared" si="5"/>
        <v>0.75</v>
      </c>
      <c r="P42" s="182">
        <v>0</v>
      </c>
      <c r="Q42" s="18">
        <f t="shared" si="6"/>
        <v>0</v>
      </c>
      <c r="R42" s="19"/>
      <c r="S42" s="18">
        <f t="shared" si="7"/>
        <v>0</v>
      </c>
      <c r="T42" s="20">
        <f t="shared" si="8"/>
        <v>0</v>
      </c>
      <c r="U42" s="22">
        <f t="shared" si="8"/>
        <v>0</v>
      </c>
      <c r="V42" s="23"/>
      <c r="W42" s="18">
        <f t="shared" si="9"/>
        <v>0</v>
      </c>
      <c r="X42" s="24"/>
      <c r="Y42" s="18">
        <f t="shared" si="10"/>
        <v>0</v>
      </c>
      <c r="Z42" s="183">
        <v>3</v>
      </c>
      <c r="AA42" s="18">
        <f t="shared" si="11"/>
        <v>0.25</v>
      </c>
      <c r="AB42" s="25"/>
      <c r="AC42" s="18">
        <f t="shared" si="12"/>
        <v>0</v>
      </c>
      <c r="AD42" s="26">
        <f t="shared" si="13"/>
        <v>3</v>
      </c>
      <c r="AE42" s="27">
        <f t="shared" si="13"/>
        <v>0.25</v>
      </c>
      <c r="AF42" s="28">
        <f t="shared" si="14"/>
        <v>12</v>
      </c>
      <c r="AG42" s="29">
        <f t="shared" si="14"/>
        <v>1</v>
      </c>
      <c r="AH42" s="28">
        <f t="shared" si="15"/>
        <v>0</v>
      </c>
      <c r="AI42" s="22">
        <f t="shared" si="16"/>
        <v>0</v>
      </c>
    </row>
    <row r="43" spans="1:35" ht="15">
      <c r="A43" s="181" t="s">
        <v>691</v>
      </c>
      <c r="B43" s="180" t="s">
        <v>64</v>
      </c>
      <c r="C43" s="180" t="s">
        <v>692</v>
      </c>
      <c r="D43" s="180">
        <v>13</v>
      </c>
      <c r="E43" s="18">
        <f t="shared" si="0"/>
        <v>1.0833333333333333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t="shared" si="3"/>
        <v>0</v>
      </c>
      <c r="L43" s="19"/>
      <c r="M43" s="18">
        <f t="shared" si="4"/>
        <v>0</v>
      </c>
      <c r="N43" s="20">
        <f t="shared" si="5"/>
        <v>13</v>
      </c>
      <c r="O43" s="21">
        <f t="shared" si="5"/>
        <v>1.0833333333333333</v>
      </c>
      <c r="P43" s="182">
        <v>0</v>
      </c>
      <c r="Q43" s="18">
        <f t="shared" si="6"/>
        <v>0</v>
      </c>
      <c r="R43" s="19"/>
      <c r="S43" s="18">
        <f t="shared" si="7"/>
        <v>0</v>
      </c>
      <c r="T43" s="20">
        <f t="shared" si="8"/>
        <v>0</v>
      </c>
      <c r="U43" s="22">
        <f t="shared" si="8"/>
        <v>0</v>
      </c>
      <c r="V43" s="23"/>
      <c r="W43" s="18">
        <f t="shared" si="9"/>
        <v>0</v>
      </c>
      <c r="X43" s="24"/>
      <c r="Y43" s="18">
        <f t="shared" si="10"/>
        <v>0</v>
      </c>
      <c r="Z43" s="183">
        <v>0</v>
      </c>
      <c r="AA43" s="18">
        <f t="shared" si="11"/>
        <v>0</v>
      </c>
      <c r="AB43" s="25"/>
      <c r="AC43" s="18">
        <f t="shared" si="12"/>
        <v>0</v>
      </c>
      <c r="AD43" s="26">
        <f t="shared" si="13"/>
        <v>0</v>
      </c>
      <c r="AE43" s="27">
        <f t="shared" si="13"/>
        <v>0</v>
      </c>
      <c r="AF43" s="28">
        <f t="shared" si="14"/>
        <v>13</v>
      </c>
      <c r="AG43" s="29">
        <f t="shared" si="14"/>
        <v>1.0833333333333333</v>
      </c>
      <c r="AH43" s="28">
        <f t="shared" si="15"/>
        <v>1</v>
      </c>
      <c r="AI43" s="22">
        <f t="shared" si="16"/>
        <v>0.08333333333333333</v>
      </c>
    </row>
    <row r="44" spans="1:35" ht="15">
      <c r="A44" s="175"/>
      <c r="D44" s="17"/>
      <c r="E44" s="18">
        <f t="shared" si="0"/>
        <v>0</v>
      </c>
      <c r="F44" s="19"/>
      <c r="G44" s="18">
        <f t="shared" si="1"/>
        <v>0</v>
      </c>
      <c r="H44" s="19"/>
      <c r="I44" s="18">
        <f t="shared" si="2"/>
        <v>0</v>
      </c>
      <c r="J44" s="19"/>
      <c r="K44" s="18">
        <f t="shared" si="3"/>
        <v>0</v>
      </c>
      <c r="L44" s="19"/>
      <c r="M44" s="18">
        <f t="shared" si="4"/>
        <v>0</v>
      </c>
      <c r="N44" s="20">
        <f t="shared" si="5"/>
        <v>0</v>
      </c>
      <c r="O44" s="21">
        <f t="shared" si="5"/>
        <v>0</v>
      </c>
      <c r="P44" s="19"/>
      <c r="Q44" s="18">
        <f t="shared" si="6"/>
        <v>0</v>
      </c>
      <c r="R44" s="19"/>
      <c r="S44" s="18">
        <f t="shared" si="7"/>
        <v>0</v>
      </c>
      <c r="T44" s="20">
        <f t="shared" si="8"/>
        <v>0</v>
      </c>
      <c r="U44" s="22">
        <f t="shared" si="8"/>
        <v>0</v>
      </c>
      <c r="V44" s="23"/>
      <c r="W44" s="18">
        <f t="shared" si="9"/>
        <v>0</v>
      </c>
      <c r="X44" s="24"/>
      <c r="Y44" s="18">
        <f t="shared" si="10"/>
        <v>0</v>
      </c>
      <c r="Z44" s="24"/>
      <c r="AA44" s="18">
        <f t="shared" si="11"/>
        <v>0</v>
      </c>
      <c r="AB44" s="25"/>
      <c r="AC44" s="18">
        <f t="shared" si="12"/>
        <v>0</v>
      </c>
      <c r="AD44" s="26">
        <f t="shared" si="13"/>
        <v>0</v>
      </c>
      <c r="AE44" s="27">
        <f t="shared" si="13"/>
        <v>0</v>
      </c>
      <c r="AF44" s="28">
        <f t="shared" si="14"/>
        <v>0</v>
      </c>
      <c r="AG44" s="29">
        <f t="shared" si="14"/>
        <v>0</v>
      </c>
      <c r="AH44" s="28">
        <f t="shared" si="15"/>
        <v>0</v>
      </c>
      <c r="AI44" s="22">
        <f t="shared" si="16"/>
        <v>0</v>
      </c>
    </row>
    <row r="45" spans="1:35" ht="15">
      <c r="A45" s="175"/>
      <c r="D45" s="17"/>
      <c r="E45" s="18">
        <f t="shared" si="0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3"/>
        <v>0</v>
      </c>
      <c r="L45" s="19"/>
      <c r="M45" s="18">
        <f t="shared" si="4"/>
        <v>0</v>
      </c>
      <c r="N45" s="20">
        <f t="shared" si="5"/>
        <v>0</v>
      </c>
      <c r="O45" s="21">
        <f t="shared" si="5"/>
        <v>0</v>
      </c>
      <c r="P45" s="19"/>
      <c r="Q45" s="18">
        <f t="shared" si="6"/>
        <v>0</v>
      </c>
      <c r="R45" s="19"/>
      <c r="S45" s="18">
        <f t="shared" si="7"/>
        <v>0</v>
      </c>
      <c r="T45" s="20">
        <f t="shared" si="8"/>
        <v>0</v>
      </c>
      <c r="U45" s="22">
        <f t="shared" si="8"/>
        <v>0</v>
      </c>
      <c r="V45" s="23"/>
      <c r="W45" s="18">
        <f t="shared" si="9"/>
        <v>0</v>
      </c>
      <c r="X45" s="24"/>
      <c r="Y45" s="18">
        <f t="shared" si="10"/>
        <v>0</v>
      </c>
      <c r="Z45" s="24"/>
      <c r="AA45" s="18">
        <f t="shared" si="11"/>
        <v>0</v>
      </c>
      <c r="AB45" s="25"/>
      <c r="AC45" s="18">
        <f t="shared" si="12"/>
        <v>0</v>
      </c>
      <c r="AD45" s="26">
        <f t="shared" si="13"/>
        <v>0</v>
      </c>
      <c r="AE45" s="27">
        <f t="shared" si="13"/>
        <v>0</v>
      </c>
      <c r="AF45" s="28">
        <f t="shared" si="14"/>
        <v>0</v>
      </c>
      <c r="AG45" s="29">
        <f t="shared" si="14"/>
        <v>0</v>
      </c>
      <c r="AH45" s="28">
        <f t="shared" si="15"/>
        <v>0</v>
      </c>
      <c r="AI45" s="22">
        <f t="shared" si="16"/>
        <v>0</v>
      </c>
    </row>
    <row r="46" spans="1:35" ht="15">
      <c r="A46" s="175"/>
      <c r="D46" s="17"/>
      <c r="E46" s="18">
        <f t="shared" si="0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3"/>
        <v>0</v>
      </c>
      <c r="L46" s="19"/>
      <c r="M46" s="18">
        <f t="shared" si="4"/>
        <v>0</v>
      </c>
      <c r="N46" s="20">
        <f t="shared" si="5"/>
        <v>0</v>
      </c>
      <c r="O46" s="21">
        <f t="shared" si="5"/>
        <v>0</v>
      </c>
      <c r="P46" s="19"/>
      <c r="Q46" s="18">
        <f t="shared" si="6"/>
        <v>0</v>
      </c>
      <c r="R46" s="19"/>
      <c r="S46" s="18">
        <f t="shared" si="7"/>
        <v>0</v>
      </c>
      <c r="T46" s="20">
        <f t="shared" si="8"/>
        <v>0</v>
      </c>
      <c r="U46" s="22">
        <f t="shared" si="8"/>
        <v>0</v>
      </c>
      <c r="V46" s="23"/>
      <c r="W46" s="18">
        <f t="shared" si="9"/>
        <v>0</v>
      </c>
      <c r="X46" s="24"/>
      <c r="Y46" s="18">
        <f t="shared" si="10"/>
        <v>0</v>
      </c>
      <c r="Z46" s="24"/>
      <c r="AA46" s="18">
        <f t="shared" si="11"/>
        <v>0</v>
      </c>
      <c r="AB46" s="25"/>
      <c r="AC46" s="18">
        <f t="shared" si="12"/>
        <v>0</v>
      </c>
      <c r="AD46" s="26">
        <f t="shared" si="13"/>
        <v>0</v>
      </c>
      <c r="AE46" s="27">
        <f t="shared" si="13"/>
        <v>0</v>
      </c>
      <c r="AF46" s="28">
        <f t="shared" si="14"/>
        <v>0</v>
      </c>
      <c r="AG46" s="29">
        <f t="shared" si="14"/>
        <v>0</v>
      </c>
      <c r="AH46" s="28">
        <f t="shared" si="15"/>
        <v>0</v>
      </c>
      <c r="AI46" s="22">
        <f t="shared" si="16"/>
        <v>0</v>
      </c>
    </row>
    <row r="47" spans="1:35" ht="15">
      <c r="A47" s="175"/>
      <c r="D47" s="17"/>
      <c r="E47" s="18">
        <f t="shared" si="0"/>
        <v>0</v>
      </c>
      <c r="F47" s="19"/>
      <c r="G47" s="18">
        <f t="shared" si="1"/>
        <v>0</v>
      </c>
      <c r="H47" s="19"/>
      <c r="I47" s="18">
        <f t="shared" si="2"/>
        <v>0</v>
      </c>
      <c r="J47" s="19"/>
      <c r="K47" s="18">
        <f t="shared" si="3"/>
        <v>0</v>
      </c>
      <c r="L47" s="19"/>
      <c r="M47" s="18">
        <f t="shared" si="4"/>
        <v>0</v>
      </c>
      <c r="N47" s="20">
        <f t="shared" si="5"/>
        <v>0</v>
      </c>
      <c r="O47" s="21">
        <f t="shared" si="5"/>
        <v>0</v>
      </c>
      <c r="P47" s="19"/>
      <c r="Q47" s="18">
        <f t="shared" si="6"/>
        <v>0</v>
      </c>
      <c r="R47" s="19"/>
      <c r="S47" s="18">
        <f t="shared" si="7"/>
        <v>0</v>
      </c>
      <c r="T47" s="20">
        <f t="shared" si="8"/>
        <v>0</v>
      </c>
      <c r="U47" s="22">
        <f t="shared" si="8"/>
        <v>0</v>
      </c>
      <c r="V47" s="23"/>
      <c r="W47" s="18">
        <f t="shared" si="9"/>
        <v>0</v>
      </c>
      <c r="X47" s="24"/>
      <c r="Y47" s="18">
        <f t="shared" si="10"/>
        <v>0</v>
      </c>
      <c r="Z47" s="24"/>
      <c r="AA47" s="18">
        <f t="shared" si="11"/>
        <v>0</v>
      </c>
      <c r="AB47" s="25"/>
      <c r="AC47" s="18">
        <f t="shared" si="12"/>
        <v>0</v>
      </c>
      <c r="AD47" s="26">
        <f t="shared" si="13"/>
        <v>0</v>
      </c>
      <c r="AE47" s="27">
        <f t="shared" si="13"/>
        <v>0</v>
      </c>
      <c r="AF47" s="28">
        <f t="shared" si="14"/>
        <v>0</v>
      </c>
      <c r="AG47" s="29">
        <f t="shared" si="14"/>
        <v>0</v>
      </c>
      <c r="AH47" s="28">
        <f t="shared" si="15"/>
        <v>0</v>
      </c>
      <c r="AI47" s="22">
        <f t="shared" si="16"/>
        <v>0</v>
      </c>
    </row>
    <row r="48" spans="1:35" ht="15">
      <c r="A48" s="175"/>
      <c r="D48" s="17"/>
      <c r="E48" s="18">
        <f t="shared" si="0"/>
        <v>0</v>
      </c>
      <c r="F48" s="19"/>
      <c r="G48" s="18">
        <f t="shared" si="1"/>
        <v>0</v>
      </c>
      <c r="H48" s="19"/>
      <c r="I48" s="18">
        <f t="shared" si="2"/>
        <v>0</v>
      </c>
      <c r="J48" s="19"/>
      <c r="K48" s="18">
        <f t="shared" si="3"/>
        <v>0</v>
      </c>
      <c r="L48" s="19"/>
      <c r="M48" s="18">
        <f t="shared" si="4"/>
        <v>0</v>
      </c>
      <c r="N48" s="20">
        <f t="shared" si="5"/>
        <v>0</v>
      </c>
      <c r="O48" s="21">
        <f t="shared" si="5"/>
        <v>0</v>
      </c>
      <c r="P48" s="19"/>
      <c r="Q48" s="18">
        <f t="shared" si="6"/>
        <v>0</v>
      </c>
      <c r="R48" s="19"/>
      <c r="S48" s="18">
        <f t="shared" si="7"/>
        <v>0</v>
      </c>
      <c r="T48" s="20">
        <f t="shared" si="8"/>
        <v>0</v>
      </c>
      <c r="U48" s="22">
        <f t="shared" si="8"/>
        <v>0</v>
      </c>
      <c r="V48" s="23"/>
      <c r="W48" s="18">
        <f t="shared" si="9"/>
        <v>0</v>
      </c>
      <c r="X48" s="24"/>
      <c r="Y48" s="18">
        <f t="shared" si="10"/>
        <v>0</v>
      </c>
      <c r="Z48" s="24"/>
      <c r="AA48" s="18">
        <f t="shared" si="11"/>
        <v>0</v>
      </c>
      <c r="AB48" s="25"/>
      <c r="AC48" s="18">
        <f t="shared" si="12"/>
        <v>0</v>
      </c>
      <c r="AD48" s="26">
        <f t="shared" si="13"/>
        <v>0</v>
      </c>
      <c r="AE48" s="27">
        <f t="shared" si="13"/>
        <v>0</v>
      </c>
      <c r="AF48" s="28">
        <f t="shared" si="14"/>
        <v>0</v>
      </c>
      <c r="AG48" s="29">
        <f t="shared" si="14"/>
        <v>0</v>
      </c>
      <c r="AH48" s="28">
        <f t="shared" si="15"/>
        <v>0</v>
      </c>
      <c r="AI48" s="22">
        <f t="shared" si="16"/>
        <v>0</v>
      </c>
    </row>
    <row r="49" spans="1:35" ht="15">
      <c r="A49" s="175"/>
      <c r="D49" s="17"/>
      <c r="E49" s="18">
        <f t="shared" si="0"/>
        <v>0</v>
      </c>
      <c r="F49" s="19"/>
      <c r="G49" s="18">
        <f t="shared" si="1"/>
        <v>0</v>
      </c>
      <c r="H49" s="19"/>
      <c r="I49" s="18">
        <f t="shared" si="2"/>
        <v>0</v>
      </c>
      <c r="J49" s="19"/>
      <c r="K49" s="18">
        <f t="shared" si="3"/>
        <v>0</v>
      </c>
      <c r="L49" s="19"/>
      <c r="M49" s="18">
        <f t="shared" si="4"/>
        <v>0</v>
      </c>
      <c r="N49" s="20">
        <f t="shared" si="5"/>
        <v>0</v>
      </c>
      <c r="O49" s="21">
        <f t="shared" si="5"/>
        <v>0</v>
      </c>
      <c r="P49" s="19"/>
      <c r="Q49" s="18">
        <f t="shared" si="6"/>
        <v>0</v>
      </c>
      <c r="R49" s="19"/>
      <c r="S49" s="18">
        <f t="shared" si="7"/>
        <v>0</v>
      </c>
      <c r="T49" s="20">
        <f t="shared" si="8"/>
        <v>0</v>
      </c>
      <c r="U49" s="22">
        <f t="shared" si="8"/>
        <v>0</v>
      </c>
      <c r="V49" s="23"/>
      <c r="W49" s="18">
        <f t="shared" si="9"/>
        <v>0</v>
      </c>
      <c r="X49" s="24"/>
      <c r="Y49" s="18">
        <f t="shared" si="10"/>
        <v>0</v>
      </c>
      <c r="Z49" s="24"/>
      <c r="AA49" s="18">
        <f t="shared" si="11"/>
        <v>0</v>
      </c>
      <c r="AB49" s="25"/>
      <c r="AC49" s="18">
        <f t="shared" si="12"/>
        <v>0</v>
      </c>
      <c r="AD49" s="26">
        <f t="shared" si="13"/>
        <v>0</v>
      </c>
      <c r="AE49" s="27">
        <f t="shared" si="13"/>
        <v>0</v>
      </c>
      <c r="AF49" s="28">
        <f t="shared" si="14"/>
        <v>0</v>
      </c>
      <c r="AG49" s="29">
        <f t="shared" si="14"/>
        <v>0</v>
      </c>
      <c r="AH49" s="28">
        <f t="shared" si="15"/>
        <v>0</v>
      </c>
      <c r="AI49" s="22">
        <f t="shared" si="16"/>
        <v>0</v>
      </c>
    </row>
    <row r="50" spans="1:35" ht="15">
      <c r="A50" s="175"/>
      <c r="D50" s="17"/>
      <c r="E50" s="18">
        <f t="shared" si="0"/>
        <v>0</v>
      </c>
      <c r="F50" s="19"/>
      <c r="G50" s="18">
        <f t="shared" si="1"/>
        <v>0</v>
      </c>
      <c r="H50" s="19"/>
      <c r="I50" s="18">
        <f t="shared" si="2"/>
        <v>0</v>
      </c>
      <c r="J50" s="19"/>
      <c r="K50" s="18">
        <f t="shared" si="3"/>
        <v>0</v>
      </c>
      <c r="L50" s="19"/>
      <c r="M50" s="18">
        <f t="shared" si="4"/>
        <v>0</v>
      </c>
      <c r="N50" s="20">
        <f t="shared" si="5"/>
        <v>0</v>
      </c>
      <c r="O50" s="21">
        <f t="shared" si="5"/>
        <v>0</v>
      </c>
      <c r="P50" s="19"/>
      <c r="Q50" s="18">
        <f t="shared" si="6"/>
        <v>0</v>
      </c>
      <c r="R50" s="19"/>
      <c r="S50" s="18">
        <f t="shared" si="7"/>
        <v>0</v>
      </c>
      <c r="T50" s="20">
        <f t="shared" si="8"/>
        <v>0</v>
      </c>
      <c r="U50" s="22">
        <f t="shared" si="8"/>
        <v>0</v>
      </c>
      <c r="V50" s="23"/>
      <c r="W50" s="18">
        <f t="shared" si="9"/>
        <v>0</v>
      </c>
      <c r="X50" s="24"/>
      <c r="Y50" s="18">
        <f t="shared" si="10"/>
        <v>0</v>
      </c>
      <c r="Z50" s="24"/>
      <c r="AA50" s="18">
        <f t="shared" si="11"/>
        <v>0</v>
      </c>
      <c r="AB50" s="25"/>
      <c r="AC50" s="18">
        <f t="shared" si="12"/>
        <v>0</v>
      </c>
      <c r="AD50" s="26">
        <f t="shared" si="13"/>
        <v>0</v>
      </c>
      <c r="AE50" s="27">
        <f t="shared" si="13"/>
        <v>0</v>
      </c>
      <c r="AF50" s="28">
        <f t="shared" si="14"/>
        <v>0</v>
      </c>
      <c r="AG50" s="29">
        <f t="shared" si="14"/>
        <v>0</v>
      </c>
      <c r="AH50" s="28">
        <f t="shared" si="15"/>
        <v>0</v>
      </c>
      <c r="AI50" s="22">
        <f t="shared" si="16"/>
        <v>0</v>
      </c>
    </row>
    <row r="51" spans="1:35" ht="15">
      <c r="A51" s="15"/>
      <c r="B51" s="16"/>
      <c r="C51" s="16"/>
      <c r="D51" s="17"/>
      <c r="E51" s="18">
        <f t="shared" si="0"/>
        <v>0</v>
      </c>
      <c r="F51" s="19"/>
      <c r="G51" s="18">
        <f t="shared" si="1"/>
        <v>0</v>
      </c>
      <c r="H51" s="19"/>
      <c r="I51" s="18">
        <f t="shared" si="2"/>
        <v>0</v>
      </c>
      <c r="J51" s="19"/>
      <c r="K51" s="18">
        <f t="shared" si="3"/>
        <v>0</v>
      </c>
      <c r="L51" s="19"/>
      <c r="M51" s="18">
        <f t="shared" si="3"/>
        <v>0</v>
      </c>
      <c r="N51" s="20">
        <f aca="true" t="shared" si="17" ref="N51:O63">D51+F51+H51+J51+L51</f>
        <v>0</v>
      </c>
      <c r="O51" s="21">
        <f t="shared" si="17"/>
        <v>0</v>
      </c>
      <c r="P51" s="19"/>
      <c r="Q51" s="18">
        <f t="shared" si="6"/>
        <v>0</v>
      </c>
      <c r="R51" s="19"/>
      <c r="S51" s="18">
        <f t="shared" si="7"/>
        <v>0</v>
      </c>
      <c r="T51" s="20">
        <f aca="true" t="shared" si="18" ref="T51:U63">P51+R51</f>
        <v>0</v>
      </c>
      <c r="U51" s="22">
        <f t="shared" si="18"/>
        <v>0</v>
      </c>
      <c r="V51" s="23"/>
      <c r="W51" s="18">
        <f t="shared" si="9"/>
        <v>0</v>
      </c>
      <c r="X51" s="24"/>
      <c r="Y51" s="18">
        <f t="shared" si="10"/>
        <v>0</v>
      </c>
      <c r="Z51" s="24"/>
      <c r="AA51" s="18">
        <f t="shared" si="11"/>
        <v>0</v>
      </c>
      <c r="AB51" s="25"/>
      <c r="AC51" s="18">
        <f t="shared" si="12"/>
        <v>0</v>
      </c>
      <c r="AD51" s="26">
        <f aca="true" t="shared" si="19" ref="AD51:AE63">X51+Z51+AB51</f>
        <v>0</v>
      </c>
      <c r="AE51" s="27">
        <f t="shared" si="19"/>
        <v>0</v>
      </c>
      <c r="AF51" s="28">
        <f aca="true" t="shared" si="20" ref="AF51:AG63">N51+T51+V51+AD51</f>
        <v>0</v>
      </c>
      <c r="AG51" s="29">
        <f t="shared" si="20"/>
        <v>0</v>
      </c>
      <c r="AH51" s="28">
        <f t="shared" si="15"/>
        <v>0</v>
      </c>
      <c r="AI51" s="22">
        <f t="shared" si="16"/>
        <v>0</v>
      </c>
    </row>
    <row r="52" spans="1:35" ht="15">
      <c r="A52" s="15"/>
      <c r="B52" s="16"/>
      <c r="C52" s="16"/>
      <c r="D52" s="17"/>
      <c r="E52" s="18">
        <f t="shared" si="0"/>
        <v>0</v>
      </c>
      <c r="F52" s="19"/>
      <c r="G52" s="18">
        <f t="shared" si="1"/>
        <v>0</v>
      </c>
      <c r="H52" s="19"/>
      <c r="I52" s="18">
        <f t="shared" si="2"/>
        <v>0</v>
      </c>
      <c r="J52" s="19"/>
      <c r="K52" s="18">
        <f aca="true" t="shared" si="21" ref="K52:M63">+J52/12</f>
        <v>0</v>
      </c>
      <c r="L52" s="19"/>
      <c r="M52" s="18">
        <f t="shared" si="21"/>
        <v>0</v>
      </c>
      <c r="N52" s="20">
        <f t="shared" si="17"/>
        <v>0</v>
      </c>
      <c r="O52" s="21">
        <f t="shared" si="17"/>
        <v>0</v>
      </c>
      <c r="P52" s="19"/>
      <c r="Q52" s="18">
        <f t="shared" si="6"/>
        <v>0</v>
      </c>
      <c r="R52" s="19"/>
      <c r="S52" s="18">
        <f t="shared" si="7"/>
        <v>0</v>
      </c>
      <c r="T52" s="20">
        <f t="shared" si="18"/>
        <v>0</v>
      </c>
      <c r="U52" s="22">
        <f t="shared" si="18"/>
        <v>0</v>
      </c>
      <c r="V52" s="23"/>
      <c r="W52" s="18">
        <f t="shared" si="9"/>
        <v>0</v>
      </c>
      <c r="X52" s="24"/>
      <c r="Y52" s="18">
        <f t="shared" si="10"/>
        <v>0</v>
      </c>
      <c r="Z52" s="24"/>
      <c r="AA52" s="18">
        <f t="shared" si="11"/>
        <v>0</v>
      </c>
      <c r="AB52" s="25"/>
      <c r="AC52" s="18">
        <f t="shared" si="12"/>
        <v>0</v>
      </c>
      <c r="AD52" s="26">
        <f t="shared" si="19"/>
        <v>0</v>
      </c>
      <c r="AE52" s="27">
        <f t="shared" si="19"/>
        <v>0</v>
      </c>
      <c r="AF52" s="28">
        <f t="shared" si="20"/>
        <v>0</v>
      </c>
      <c r="AG52" s="29">
        <f t="shared" si="20"/>
        <v>0</v>
      </c>
      <c r="AH52" s="28">
        <f t="shared" si="15"/>
        <v>0</v>
      </c>
      <c r="AI52" s="22">
        <f t="shared" si="16"/>
        <v>0</v>
      </c>
    </row>
    <row r="53" spans="1:35" ht="15">
      <c r="A53" s="15"/>
      <c r="B53" s="16"/>
      <c r="C53" s="16"/>
      <c r="D53" s="17"/>
      <c r="E53" s="18">
        <f t="shared" si="0"/>
        <v>0</v>
      </c>
      <c r="F53" s="19"/>
      <c r="G53" s="18">
        <f t="shared" si="1"/>
        <v>0</v>
      </c>
      <c r="H53" s="19"/>
      <c r="I53" s="18">
        <f t="shared" si="2"/>
        <v>0</v>
      </c>
      <c r="J53" s="19"/>
      <c r="K53" s="18">
        <f t="shared" si="21"/>
        <v>0</v>
      </c>
      <c r="L53" s="19"/>
      <c r="M53" s="18">
        <f t="shared" si="21"/>
        <v>0</v>
      </c>
      <c r="N53" s="20">
        <f t="shared" si="17"/>
        <v>0</v>
      </c>
      <c r="O53" s="21">
        <f t="shared" si="17"/>
        <v>0</v>
      </c>
      <c r="P53" s="19"/>
      <c r="Q53" s="18">
        <f t="shared" si="6"/>
        <v>0</v>
      </c>
      <c r="R53" s="19"/>
      <c r="S53" s="18">
        <f t="shared" si="7"/>
        <v>0</v>
      </c>
      <c r="T53" s="20">
        <f t="shared" si="18"/>
        <v>0</v>
      </c>
      <c r="U53" s="22">
        <f t="shared" si="18"/>
        <v>0</v>
      </c>
      <c r="V53" s="23"/>
      <c r="W53" s="18">
        <f t="shared" si="9"/>
        <v>0</v>
      </c>
      <c r="X53" s="24"/>
      <c r="Y53" s="18">
        <f t="shared" si="10"/>
        <v>0</v>
      </c>
      <c r="Z53" s="24"/>
      <c r="AA53" s="18">
        <f t="shared" si="11"/>
        <v>0</v>
      </c>
      <c r="AB53" s="25"/>
      <c r="AC53" s="18">
        <f t="shared" si="12"/>
        <v>0</v>
      </c>
      <c r="AD53" s="26">
        <f t="shared" si="19"/>
        <v>0</v>
      </c>
      <c r="AE53" s="27">
        <f t="shared" si="19"/>
        <v>0</v>
      </c>
      <c r="AF53" s="28">
        <f t="shared" si="20"/>
        <v>0</v>
      </c>
      <c r="AG53" s="29">
        <f t="shared" si="20"/>
        <v>0</v>
      </c>
      <c r="AH53" s="28">
        <f t="shared" si="15"/>
        <v>0</v>
      </c>
      <c r="AI53" s="22">
        <f t="shared" si="16"/>
        <v>0</v>
      </c>
    </row>
    <row r="54" spans="1:35" ht="15">
      <c r="A54" s="15"/>
      <c r="B54" s="16"/>
      <c r="C54" s="16"/>
      <c r="D54" s="17"/>
      <c r="E54" s="18">
        <f t="shared" si="0"/>
        <v>0</v>
      </c>
      <c r="F54" s="19"/>
      <c r="G54" s="18">
        <f t="shared" si="1"/>
        <v>0</v>
      </c>
      <c r="H54" s="19"/>
      <c r="I54" s="18">
        <f t="shared" si="2"/>
        <v>0</v>
      </c>
      <c r="J54" s="19"/>
      <c r="K54" s="18">
        <f t="shared" si="21"/>
        <v>0</v>
      </c>
      <c r="L54" s="19"/>
      <c r="M54" s="18">
        <f t="shared" si="21"/>
        <v>0</v>
      </c>
      <c r="N54" s="20">
        <f t="shared" si="17"/>
        <v>0</v>
      </c>
      <c r="O54" s="21">
        <f t="shared" si="17"/>
        <v>0</v>
      </c>
      <c r="P54" s="19"/>
      <c r="Q54" s="18">
        <f t="shared" si="6"/>
        <v>0</v>
      </c>
      <c r="R54" s="19"/>
      <c r="S54" s="18">
        <f t="shared" si="7"/>
        <v>0</v>
      </c>
      <c r="T54" s="20">
        <f t="shared" si="18"/>
        <v>0</v>
      </c>
      <c r="U54" s="22">
        <f t="shared" si="18"/>
        <v>0</v>
      </c>
      <c r="V54" s="23"/>
      <c r="W54" s="18">
        <f t="shared" si="9"/>
        <v>0</v>
      </c>
      <c r="X54" s="24"/>
      <c r="Y54" s="18">
        <f t="shared" si="10"/>
        <v>0</v>
      </c>
      <c r="Z54" s="24"/>
      <c r="AA54" s="18">
        <f t="shared" si="11"/>
        <v>0</v>
      </c>
      <c r="AB54" s="25"/>
      <c r="AC54" s="18">
        <f t="shared" si="12"/>
        <v>0</v>
      </c>
      <c r="AD54" s="26">
        <f t="shared" si="19"/>
        <v>0</v>
      </c>
      <c r="AE54" s="27">
        <f t="shared" si="19"/>
        <v>0</v>
      </c>
      <c r="AF54" s="28">
        <f t="shared" si="20"/>
        <v>0</v>
      </c>
      <c r="AG54" s="29">
        <f t="shared" si="20"/>
        <v>0</v>
      </c>
      <c r="AH54" s="28">
        <f t="shared" si="15"/>
        <v>0</v>
      </c>
      <c r="AI54" s="22">
        <f t="shared" si="16"/>
        <v>0</v>
      </c>
    </row>
    <row r="55" spans="1:35" ht="15">
      <c r="A55" s="15"/>
      <c r="B55" s="16"/>
      <c r="C55" s="16"/>
      <c r="D55" s="17"/>
      <c r="E55" s="18">
        <f t="shared" si="0"/>
        <v>0</v>
      </c>
      <c r="F55" s="19"/>
      <c r="G55" s="18">
        <f t="shared" si="1"/>
        <v>0</v>
      </c>
      <c r="H55" s="19"/>
      <c r="I55" s="18">
        <f t="shared" si="2"/>
        <v>0</v>
      </c>
      <c r="J55" s="19"/>
      <c r="K55" s="18">
        <f t="shared" si="21"/>
        <v>0</v>
      </c>
      <c r="L55" s="19"/>
      <c r="M55" s="18">
        <f t="shared" si="21"/>
        <v>0</v>
      </c>
      <c r="N55" s="20">
        <f t="shared" si="17"/>
        <v>0</v>
      </c>
      <c r="O55" s="21">
        <f t="shared" si="17"/>
        <v>0</v>
      </c>
      <c r="P55" s="19"/>
      <c r="Q55" s="18">
        <f t="shared" si="6"/>
        <v>0</v>
      </c>
      <c r="R55" s="19"/>
      <c r="S55" s="18">
        <f t="shared" si="7"/>
        <v>0</v>
      </c>
      <c r="T55" s="20">
        <f t="shared" si="18"/>
        <v>0</v>
      </c>
      <c r="U55" s="22">
        <f t="shared" si="18"/>
        <v>0</v>
      </c>
      <c r="V55" s="23"/>
      <c r="W55" s="18">
        <f t="shared" si="9"/>
        <v>0</v>
      </c>
      <c r="X55" s="24"/>
      <c r="Y55" s="18">
        <f t="shared" si="10"/>
        <v>0</v>
      </c>
      <c r="Z55" s="24"/>
      <c r="AA55" s="18">
        <f t="shared" si="11"/>
        <v>0</v>
      </c>
      <c r="AB55" s="25"/>
      <c r="AC55" s="18">
        <f t="shared" si="12"/>
        <v>0</v>
      </c>
      <c r="AD55" s="26">
        <f t="shared" si="19"/>
        <v>0</v>
      </c>
      <c r="AE55" s="27">
        <f t="shared" si="19"/>
        <v>0</v>
      </c>
      <c r="AF55" s="28">
        <f t="shared" si="20"/>
        <v>0</v>
      </c>
      <c r="AG55" s="29">
        <f t="shared" si="20"/>
        <v>0</v>
      </c>
      <c r="AH55" s="28">
        <f t="shared" si="15"/>
        <v>0</v>
      </c>
      <c r="AI55" s="22">
        <f t="shared" si="16"/>
        <v>0</v>
      </c>
    </row>
    <row r="56" spans="1:35" s="1" customFormat="1" ht="15">
      <c r="A56" s="493" t="s">
        <v>35</v>
      </c>
      <c r="B56" s="494"/>
      <c r="C56" s="495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8"/>
    </row>
    <row r="57" spans="1:35" ht="15">
      <c r="A57" s="15"/>
      <c r="B57" s="16"/>
      <c r="C57" s="16"/>
      <c r="D57" s="17"/>
      <c r="E57" s="18">
        <f t="shared" si="0"/>
        <v>0</v>
      </c>
      <c r="F57" s="19"/>
      <c r="G57" s="18">
        <f t="shared" si="1"/>
        <v>0</v>
      </c>
      <c r="H57" s="19"/>
      <c r="I57" s="18">
        <f t="shared" si="2"/>
        <v>0</v>
      </c>
      <c r="J57" s="19"/>
      <c r="K57" s="18">
        <f t="shared" si="21"/>
        <v>0</v>
      </c>
      <c r="L57" s="19"/>
      <c r="M57" s="18">
        <f t="shared" si="21"/>
        <v>0</v>
      </c>
      <c r="N57" s="20">
        <f t="shared" si="17"/>
        <v>0</v>
      </c>
      <c r="O57" s="21">
        <f t="shared" si="17"/>
        <v>0</v>
      </c>
      <c r="P57" s="19"/>
      <c r="Q57" s="18">
        <f t="shared" si="6"/>
        <v>0</v>
      </c>
      <c r="R57" s="19"/>
      <c r="S57" s="18">
        <f t="shared" si="7"/>
        <v>0</v>
      </c>
      <c r="T57" s="20">
        <f t="shared" si="18"/>
        <v>0</v>
      </c>
      <c r="U57" s="22">
        <f t="shared" si="18"/>
        <v>0</v>
      </c>
      <c r="V57" s="23"/>
      <c r="W57" s="18">
        <f t="shared" si="9"/>
        <v>0</v>
      </c>
      <c r="X57" s="24"/>
      <c r="Y57" s="18">
        <f t="shared" si="10"/>
        <v>0</v>
      </c>
      <c r="Z57" s="24"/>
      <c r="AA57" s="18">
        <f t="shared" si="11"/>
        <v>0</v>
      </c>
      <c r="AB57" s="25"/>
      <c r="AC57" s="18">
        <f t="shared" si="12"/>
        <v>0</v>
      </c>
      <c r="AD57" s="26">
        <f t="shared" si="19"/>
        <v>0</v>
      </c>
      <c r="AE57" s="27">
        <f t="shared" si="19"/>
        <v>0</v>
      </c>
      <c r="AF57" s="28">
        <f t="shared" si="20"/>
        <v>0</v>
      </c>
      <c r="AG57" s="29">
        <f t="shared" si="20"/>
        <v>0</v>
      </c>
      <c r="AH57" s="28">
        <f t="shared" si="15"/>
        <v>0</v>
      </c>
      <c r="AI57" s="22">
        <f t="shared" si="16"/>
        <v>0</v>
      </c>
    </row>
    <row r="58" spans="1:35" ht="15">
      <c r="A58" s="15"/>
      <c r="B58" s="16"/>
      <c r="C58" s="16"/>
      <c r="D58" s="17"/>
      <c r="E58" s="18">
        <f t="shared" si="0"/>
        <v>0</v>
      </c>
      <c r="F58" s="19"/>
      <c r="G58" s="18">
        <f t="shared" si="1"/>
        <v>0</v>
      </c>
      <c r="H58" s="19"/>
      <c r="I58" s="18">
        <f t="shared" si="2"/>
        <v>0</v>
      </c>
      <c r="J58" s="19"/>
      <c r="K58" s="18">
        <f t="shared" si="21"/>
        <v>0</v>
      </c>
      <c r="L58" s="19"/>
      <c r="M58" s="18">
        <f t="shared" si="21"/>
        <v>0</v>
      </c>
      <c r="N58" s="20">
        <f t="shared" si="17"/>
        <v>0</v>
      </c>
      <c r="O58" s="21">
        <f t="shared" si="17"/>
        <v>0</v>
      </c>
      <c r="P58" s="19"/>
      <c r="Q58" s="18">
        <f t="shared" si="6"/>
        <v>0</v>
      </c>
      <c r="R58" s="19"/>
      <c r="S58" s="18">
        <f t="shared" si="7"/>
        <v>0</v>
      </c>
      <c r="T58" s="20">
        <f t="shared" si="18"/>
        <v>0</v>
      </c>
      <c r="U58" s="22">
        <f t="shared" si="18"/>
        <v>0</v>
      </c>
      <c r="V58" s="23"/>
      <c r="W58" s="18">
        <f t="shared" si="9"/>
        <v>0</v>
      </c>
      <c r="X58" s="24"/>
      <c r="Y58" s="18">
        <f t="shared" si="10"/>
        <v>0</v>
      </c>
      <c r="Z58" s="24"/>
      <c r="AA58" s="18">
        <f t="shared" si="11"/>
        <v>0</v>
      </c>
      <c r="AB58" s="25"/>
      <c r="AC58" s="18">
        <f t="shared" si="12"/>
        <v>0</v>
      </c>
      <c r="AD58" s="26">
        <f t="shared" si="19"/>
        <v>0</v>
      </c>
      <c r="AE58" s="27">
        <f t="shared" si="19"/>
        <v>0</v>
      </c>
      <c r="AF58" s="28">
        <f t="shared" si="20"/>
        <v>0</v>
      </c>
      <c r="AG58" s="29">
        <f t="shared" si="20"/>
        <v>0</v>
      </c>
      <c r="AH58" s="28">
        <f t="shared" si="15"/>
        <v>0</v>
      </c>
      <c r="AI58" s="22">
        <f t="shared" si="16"/>
        <v>0</v>
      </c>
    </row>
    <row r="59" spans="1:35" ht="15">
      <c r="A59" s="15"/>
      <c r="B59" s="16"/>
      <c r="C59" s="16"/>
      <c r="D59" s="17"/>
      <c r="E59" s="18">
        <f t="shared" si="0"/>
        <v>0</v>
      </c>
      <c r="F59" s="19"/>
      <c r="G59" s="18">
        <f t="shared" si="1"/>
        <v>0</v>
      </c>
      <c r="H59" s="19"/>
      <c r="I59" s="18">
        <f t="shared" si="2"/>
        <v>0</v>
      </c>
      <c r="J59" s="19"/>
      <c r="K59" s="18">
        <f t="shared" si="21"/>
        <v>0</v>
      </c>
      <c r="L59" s="19"/>
      <c r="M59" s="18">
        <f t="shared" si="21"/>
        <v>0</v>
      </c>
      <c r="N59" s="20">
        <f t="shared" si="17"/>
        <v>0</v>
      </c>
      <c r="O59" s="21">
        <f t="shared" si="17"/>
        <v>0</v>
      </c>
      <c r="P59" s="19"/>
      <c r="Q59" s="18">
        <f t="shared" si="6"/>
        <v>0</v>
      </c>
      <c r="R59" s="19"/>
      <c r="S59" s="18">
        <f t="shared" si="7"/>
        <v>0</v>
      </c>
      <c r="T59" s="20">
        <f t="shared" si="18"/>
        <v>0</v>
      </c>
      <c r="U59" s="22">
        <f t="shared" si="18"/>
        <v>0</v>
      </c>
      <c r="V59" s="23"/>
      <c r="W59" s="18">
        <f t="shared" si="9"/>
        <v>0</v>
      </c>
      <c r="X59" s="24"/>
      <c r="Y59" s="18">
        <f t="shared" si="10"/>
        <v>0</v>
      </c>
      <c r="Z59" s="24"/>
      <c r="AA59" s="18">
        <f t="shared" si="11"/>
        <v>0</v>
      </c>
      <c r="AB59" s="25"/>
      <c r="AC59" s="18">
        <f t="shared" si="12"/>
        <v>0</v>
      </c>
      <c r="AD59" s="26">
        <f t="shared" si="19"/>
        <v>0</v>
      </c>
      <c r="AE59" s="27">
        <f t="shared" si="19"/>
        <v>0</v>
      </c>
      <c r="AF59" s="28">
        <f t="shared" si="20"/>
        <v>0</v>
      </c>
      <c r="AG59" s="29">
        <f t="shared" si="20"/>
        <v>0</v>
      </c>
      <c r="AH59" s="28">
        <f t="shared" si="15"/>
        <v>0</v>
      </c>
      <c r="AI59" s="22">
        <f t="shared" si="16"/>
        <v>0</v>
      </c>
    </row>
    <row r="60" spans="1:35" ht="15">
      <c r="A60" s="15"/>
      <c r="B60" s="16"/>
      <c r="C60" s="16"/>
      <c r="D60" s="17"/>
      <c r="E60" s="18">
        <f t="shared" si="0"/>
        <v>0</v>
      </c>
      <c r="F60" s="19"/>
      <c r="G60" s="18">
        <f t="shared" si="1"/>
        <v>0</v>
      </c>
      <c r="H60" s="19"/>
      <c r="I60" s="18">
        <f t="shared" si="2"/>
        <v>0</v>
      </c>
      <c r="J60" s="19"/>
      <c r="K60" s="18">
        <f t="shared" si="21"/>
        <v>0</v>
      </c>
      <c r="L60" s="19"/>
      <c r="M60" s="18">
        <f t="shared" si="21"/>
        <v>0</v>
      </c>
      <c r="N60" s="20">
        <f t="shared" si="17"/>
        <v>0</v>
      </c>
      <c r="O60" s="21">
        <f t="shared" si="17"/>
        <v>0</v>
      </c>
      <c r="P60" s="19"/>
      <c r="Q60" s="18">
        <f t="shared" si="6"/>
        <v>0</v>
      </c>
      <c r="R60" s="19"/>
      <c r="S60" s="18">
        <f t="shared" si="7"/>
        <v>0</v>
      </c>
      <c r="T60" s="20">
        <f t="shared" si="18"/>
        <v>0</v>
      </c>
      <c r="U60" s="22">
        <f t="shared" si="18"/>
        <v>0</v>
      </c>
      <c r="V60" s="23"/>
      <c r="W60" s="18">
        <f t="shared" si="9"/>
        <v>0</v>
      </c>
      <c r="X60" s="24"/>
      <c r="Y60" s="18">
        <f t="shared" si="10"/>
        <v>0</v>
      </c>
      <c r="Z60" s="24"/>
      <c r="AA60" s="18">
        <f t="shared" si="11"/>
        <v>0</v>
      </c>
      <c r="AB60" s="25"/>
      <c r="AC60" s="18">
        <f t="shared" si="12"/>
        <v>0</v>
      </c>
      <c r="AD60" s="26">
        <f t="shared" si="19"/>
        <v>0</v>
      </c>
      <c r="AE60" s="27">
        <f t="shared" si="19"/>
        <v>0</v>
      </c>
      <c r="AF60" s="28">
        <f t="shared" si="20"/>
        <v>0</v>
      </c>
      <c r="AG60" s="29">
        <f t="shared" si="20"/>
        <v>0</v>
      </c>
      <c r="AH60" s="28">
        <f t="shared" si="15"/>
        <v>0</v>
      </c>
      <c r="AI60" s="22">
        <f t="shared" si="16"/>
        <v>0</v>
      </c>
    </row>
    <row r="61" spans="1:35" ht="15">
      <c r="A61" s="15"/>
      <c r="B61" s="16"/>
      <c r="C61" s="16"/>
      <c r="D61" s="17"/>
      <c r="E61" s="18">
        <f t="shared" si="0"/>
        <v>0</v>
      </c>
      <c r="F61" s="19"/>
      <c r="G61" s="18">
        <f t="shared" si="1"/>
        <v>0</v>
      </c>
      <c r="H61" s="19"/>
      <c r="I61" s="18">
        <f t="shared" si="2"/>
        <v>0</v>
      </c>
      <c r="J61" s="19"/>
      <c r="K61" s="18">
        <f t="shared" si="21"/>
        <v>0</v>
      </c>
      <c r="L61" s="19"/>
      <c r="M61" s="18">
        <f t="shared" si="21"/>
        <v>0</v>
      </c>
      <c r="N61" s="20">
        <f t="shared" si="17"/>
        <v>0</v>
      </c>
      <c r="O61" s="21">
        <f t="shared" si="17"/>
        <v>0</v>
      </c>
      <c r="P61" s="19"/>
      <c r="Q61" s="18">
        <f t="shared" si="6"/>
        <v>0</v>
      </c>
      <c r="R61" s="19"/>
      <c r="S61" s="18">
        <f t="shared" si="7"/>
        <v>0</v>
      </c>
      <c r="T61" s="20">
        <f t="shared" si="18"/>
        <v>0</v>
      </c>
      <c r="U61" s="22">
        <f t="shared" si="18"/>
        <v>0</v>
      </c>
      <c r="V61" s="23"/>
      <c r="W61" s="18">
        <f t="shared" si="9"/>
        <v>0</v>
      </c>
      <c r="X61" s="24"/>
      <c r="Y61" s="18">
        <f t="shared" si="10"/>
        <v>0</v>
      </c>
      <c r="Z61" s="24"/>
      <c r="AA61" s="18">
        <f t="shared" si="11"/>
        <v>0</v>
      </c>
      <c r="AB61" s="25"/>
      <c r="AC61" s="18">
        <f t="shared" si="12"/>
        <v>0</v>
      </c>
      <c r="AD61" s="26">
        <f t="shared" si="19"/>
        <v>0</v>
      </c>
      <c r="AE61" s="27">
        <f t="shared" si="19"/>
        <v>0</v>
      </c>
      <c r="AF61" s="28">
        <f t="shared" si="20"/>
        <v>0</v>
      </c>
      <c r="AG61" s="29">
        <f t="shared" si="20"/>
        <v>0</v>
      </c>
      <c r="AH61" s="28">
        <f t="shared" si="15"/>
        <v>0</v>
      </c>
      <c r="AI61" s="22">
        <f t="shared" si="16"/>
        <v>0</v>
      </c>
    </row>
    <row r="62" spans="1:35" ht="15">
      <c r="A62" s="15"/>
      <c r="B62" s="16"/>
      <c r="C62" s="16"/>
      <c r="D62" s="17"/>
      <c r="E62" s="18">
        <f t="shared" si="0"/>
        <v>0</v>
      </c>
      <c r="F62" s="19"/>
      <c r="G62" s="18">
        <f t="shared" si="1"/>
        <v>0</v>
      </c>
      <c r="H62" s="19"/>
      <c r="I62" s="18">
        <f t="shared" si="2"/>
        <v>0</v>
      </c>
      <c r="J62" s="19"/>
      <c r="K62" s="18">
        <f t="shared" si="21"/>
        <v>0</v>
      </c>
      <c r="L62" s="19"/>
      <c r="M62" s="18">
        <f t="shared" si="21"/>
        <v>0</v>
      </c>
      <c r="N62" s="20">
        <f t="shared" si="17"/>
        <v>0</v>
      </c>
      <c r="O62" s="21">
        <f t="shared" si="17"/>
        <v>0</v>
      </c>
      <c r="P62" s="19"/>
      <c r="Q62" s="18">
        <f t="shared" si="6"/>
        <v>0</v>
      </c>
      <c r="R62" s="19"/>
      <c r="S62" s="18">
        <f t="shared" si="7"/>
        <v>0</v>
      </c>
      <c r="T62" s="20">
        <f t="shared" si="18"/>
        <v>0</v>
      </c>
      <c r="U62" s="22">
        <f t="shared" si="18"/>
        <v>0</v>
      </c>
      <c r="V62" s="23"/>
      <c r="W62" s="18">
        <f t="shared" si="9"/>
        <v>0</v>
      </c>
      <c r="X62" s="24"/>
      <c r="Y62" s="18">
        <f t="shared" si="10"/>
        <v>0</v>
      </c>
      <c r="Z62" s="24"/>
      <c r="AA62" s="18">
        <f t="shared" si="11"/>
        <v>0</v>
      </c>
      <c r="AB62" s="25"/>
      <c r="AC62" s="18">
        <f t="shared" si="12"/>
        <v>0</v>
      </c>
      <c r="AD62" s="26">
        <f t="shared" si="19"/>
        <v>0</v>
      </c>
      <c r="AE62" s="27">
        <f t="shared" si="19"/>
        <v>0</v>
      </c>
      <c r="AF62" s="28">
        <f t="shared" si="20"/>
        <v>0</v>
      </c>
      <c r="AG62" s="29">
        <f t="shared" si="20"/>
        <v>0</v>
      </c>
      <c r="AH62" s="28">
        <f t="shared" si="15"/>
        <v>0</v>
      </c>
      <c r="AI62" s="22">
        <f t="shared" si="16"/>
        <v>0</v>
      </c>
    </row>
    <row r="63" spans="1:35" ht="15">
      <c r="A63" s="30"/>
      <c r="B63" s="31"/>
      <c r="C63" s="31"/>
      <c r="D63" s="17"/>
      <c r="E63" s="18">
        <f t="shared" si="0"/>
        <v>0</v>
      </c>
      <c r="F63" s="19"/>
      <c r="G63" s="18">
        <f t="shared" si="1"/>
        <v>0</v>
      </c>
      <c r="H63" s="19"/>
      <c r="I63" s="18">
        <f t="shared" si="2"/>
        <v>0</v>
      </c>
      <c r="J63" s="19"/>
      <c r="K63" s="18">
        <f t="shared" si="21"/>
        <v>0</v>
      </c>
      <c r="L63" s="19"/>
      <c r="M63" s="18">
        <f t="shared" si="21"/>
        <v>0</v>
      </c>
      <c r="N63" s="20">
        <f t="shared" si="17"/>
        <v>0</v>
      </c>
      <c r="O63" s="21">
        <f t="shared" si="17"/>
        <v>0</v>
      </c>
      <c r="P63" s="19"/>
      <c r="Q63" s="18">
        <f t="shared" si="6"/>
        <v>0</v>
      </c>
      <c r="R63" s="19"/>
      <c r="S63" s="18">
        <f t="shared" si="7"/>
        <v>0</v>
      </c>
      <c r="T63" s="20">
        <f t="shared" si="18"/>
        <v>0</v>
      </c>
      <c r="U63" s="22">
        <f t="shared" si="18"/>
        <v>0</v>
      </c>
      <c r="V63" s="23"/>
      <c r="W63" s="18">
        <f t="shared" si="9"/>
        <v>0</v>
      </c>
      <c r="X63" s="24"/>
      <c r="Y63" s="18">
        <f t="shared" si="10"/>
        <v>0</v>
      </c>
      <c r="Z63" s="24"/>
      <c r="AA63" s="18">
        <f t="shared" si="11"/>
        <v>0</v>
      </c>
      <c r="AB63" s="25"/>
      <c r="AC63" s="18">
        <f t="shared" si="12"/>
        <v>0</v>
      </c>
      <c r="AD63" s="26">
        <f t="shared" si="19"/>
        <v>0</v>
      </c>
      <c r="AE63" s="27">
        <f t="shared" si="19"/>
        <v>0</v>
      </c>
      <c r="AF63" s="28">
        <f t="shared" si="20"/>
        <v>0</v>
      </c>
      <c r="AG63" s="29">
        <f t="shared" si="20"/>
        <v>0</v>
      </c>
      <c r="AH63" s="28">
        <f t="shared" si="15"/>
        <v>0</v>
      </c>
      <c r="AI63" s="22">
        <f t="shared" si="16"/>
        <v>0</v>
      </c>
    </row>
    <row r="64" spans="1:35" s="1" customFormat="1" ht="15">
      <c r="A64" s="493" t="s">
        <v>36</v>
      </c>
      <c r="B64" s="494"/>
      <c r="C64" s="495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8"/>
    </row>
    <row r="65" spans="1:35" ht="15">
      <c r="A65" s="15"/>
      <c r="B65" s="31" t="s">
        <v>212</v>
      </c>
      <c r="C65" s="31" t="s">
        <v>693</v>
      </c>
      <c r="D65" s="17">
        <v>18</v>
      </c>
      <c r="E65" s="18">
        <f aca="true" t="shared" si="22" ref="E65:E74">+D65/12</f>
        <v>1.5</v>
      </c>
      <c r="F65" s="19"/>
      <c r="G65" s="18">
        <f aca="true" t="shared" si="23" ref="G65:G86">F65/12</f>
        <v>0</v>
      </c>
      <c r="H65" s="19"/>
      <c r="I65" s="18">
        <f aca="true" t="shared" si="24" ref="I65:I86">+H65/12</f>
        <v>0</v>
      </c>
      <c r="J65" s="19"/>
      <c r="K65" s="18">
        <f aca="true" t="shared" si="25" ref="K65:K86">+J65/12</f>
        <v>0</v>
      </c>
      <c r="L65" s="19"/>
      <c r="M65" s="18">
        <f aca="true" t="shared" si="26" ref="M65:M86">+L65/12</f>
        <v>0</v>
      </c>
      <c r="N65" s="20">
        <f aca="true" t="shared" si="27" ref="N65:O80">D65+F65+H65+J65+L65</f>
        <v>18</v>
      </c>
      <c r="O65" s="21">
        <f t="shared" si="27"/>
        <v>1.5</v>
      </c>
      <c r="P65" s="19"/>
      <c r="Q65" s="18">
        <f aca="true" t="shared" si="28" ref="Q65:Q86">+P65/12</f>
        <v>0</v>
      </c>
      <c r="R65" s="19"/>
      <c r="S65" s="18">
        <f aca="true" t="shared" si="29" ref="S65:S86">+R65/12</f>
        <v>0</v>
      </c>
      <c r="T65" s="20">
        <f aca="true" t="shared" si="30" ref="T65:U80">P65+R65</f>
        <v>0</v>
      </c>
      <c r="U65" s="22">
        <f t="shared" si="30"/>
        <v>0</v>
      </c>
      <c r="V65" s="23"/>
      <c r="W65" s="18">
        <f aca="true" t="shared" si="31" ref="W65:W86">+V65/12</f>
        <v>0</v>
      </c>
      <c r="X65" s="24"/>
      <c r="Y65" s="18">
        <f aca="true" t="shared" si="32" ref="Y65:Y86">+X65/12</f>
        <v>0</v>
      </c>
      <c r="Z65" s="24"/>
      <c r="AA65" s="18">
        <f aca="true" t="shared" si="33" ref="AA65:AA86">+Z65/12</f>
        <v>0</v>
      </c>
      <c r="AB65" s="33"/>
      <c r="AC65" s="18">
        <f aca="true" t="shared" si="34" ref="AC65:AC74">AB65/12</f>
        <v>0</v>
      </c>
      <c r="AD65" s="26">
        <f aca="true" t="shared" si="35" ref="AD65:AE80">X65+Z65+AB65</f>
        <v>0</v>
      </c>
      <c r="AE65" s="27">
        <f t="shared" si="35"/>
        <v>0</v>
      </c>
      <c r="AF65" s="28">
        <f aca="true" t="shared" si="36" ref="AF65:AG80">N65+T65+V65+AD65</f>
        <v>18</v>
      </c>
      <c r="AG65" s="29">
        <f t="shared" si="36"/>
        <v>1.5</v>
      </c>
      <c r="AH65" s="28">
        <f aca="true" t="shared" si="37" ref="AH65:AH86">IF(AF65-F65-J65-AB65-12&lt;0,0,AF65-F65-J65-AB65-12)</f>
        <v>6</v>
      </c>
      <c r="AI65" s="22">
        <f aca="true" t="shared" si="38" ref="AI65:AI86">AH65/12</f>
        <v>0.5</v>
      </c>
    </row>
    <row r="66" spans="1:35" ht="15">
      <c r="A66" s="15"/>
      <c r="B66" s="31" t="s">
        <v>212</v>
      </c>
      <c r="C66" s="31" t="s">
        <v>694</v>
      </c>
      <c r="D66" s="17">
        <v>12</v>
      </c>
      <c r="E66" s="18">
        <f t="shared" si="22"/>
        <v>1</v>
      </c>
      <c r="F66" s="19"/>
      <c r="G66" s="18">
        <f t="shared" si="23"/>
        <v>0</v>
      </c>
      <c r="H66" s="19"/>
      <c r="I66" s="18">
        <f t="shared" si="24"/>
        <v>0</v>
      </c>
      <c r="J66" s="19"/>
      <c r="K66" s="18">
        <f t="shared" si="25"/>
        <v>0</v>
      </c>
      <c r="L66" s="19"/>
      <c r="M66" s="18">
        <f t="shared" si="26"/>
        <v>0</v>
      </c>
      <c r="N66" s="20">
        <f t="shared" si="27"/>
        <v>12</v>
      </c>
      <c r="O66" s="21">
        <f t="shared" si="27"/>
        <v>1</v>
      </c>
      <c r="P66" s="19"/>
      <c r="Q66" s="18">
        <f t="shared" si="28"/>
        <v>0</v>
      </c>
      <c r="R66" s="19"/>
      <c r="S66" s="18">
        <f t="shared" si="29"/>
        <v>0</v>
      </c>
      <c r="T66" s="20">
        <f t="shared" si="30"/>
        <v>0</v>
      </c>
      <c r="U66" s="22">
        <f t="shared" si="30"/>
        <v>0</v>
      </c>
      <c r="V66" s="23"/>
      <c r="W66" s="18">
        <f t="shared" si="31"/>
        <v>0</v>
      </c>
      <c r="X66" s="24"/>
      <c r="Y66" s="18">
        <f t="shared" si="32"/>
        <v>0</v>
      </c>
      <c r="Z66" s="24"/>
      <c r="AA66" s="18">
        <f t="shared" si="33"/>
        <v>0</v>
      </c>
      <c r="AB66" s="33"/>
      <c r="AC66" s="18">
        <f t="shared" si="34"/>
        <v>0</v>
      </c>
      <c r="AD66" s="26">
        <f t="shared" si="35"/>
        <v>0</v>
      </c>
      <c r="AE66" s="27">
        <f t="shared" si="35"/>
        <v>0</v>
      </c>
      <c r="AF66" s="28">
        <f t="shared" si="36"/>
        <v>12</v>
      </c>
      <c r="AG66" s="29">
        <f t="shared" si="36"/>
        <v>1</v>
      </c>
      <c r="AH66" s="28">
        <f t="shared" si="37"/>
        <v>0</v>
      </c>
      <c r="AI66" s="22">
        <f t="shared" si="38"/>
        <v>0</v>
      </c>
    </row>
    <row r="67" spans="1:35" ht="15">
      <c r="A67" s="15"/>
      <c r="B67" s="31"/>
      <c r="C67" s="31" t="s">
        <v>1834</v>
      </c>
      <c r="D67" s="17">
        <v>9</v>
      </c>
      <c r="E67" s="18">
        <f t="shared" si="22"/>
        <v>0.75</v>
      </c>
      <c r="F67" s="19"/>
      <c r="G67" s="18">
        <f t="shared" si="23"/>
        <v>0</v>
      </c>
      <c r="H67" s="19"/>
      <c r="I67" s="18">
        <f t="shared" si="24"/>
        <v>0</v>
      </c>
      <c r="J67" s="19"/>
      <c r="K67" s="18">
        <f t="shared" si="25"/>
        <v>0</v>
      </c>
      <c r="L67" s="19"/>
      <c r="M67" s="18">
        <f t="shared" si="26"/>
        <v>0</v>
      </c>
      <c r="N67" s="20">
        <f t="shared" si="27"/>
        <v>9</v>
      </c>
      <c r="O67" s="21">
        <f t="shared" si="27"/>
        <v>0.75</v>
      </c>
      <c r="P67" s="19"/>
      <c r="Q67" s="18">
        <f t="shared" si="28"/>
        <v>0</v>
      </c>
      <c r="R67" s="19"/>
      <c r="S67" s="18">
        <f t="shared" si="29"/>
        <v>0</v>
      </c>
      <c r="T67" s="20">
        <f t="shared" si="30"/>
        <v>0</v>
      </c>
      <c r="U67" s="22">
        <f t="shared" si="30"/>
        <v>0</v>
      </c>
      <c r="V67" s="23"/>
      <c r="W67" s="18">
        <f t="shared" si="31"/>
        <v>0</v>
      </c>
      <c r="X67" s="24"/>
      <c r="Y67" s="18">
        <f t="shared" si="32"/>
        <v>0</v>
      </c>
      <c r="Z67" s="24"/>
      <c r="AA67" s="18">
        <f t="shared" si="33"/>
        <v>0</v>
      </c>
      <c r="AB67" s="33"/>
      <c r="AC67" s="18">
        <f t="shared" si="34"/>
        <v>0</v>
      </c>
      <c r="AD67" s="26">
        <f t="shared" si="35"/>
        <v>0</v>
      </c>
      <c r="AE67" s="27">
        <f t="shared" si="35"/>
        <v>0</v>
      </c>
      <c r="AF67" s="28">
        <f t="shared" si="36"/>
        <v>9</v>
      </c>
      <c r="AG67" s="29">
        <f t="shared" si="36"/>
        <v>0.75</v>
      </c>
      <c r="AH67" s="28">
        <f t="shared" si="37"/>
        <v>0</v>
      </c>
      <c r="AI67" s="22">
        <f t="shared" si="38"/>
        <v>0</v>
      </c>
    </row>
    <row r="68" spans="1:35" ht="15">
      <c r="A68" s="15"/>
      <c r="B68" s="31"/>
      <c r="C68" s="31"/>
      <c r="D68" s="17"/>
      <c r="E68" s="18">
        <f t="shared" si="22"/>
        <v>0</v>
      </c>
      <c r="F68" s="19"/>
      <c r="G68" s="18">
        <f t="shared" si="23"/>
        <v>0</v>
      </c>
      <c r="H68" s="19"/>
      <c r="I68" s="18">
        <f t="shared" si="24"/>
        <v>0</v>
      </c>
      <c r="J68" s="19"/>
      <c r="K68" s="18">
        <f t="shared" si="25"/>
        <v>0</v>
      </c>
      <c r="L68" s="19"/>
      <c r="M68" s="18">
        <f t="shared" si="26"/>
        <v>0</v>
      </c>
      <c r="N68" s="20">
        <f t="shared" si="27"/>
        <v>0</v>
      </c>
      <c r="O68" s="21">
        <f t="shared" si="27"/>
        <v>0</v>
      </c>
      <c r="P68" s="19"/>
      <c r="Q68" s="18">
        <f t="shared" si="28"/>
        <v>0</v>
      </c>
      <c r="R68" s="19"/>
      <c r="S68" s="18">
        <f t="shared" si="29"/>
        <v>0</v>
      </c>
      <c r="T68" s="20">
        <f t="shared" si="30"/>
        <v>0</v>
      </c>
      <c r="U68" s="22">
        <f t="shared" si="30"/>
        <v>0</v>
      </c>
      <c r="V68" s="23"/>
      <c r="W68" s="18">
        <f t="shared" si="31"/>
        <v>0</v>
      </c>
      <c r="X68" s="24"/>
      <c r="Y68" s="18">
        <f t="shared" si="32"/>
        <v>0</v>
      </c>
      <c r="Z68" s="24"/>
      <c r="AA68" s="18">
        <f t="shared" si="33"/>
        <v>0</v>
      </c>
      <c r="AB68" s="33"/>
      <c r="AC68" s="18">
        <f t="shared" si="34"/>
        <v>0</v>
      </c>
      <c r="AD68" s="26">
        <f t="shared" si="35"/>
        <v>0</v>
      </c>
      <c r="AE68" s="27">
        <f t="shared" si="35"/>
        <v>0</v>
      </c>
      <c r="AF68" s="28">
        <f t="shared" si="36"/>
        <v>0</v>
      </c>
      <c r="AG68" s="29">
        <f t="shared" si="36"/>
        <v>0</v>
      </c>
      <c r="AH68" s="28">
        <f t="shared" si="37"/>
        <v>0</v>
      </c>
      <c r="AI68" s="22">
        <f t="shared" si="38"/>
        <v>0</v>
      </c>
    </row>
    <row r="69" spans="1:35" ht="15">
      <c r="A69" s="30"/>
      <c r="B69" s="31"/>
      <c r="C69" s="31"/>
      <c r="D69" s="17"/>
      <c r="E69" s="18">
        <f t="shared" si="22"/>
        <v>0</v>
      </c>
      <c r="F69" s="19"/>
      <c r="G69" s="18">
        <f t="shared" si="23"/>
        <v>0</v>
      </c>
      <c r="H69" s="19"/>
      <c r="I69" s="18">
        <f t="shared" si="24"/>
        <v>0</v>
      </c>
      <c r="J69" s="19"/>
      <c r="K69" s="18">
        <f t="shared" si="25"/>
        <v>0</v>
      </c>
      <c r="L69" s="19"/>
      <c r="M69" s="18">
        <f t="shared" si="26"/>
        <v>0</v>
      </c>
      <c r="N69" s="20">
        <f t="shared" si="27"/>
        <v>0</v>
      </c>
      <c r="O69" s="21">
        <f t="shared" si="27"/>
        <v>0</v>
      </c>
      <c r="P69" s="19"/>
      <c r="Q69" s="18">
        <f t="shared" si="28"/>
        <v>0</v>
      </c>
      <c r="R69" s="19"/>
      <c r="S69" s="18">
        <f t="shared" si="29"/>
        <v>0</v>
      </c>
      <c r="T69" s="20">
        <f t="shared" si="30"/>
        <v>0</v>
      </c>
      <c r="U69" s="22">
        <f t="shared" si="30"/>
        <v>0</v>
      </c>
      <c r="V69" s="23"/>
      <c r="W69" s="18">
        <f t="shared" si="31"/>
        <v>0</v>
      </c>
      <c r="X69" s="24"/>
      <c r="Y69" s="18">
        <f t="shared" si="32"/>
        <v>0</v>
      </c>
      <c r="Z69" s="24"/>
      <c r="AA69" s="18">
        <f t="shared" si="33"/>
        <v>0</v>
      </c>
      <c r="AB69" s="33"/>
      <c r="AC69" s="18">
        <f t="shared" si="34"/>
        <v>0</v>
      </c>
      <c r="AD69" s="26">
        <f t="shared" si="35"/>
        <v>0</v>
      </c>
      <c r="AE69" s="27">
        <f t="shared" si="35"/>
        <v>0</v>
      </c>
      <c r="AF69" s="28">
        <f t="shared" si="36"/>
        <v>0</v>
      </c>
      <c r="AG69" s="29">
        <f t="shared" si="36"/>
        <v>0</v>
      </c>
      <c r="AH69" s="28">
        <f t="shared" si="37"/>
        <v>0</v>
      </c>
      <c r="AI69" s="22">
        <f t="shared" si="38"/>
        <v>0</v>
      </c>
    </row>
    <row r="70" spans="1:35" ht="15">
      <c r="A70" s="30"/>
      <c r="B70" s="31"/>
      <c r="C70" s="31"/>
      <c r="D70" s="17"/>
      <c r="E70" s="18">
        <f t="shared" si="22"/>
        <v>0</v>
      </c>
      <c r="F70" s="19"/>
      <c r="G70" s="18">
        <f t="shared" si="23"/>
        <v>0</v>
      </c>
      <c r="H70" s="19"/>
      <c r="I70" s="18">
        <f t="shared" si="24"/>
        <v>0</v>
      </c>
      <c r="J70" s="19"/>
      <c r="K70" s="18">
        <f t="shared" si="25"/>
        <v>0</v>
      </c>
      <c r="L70" s="19"/>
      <c r="M70" s="18">
        <f t="shared" si="26"/>
        <v>0</v>
      </c>
      <c r="N70" s="20">
        <f t="shared" si="27"/>
        <v>0</v>
      </c>
      <c r="O70" s="21">
        <f t="shared" si="27"/>
        <v>0</v>
      </c>
      <c r="P70" s="19"/>
      <c r="Q70" s="18">
        <f t="shared" si="28"/>
        <v>0</v>
      </c>
      <c r="R70" s="19"/>
      <c r="S70" s="18">
        <f t="shared" si="29"/>
        <v>0</v>
      </c>
      <c r="T70" s="20">
        <f t="shared" si="30"/>
        <v>0</v>
      </c>
      <c r="U70" s="22">
        <f t="shared" si="30"/>
        <v>0</v>
      </c>
      <c r="V70" s="23"/>
      <c r="W70" s="18">
        <f t="shared" si="31"/>
        <v>0</v>
      </c>
      <c r="X70" s="24"/>
      <c r="Y70" s="18">
        <f t="shared" si="32"/>
        <v>0</v>
      </c>
      <c r="Z70" s="24"/>
      <c r="AA70" s="18">
        <f t="shared" si="33"/>
        <v>0</v>
      </c>
      <c r="AB70" s="33"/>
      <c r="AC70" s="18">
        <f t="shared" si="34"/>
        <v>0</v>
      </c>
      <c r="AD70" s="26">
        <f t="shared" si="35"/>
        <v>0</v>
      </c>
      <c r="AE70" s="27">
        <f t="shared" si="35"/>
        <v>0</v>
      </c>
      <c r="AF70" s="28">
        <f t="shared" si="36"/>
        <v>0</v>
      </c>
      <c r="AG70" s="29">
        <f t="shared" si="36"/>
        <v>0</v>
      </c>
      <c r="AH70" s="28">
        <f t="shared" si="37"/>
        <v>0</v>
      </c>
      <c r="AI70" s="22">
        <f t="shared" si="38"/>
        <v>0</v>
      </c>
    </row>
    <row r="71" spans="1:35" ht="15">
      <c r="A71" s="30"/>
      <c r="B71" s="31"/>
      <c r="C71" s="31"/>
      <c r="D71" s="17"/>
      <c r="E71" s="18">
        <f t="shared" si="22"/>
        <v>0</v>
      </c>
      <c r="F71" s="19"/>
      <c r="G71" s="18">
        <f t="shared" si="23"/>
        <v>0</v>
      </c>
      <c r="H71" s="19"/>
      <c r="I71" s="18">
        <f t="shared" si="24"/>
        <v>0</v>
      </c>
      <c r="J71" s="19"/>
      <c r="K71" s="18">
        <f t="shared" si="25"/>
        <v>0</v>
      </c>
      <c r="L71" s="19"/>
      <c r="M71" s="18">
        <f t="shared" si="26"/>
        <v>0</v>
      </c>
      <c r="N71" s="20">
        <f t="shared" si="27"/>
        <v>0</v>
      </c>
      <c r="O71" s="21">
        <f t="shared" si="27"/>
        <v>0</v>
      </c>
      <c r="P71" s="19"/>
      <c r="Q71" s="18">
        <f t="shared" si="28"/>
        <v>0</v>
      </c>
      <c r="R71" s="19"/>
      <c r="S71" s="18">
        <f t="shared" si="29"/>
        <v>0</v>
      </c>
      <c r="T71" s="20">
        <f t="shared" si="30"/>
        <v>0</v>
      </c>
      <c r="U71" s="22">
        <f t="shared" si="30"/>
        <v>0</v>
      </c>
      <c r="V71" s="23"/>
      <c r="W71" s="18">
        <f t="shared" si="31"/>
        <v>0</v>
      </c>
      <c r="X71" s="24"/>
      <c r="Y71" s="18">
        <f t="shared" si="32"/>
        <v>0</v>
      </c>
      <c r="Z71" s="24"/>
      <c r="AA71" s="18">
        <f t="shared" si="33"/>
        <v>0</v>
      </c>
      <c r="AB71" s="33"/>
      <c r="AC71" s="18">
        <f t="shared" si="34"/>
        <v>0</v>
      </c>
      <c r="AD71" s="26">
        <f t="shared" si="35"/>
        <v>0</v>
      </c>
      <c r="AE71" s="27">
        <f t="shared" si="35"/>
        <v>0</v>
      </c>
      <c r="AF71" s="28">
        <f t="shared" si="36"/>
        <v>0</v>
      </c>
      <c r="AG71" s="29">
        <f t="shared" si="36"/>
        <v>0</v>
      </c>
      <c r="AH71" s="28">
        <f t="shared" si="37"/>
        <v>0</v>
      </c>
      <c r="AI71" s="22">
        <f t="shared" si="38"/>
        <v>0</v>
      </c>
    </row>
    <row r="72" spans="1:35" ht="15">
      <c r="A72" s="30"/>
      <c r="B72" s="31"/>
      <c r="C72" s="31"/>
      <c r="D72" s="17"/>
      <c r="E72" s="18">
        <f t="shared" si="22"/>
        <v>0</v>
      </c>
      <c r="F72" s="19"/>
      <c r="G72" s="18">
        <f t="shared" si="23"/>
        <v>0</v>
      </c>
      <c r="H72" s="19"/>
      <c r="I72" s="18">
        <f t="shared" si="24"/>
        <v>0</v>
      </c>
      <c r="J72" s="19"/>
      <c r="K72" s="18">
        <f t="shared" si="25"/>
        <v>0</v>
      </c>
      <c r="L72" s="19"/>
      <c r="M72" s="18">
        <f t="shared" si="26"/>
        <v>0</v>
      </c>
      <c r="N72" s="20">
        <f t="shared" si="27"/>
        <v>0</v>
      </c>
      <c r="O72" s="21">
        <f t="shared" si="27"/>
        <v>0</v>
      </c>
      <c r="P72" s="19"/>
      <c r="Q72" s="18">
        <f t="shared" si="28"/>
        <v>0</v>
      </c>
      <c r="R72" s="19"/>
      <c r="S72" s="18">
        <f t="shared" si="29"/>
        <v>0</v>
      </c>
      <c r="T72" s="20">
        <f t="shared" si="30"/>
        <v>0</v>
      </c>
      <c r="U72" s="22">
        <f t="shared" si="30"/>
        <v>0</v>
      </c>
      <c r="V72" s="23"/>
      <c r="W72" s="18">
        <f t="shared" si="31"/>
        <v>0</v>
      </c>
      <c r="X72" s="24"/>
      <c r="Y72" s="18">
        <f t="shared" si="32"/>
        <v>0</v>
      </c>
      <c r="Z72" s="24"/>
      <c r="AA72" s="18">
        <f t="shared" si="33"/>
        <v>0</v>
      </c>
      <c r="AB72" s="33"/>
      <c r="AC72" s="18">
        <f t="shared" si="34"/>
        <v>0</v>
      </c>
      <c r="AD72" s="26">
        <f t="shared" si="35"/>
        <v>0</v>
      </c>
      <c r="AE72" s="27">
        <f t="shared" si="35"/>
        <v>0</v>
      </c>
      <c r="AF72" s="28">
        <f t="shared" si="36"/>
        <v>0</v>
      </c>
      <c r="AG72" s="29">
        <f t="shared" si="36"/>
        <v>0</v>
      </c>
      <c r="AH72" s="28">
        <f t="shared" si="37"/>
        <v>0</v>
      </c>
      <c r="AI72" s="22">
        <f t="shared" si="38"/>
        <v>0</v>
      </c>
    </row>
    <row r="73" spans="1:35" ht="15">
      <c r="A73" s="30"/>
      <c r="B73" s="31"/>
      <c r="C73" s="31"/>
      <c r="D73" s="17"/>
      <c r="E73" s="18">
        <f t="shared" si="22"/>
        <v>0</v>
      </c>
      <c r="F73" s="19"/>
      <c r="G73" s="18">
        <f t="shared" si="23"/>
        <v>0</v>
      </c>
      <c r="H73" s="19"/>
      <c r="I73" s="18">
        <f t="shared" si="24"/>
        <v>0</v>
      </c>
      <c r="J73" s="19"/>
      <c r="K73" s="18">
        <f t="shared" si="25"/>
        <v>0</v>
      </c>
      <c r="L73" s="19"/>
      <c r="M73" s="18">
        <f t="shared" si="26"/>
        <v>0</v>
      </c>
      <c r="N73" s="20">
        <f t="shared" si="27"/>
        <v>0</v>
      </c>
      <c r="O73" s="21">
        <f t="shared" si="27"/>
        <v>0</v>
      </c>
      <c r="P73" s="19"/>
      <c r="Q73" s="18">
        <f t="shared" si="28"/>
        <v>0</v>
      </c>
      <c r="R73" s="19"/>
      <c r="S73" s="18">
        <f t="shared" si="29"/>
        <v>0</v>
      </c>
      <c r="T73" s="20">
        <f t="shared" si="30"/>
        <v>0</v>
      </c>
      <c r="U73" s="22">
        <f t="shared" si="30"/>
        <v>0</v>
      </c>
      <c r="V73" s="23"/>
      <c r="W73" s="18">
        <f t="shared" si="31"/>
        <v>0</v>
      </c>
      <c r="X73" s="24"/>
      <c r="Y73" s="18">
        <f t="shared" si="32"/>
        <v>0</v>
      </c>
      <c r="Z73" s="24"/>
      <c r="AA73" s="18">
        <f t="shared" si="33"/>
        <v>0</v>
      </c>
      <c r="AB73" s="33"/>
      <c r="AC73" s="18">
        <f t="shared" si="34"/>
        <v>0</v>
      </c>
      <c r="AD73" s="26">
        <f t="shared" si="35"/>
        <v>0</v>
      </c>
      <c r="AE73" s="27">
        <f t="shared" si="35"/>
        <v>0</v>
      </c>
      <c r="AF73" s="28">
        <f t="shared" si="36"/>
        <v>0</v>
      </c>
      <c r="AG73" s="29">
        <f t="shared" si="36"/>
        <v>0</v>
      </c>
      <c r="AH73" s="28">
        <f t="shared" si="37"/>
        <v>0</v>
      </c>
      <c r="AI73" s="22">
        <f t="shared" si="38"/>
        <v>0</v>
      </c>
    </row>
    <row r="74" spans="1:35" ht="15">
      <c r="A74" s="30"/>
      <c r="B74" s="31"/>
      <c r="C74" s="31"/>
      <c r="D74" s="17"/>
      <c r="E74" s="18">
        <f t="shared" si="22"/>
        <v>0</v>
      </c>
      <c r="F74" s="19"/>
      <c r="G74" s="18">
        <f t="shared" si="23"/>
        <v>0</v>
      </c>
      <c r="H74" s="19"/>
      <c r="I74" s="18">
        <f t="shared" si="24"/>
        <v>0</v>
      </c>
      <c r="J74" s="19"/>
      <c r="K74" s="18">
        <f t="shared" si="25"/>
        <v>0</v>
      </c>
      <c r="L74" s="19"/>
      <c r="M74" s="18">
        <f t="shared" si="26"/>
        <v>0</v>
      </c>
      <c r="N74" s="20">
        <f t="shared" si="27"/>
        <v>0</v>
      </c>
      <c r="O74" s="21">
        <f t="shared" si="27"/>
        <v>0</v>
      </c>
      <c r="P74" s="19"/>
      <c r="Q74" s="18">
        <f t="shared" si="28"/>
        <v>0</v>
      </c>
      <c r="R74" s="19"/>
      <c r="S74" s="18">
        <f t="shared" si="29"/>
        <v>0</v>
      </c>
      <c r="T74" s="20">
        <f t="shared" si="30"/>
        <v>0</v>
      </c>
      <c r="U74" s="22">
        <f t="shared" si="30"/>
        <v>0</v>
      </c>
      <c r="V74" s="23"/>
      <c r="W74" s="18">
        <f t="shared" si="31"/>
        <v>0</v>
      </c>
      <c r="X74" s="24"/>
      <c r="Y74" s="18">
        <f t="shared" si="32"/>
        <v>0</v>
      </c>
      <c r="Z74" s="24"/>
      <c r="AA74" s="18">
        <f t="shared" si="33"/>
        <v>0</v>
      </c>
      <c r="AB74" s="33"/>
      <c r="AC74" s="18">
        <f t="shared" si="34"/>
        <v>0</v>
      </c>
      <c r="AD74" s="26">
        <f t="shared" si="35"/>
        <v>0</v>
      </c>
      <c r="AE74" s="27">
        <f t="shared" si="35"/>
        <v>0</v>
      </c>
      <c r="AF74" s="28">
        <f t="shared" si="36"/>
        <v>0</v>
      </c>
      <c r="AG74" s="29">
        <f t="shared" si="36"/>
        <v>0</v>
      </c>
      <c r="AH74" s="28">
        <f t="shared" si="37"/>
        <v>0</v>
      </c>
      <c r="AI74" s="22">
        <f t="shared" si="38"/>
        <v>0</v>
      </c>
    </row>
    <row r="75" spans="1:35" ht="15">
      <c r="A75" s="30"/>
      <c r="B75" s="31"/>
      <c r="C75" s="31"/>
      <c r="D75" s="17"/>
      <c r="E75" s="18">
        <f t="shared" si="0"/>
        <v>0</v>
      </c>
      <c r="F75" s="19"/>
      <c r="G75" s="18">
        <f t="shared" si="23"/>
        <v>0</v>
      </c>
      <c r="H75" s="19"/>
      <c r="I75" s="18">
        <f t="shared" si="24"/>
        <v>0</v>
      </c>
      <c r="J75" s="19"/>
      <c r="K75" s="18">
        <f t="shared" si="25"/>
        <v>0</v>
      </c>
      <c r="L75" s="19"/>
      <c r="M75" s="18">
        <f t="shared" si="26"/>
        <v>0</v>
      </c>
      <c r="N75" s="20">
        <f t="shared" si="27"/>
        <v>0</v>
      </c>
      <c r="O75" s="21">
        <f t="shared" si="27"/>
        <v>0</v>
      </c>
      <c r="P75" s="19"/>
      <c r="Q75" s="18">
        <f t="shared" si="28"/>
        <v>0</v>
      </c>
      <c r="R75" s="19"/>
      <c r="S75" s="18">
        <f t="shared" si="29"/>
        <v>0</v>
      </c>
      <c r="T75" s="20">
        <f t="shared" si="30"/>
        <v>0</v>
      </c>
      <c r="U75" s="22">
        <f t="shared" si="30"/>
        <v>0</v>
      </c>
      <c r="V75" s="23"/>
      <c r="W75" s="18">
        <f t="shared" si="31"/>
        <v>0</v>
      </c>
      <c r="X75" s="24"/>
      <c r="Y75" s="18">
        <f t="shared" si="32"/>
        <v>0</v>
      </c>
      <c r="Z75" s="24"/>
      <c r="AA75" s="18">
        <f t="shared" si="33"/>
        <v>0</v>
      </c>
      <c r="AB75" s="33"/>
      <c r="AC75" s="18">
        <f t="shared" si="12"/>
        <v>0</v>
      </c>
      <c r="AD75" s="26">
        <f t="shared" si="35"/>
        <v>0</v>
      </c>
      <c r="AE75" s="27">
        <f t="shared" si="35"/>
        <v>0</v>
      </c>
      <c r="AF75" s="28">
        <f t="shared" si="36"/>
        <v>0</v>
      </c>
      <c r="AG75" s="29">
        <f t="shared" si="36"/>
        <v>0</v>
      </c>
      <c r="AH75" s="28">
        <f t="shared" si="37"/>
        <v>0</v>
      </c>
      <c r="AI75" s="22">
        <f t="shared" si="38"/>
        <v>0</v>
      </c>
    </row>
    <row r="76" spans="1:35" ht="15">
      <c r="A76" s="30"/>
      <c r="B76" s="31"/>
      <c r="C76" s="31"/>
      <c r="D76" s="17"/>
      <c r="E76" s="18">
        <f t="shared" si="0"/>
        <v>0</v>
      </c>
      <c r="F76" s="19"/>
      <c r="G76" s="18">
        <f t="shared" si="23"/>
        <v>0</v>
      </c>
      <c r="H76" s="19"/>
      <c r="I76" s="18">
        <f t="shared" si="24"/>
        <v>0</v>
      </c>
      <c r="J76" s="19"/>
      <c r="K76" s="18">
        <f t="shared" si="25"/>
        <v>0</v>
      </c>
      <c r="L76" s="19"/>
      <c r="M76" s="18">
        <f t="shared" si="26"/>
        <v>0</v>
      </c>
      <c r="N76" s="20">
        <f t="shared" si="27"/>
        <v>0</v>
      </c>
      <c r="O76" s="21">
        <f t="shared" si="27"/>
        <v>0</v>
      </c>
      <c r="P76" s="19"/>
      <c r="Q76" s="18">
        <f t="shared" si="28"/>
        <v>0</v>
      </c>
      <c r="R76" s="19"/>
      <c r="S76" s="18">
        <f t="shared" si="29"/>
        <v>0</v>
      </c>
      <c r="T76" s="20">
        <f t="shared" si="30"/>
        <v>0</v>
      </c>
      <c r="U76" s="22">
        <f t="shared" si="30"/>
        <v>0</v>
      </c>
      <c r="V76" s="23"/>
      <c r="W76" s="18">
        <f t="shared" si="31"/>
        <v>0</v>
      </c>
      <c r="X76" s="24"/>
      <c r="Y76" s="18">
        <f t="shared" si="32"/>
        <v>0</v>
      </c>
      <c r="Z76" s="24"/>
      <c r="AA76" s="18">
        <f t="shared" si="33"/>
        <v>0</v>
      </c>
      <c r="AB76" s="33"/>
      <c r="AC76" s="18">
        <f t="shared" si="12"/>
        <v>0</v>
      </c>
      <c r="AD76" s="26">
        <f t="shared" si="35"/>
        <v>0</v>
      </c>
      <c r="AE76" s="27">
        <f t="shared" si="35"/>
        <v>0</v>
      </c>
      <c r="AF76" s="28">
        <f t="shared" si="36"/>
        <v>0</v>
      </c>
      <c r="AG76" s="29">
        <f t="shared" si="36"/>
        <v>0</v>
      </c>
      <c r="AH76" s="28">
        <f t="shared" si="37"/>
        <v>0</v>
      </c>
      <c r="AI76" s="22">
        <f t="shared" si="38"/>
        <v>0</v>
      </c>
    </row>
    <row r="77" spans="1:35" ht="15">
      <c r="A77" s="30"/>
      <c r="B77" s="31"/>
      <c r="C77" s="31"/>
      <c r="D77" s="17"/>
      <c r="E77" s="18">
        <f t="shared" si="0"/>
        <v>0</v>
      </c>
      <c r="F77" s="19"/>
      <c r="G77" s="18">
        <f t="shared" si="23"/>
        <v>0</v>
      </c>
      <c r="H77" s="19"/>
      <c r="I77" s="18">
        <f t="shared" si="24"/>
        <v>0</v>
      </c>
      <c r="J77" s="19"/>
      <c r="K77" s="18">
        <f t="shared" si="25"/>
        <v>0</v>
      </c>
      <c r="L77" s="19"/>
      <c r="M77" s="18">
        <f t="shared" si="26"/>
        <v>0</v>
      </c>
      <c r="N77" s="20">
        <f t="shared" si="27"/>
        <v>0</v>
      </c>
      <c r="O77" s="21">
        <f t="shared" si="27"/>
        <v>0</v>
      </c>
      <c r="P77" s="19"/>
      <c r="Q77" s="18">
        <f t="shared" si="28"/>
        <v>0</v>
      </c>
      <c r="R77" s="19"/>
      <c r="S77" s="18">
        <f t="shared" si="29"/>
        <v>0</v>
      </c>
      <c r="T77" s="20">
        <f t="shared" si="30"/>
        <v>0</v>
      </c>
      <c r="U77" s="22">
        <f t="shared" si="30"/>
        <v>0</v>
      </c>
      <c r="V77" s="23"/>
      <c r="W77" s="18">
        <f t="shared" si="31"/>
        <v>0</v>
      </c>
      <c r="X77" s="24"/>
      <c r="Y77" s="18">
        <f t="shared" si="32"/>
        <v>0</v>
      </c>
      <c r="Z77" s="24"/>
      <c r="AA77" s="18">
        <f t="shared" si="33"/>
        <v>0</v>
      </c>
      <c r="AB77" s="33"/>
      <c r="AC77" s="18">
        <f t="shared" si="12"/>
        <v>0</v>
      </c>
      <c r="AD77" s="26">
        <f t="shared" si="35"/>
        <v>0</v>
      </c>
      <c r="AE77" s="27">
        <f t="shared" si="35"/>
        <v>0</v>
      </c>
      <c r="AF77" s="28">
        <f t="shared" si="36"/>
        <v>0</v>
      </c>
      <c r="AG77" s="29">
        <f t="shared" si="36"/>
        <v>0</v>
      </c>
      <c r="AH77" s="28">
        <f t="shared" si="37"/>
        <v>0</v>
      </c>
      <c r="AI77" s="22">
        <f t="shared" si="38"/>
        <v>0</v>
      </c>
    </row>
    <row r="78" spans="1:35" ht="15">
      <c r="A78" s="30"/>
      <c r="B78" s="31"/>
      <c r="C78" s="16"/>
      <c r="D78" s="17"/>
      <c r="E78" s="18">
        <f t="shared" si="0"/>
        <v>0</v>
      </c>
      <c r="F78" s="19"/>
      <c r="G78" s="18">
        <f t="shared" si="23"/>
        <v>0</v>
      </c>
      <c r="H78" s="19"/>
      <c r="I78" s="18">
        <f t="shared" si="24"/>
        <v>0</v>
      </c>
      <c r="J78" s="19"/>
      <c r="K78" s="18">
        <f t="shared" si="25"/>
        <v>0</v>
      </c>
      <c r="L78" s="19"/>
      <c r="M78" s="18">
        <f t="shared" si="26"/>
        <v>0</v>
      </c>
      <c r="N78" s="20">
        <f t="shared" si="27"/>
        <v>0</v>
      </c>
      <c r="O78" s="21">
        <f t="shared" si="27"/>
        <v>0</v>
      </c>
      <c r="P78" s="19"/>
      <c r="Q78" s="18">
        <f t="shared" si="28"/>
        <v>0</v>
      </c>
      <c r="R78" s="19"/>
      <c r="S78" s="18">
        <f t="shared" si="29"/>
        <v>0</v>
      </c>
      <c r="T78" s="20">
        <f t="shared" si="30"/>
        <v>0</v>
      </c>
      <c r="U78" s="22">
        <f t="shared" si="30"/>
        <v>0</v>
      </c>
      <c r="V78" s="23"/>
      <c r="W78" s="18">
        <f t="shared" si="31"/>
        <v>0</v>
      </c>
      <c r="X78" s="24"/>
      <c r="Y78" s="18">
        <f t="shared" si="32"/>
        <v>0</v>
      </c>
      <c r="Z78" s="24"/>
      <c r="AA78" s="18">
        <f t="shared" si="33"/>
        <v>0</v>
      </c>
      <c r="AB78" s="33"/>
      <c r="AC78" s="18">
        <f t="shared" si="12"/>
        <v>0</v>
      </c>
      <c r="AD78" s="26">
        <f t="shared" si="35"/>
        <v>0</v>
      </c>
      <c r="AE78" s="27">
        <f t="shared" si="35"/>
        <v>0</v>
      </c>
      <c r="AF78" s="28">
        <f t="shared" si="36"/>
        <v>0</v>
      </c>
      <c r="AG78" s="29">
        <f t="shared" si="36"/>
        <v>0</v>
      </c>
      <c r="AH78" s="28">
        <f t="shared" si="37"/>
        <v>0</v>
      </c>
      <c r="AI78" s="22">
        <f t="shared" si="38"/>
        <v>0</v>
      </c>
    </row>
    <row r="79" spans="1:35" s="1" customFormat="1" ht="15">
      <c r="A79" s="493" t="s">
        <v>37</v>
      </c>
      <c r="B79" s="494"/>
      <c r="C79" s="495"/>
      <c r="D79" s="46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8"/>
    </row>
    <row r="80" spans="1:35" ht="15">
      <c r="A80" s="30"/>
      <c r="B80" s="31"/>
      <c r="C80" s="16" t="s">
        <v>1630</v>
      </c>
      <c r="D80" s="17">
        <v>6</v>
      </c>
      <c r="E80" s="18">
        <f t="shared" si="0"/>
        <v>0.5</v>
      </c>
      <c r="F80" s="19"/>
      <c r="G80" s="18">
        <f t="shared" si="23"/>
        <v>0</v>
      </c>
      <c r="H80" s="19"/>
      <c r="I80" s="18">
        <f t="shared" si="24"/>
        <v>0</v>
      </c>
      <c r="J80" s="19"/>
      <c r="K80" s="18">
        <f t="shared" si="25"/>
        <v>0</v>
      </c>
      <c r="L80" s="19"/>
      <c r="M80" s="18">
        <f t="shared" si="26"/>
        <v>0</v>
      </c>
      <c r="N80" s="20">
        <f t="shared" si="27"/>
        <v>6</v>
      </c>
      <c r="O80" s="21">
        <f t="shared" si="27"/>
        <v>0.5</v>
      </c>
      <c r="P80" s="19"/>
      <c r="Q80" s="18">
        <f t="shared" si="28"/>
        <v>0</v>
      </c>
      <c r="R80" s="19"/>
      <c r="S80" s="18">
        <f t="shared" si="29"/>
        <v>0</v>
      </c>
      <c r="T80" s="20">
        <f t="shared" si="30"/>
        <v>0</v>
      </c>
      <c r="U80" s="22">
        <f t="shared" si="30"/>
        <v>0</v>
      </c>
      <c r="V80" s="23"/>
      <c r="W80" s="18">
        <f t="shared" si="31"/>
        <v>0</v>
      </c>
      <c r="X80" s="24"/>
      <c r="Y80" s="18">
        <f t="shared" si="32"/>
        <v>0</v>
      </c>
      <c r="Z80" s="24"/>
      <c r="AA80" s="34">
        <f t="shared" si="33"/>
        <v>0</v>
      </c>
      <c r="AB80" s="33"/>
      <c r="AC80" s="34">
        <f t="shared" si="12"/>
        <v>0</v>
      </c>
      <c r="AD80" s="26">
        <f t="shared" si="35"/>
        <v>0</v>
      </c>
      <c r="AE80" s="27">
        <f t="shared" si="35"/>
        <v>0</v>
      </c>
      <c r="AF80" s="28">
        <f t="shared" si="36"/>
        <v>6</v>
      </c>
      <c r="AG80" s="29">
        <f t="shared" si="36"/>
        <v>0.5</v>
      </c>
      <c r="AH80" s="28">
        <f t="shared" si="37"/>
        <v>0</v>
      </c>
      <c r="AI80" s="22">
        <f t="shared" si="38"/>
        <v>0</v>
      </c>
    </row>
    <row r="81" spans="1:35" ht="15">
      <c r="A81" s="30"/>
      <c r="B81" s="31"/>
      <c r="C81" s="35" t="s">
        <v>1631</v>
      </c>
      <c r="D81" s="17">
        <v>6</v>
      </c>
      <c r="E81" s="18">
        <f t="shared" si="0"/>
        <v>0.5</v>
      </c>
      <c r="F81" s="19"/>
      <c r="G81" s="18">
        <f t="shared" si="23"/>
        <v>0</v>
      </c>
      <c r="H81" s="19"/>
      <c r="I81" s="18">
        <f t="shared" si="24"/>
        <v>0</v>
      </c>
      <c r="J81" s="19"/>
      <c r="K81" s="18">
        <f t="shared" si="25"/>
        <v>0</v>
      </c>
      <c r="L81" s="19"/>
      <c r="M81" s="18">
        <f t="shared" si="26"/>
        <v>0</v>
      </c>
      <c r="N81" s="20">
        <f aca="true" t="shared" si="39" ref="N81:O86">D81+F81+H81+J81+L81</f>
        <v>6</v>
      </c>
      <c r="O81" s="21">
        <f t="shared" si="39"/>
        <v>0.5</v>
      </c>
      <c r="P81" s="19"/>
      <c r="Q81" s="18">
        <f t="shared" si="28"/>
        <v>0</v>
      </c>
      <c r="R81" s="19"/>
      <c r="S81" s="18">
        <f t="shared" si="29"/>
        <v>0</v>
      </c>
      <c r="T81" s="20">
        <f aca="true" t="shared" si="40" ref="T81:U86">P81+R81</f>
        <v>0</v>
      </c>
      <c r="U81" s="22">
        <f t="shared" si="40"/>
        <v>0</v>
      </c>
      <c r="V81" s="23"/>
      <c r="W81" s="18">
        <f t="shared" si="31"/>
        <v>0</v>
      </c>
      <c r="X81" s="24"/>
      <c r="Y81" s="18">
        <f t="shared" si="32"/>
        <v>0</v>
      </c>
      <c r="Z81" s="24"/>
      <c r="AA81" s="34">
        <f t="shared" si="33"/>
        <v>0</v>
      </c>
      <c r="AB81" s="33"/>
      <c r="AC81" s="34">
        <f t="shared" si="12"/>
        <v>0</v>
      </c>
      <c r="AD81" s="26">
        <f aca="true" t="shared" si="41" ref="AD81:AE86">X81+Z81+AB81</f>
        <v>0</v>
      </c>
      <c r="AE81" s="27">
        <f t="shared" si="41"/>
        <v>0</v>
      </c>
      <c r="AF81" s="28">
        <f aca="true" t="shared" si="42" ref="AF81:AG86">N81+T81+V81+AD81</f>
        <v>6</v>
      </c>
      <c r="AG81" s="29">
        <f t="shared" si="42"/>
        <v>0.5</v>
      </c>
      <c r="AH81" s="28">
        <f t="shared" si="37"/>
        <v>0</v>
      </c>
      <c r="AI81" s="22">
        <f t="shared" si="38"/>
        <v>0</v>
      </c>
    </row>
    <row r="82" spans="1:35" ht="15">
      <c r="A82" s="30"/>
      <c r="B82" s="31"/>
      <c r="C82" s="35" t="s">
        <v>1632</v>
      </c>
      <c r="D82" s="17">
        <v>6</v>
      </c>
      <c r="E82" s="18">
        <f t="shared" si="0"/>
        <v>0.5</v>
      </c>
      <c r="F82" s="19"/>
      <c r="G82" s="18">
        <f t="shared" si="23"/>
        <v>0</v>
      </c>
      <c r="H82" s="19"/>
      <c r="I82" s="18">
        <f t="shared" si="24"/>
        <v>0</v>
      </c>
      <c r="J82" s="19"/>
      <c r="K82" s="18">
        <f t="shared" si="25"/>
        <v>0</v>
      </c>
      <c r="L82" s="19"/>
      <c r="M82" s="18">
        <f t="shared" si="26"/>
        <v>0</v>
      </c>
      <c r="N82" s="20">
        <f t="shared" si="39"/>
        <v>6</v>
      </c>
      <c r="O82" s="21">
        <f t="shared" si="39"/>
        <v>0.5</v>
      </c>
      <c r="P82" s="19"/>
      <c r="Q82" s="18">
        <f t="shared" si="28"/>
        <v>0</v>
      </c>
      <c r="R82" s="19"/>
      <c r="S82" s="18">
        <f t="shared" si="29"/>
        <v>0</v>
      </c>
      <c r="T82" s="20">
        <f t="shared" si="40"/>
        <v>0</v>
      </c>
      <c r="U82" s="22">
        <f t="shared" si="40"/>
        <v>0</v>
      </c>
      <c r="V82" s="23"/>
      <c r="W82" s="18">
        <f t="shared" si="31"/>
        <v>0</v>
      </c>
      <c r="X82" s="24"/>
      <c r="Y82" s="18">
        <f t="shared" si="32"/>
        <v>0</v>
      </c>
      <c r="Z82" s="24"/>
      <c r="AA82" s="34">
        <f t="shared" si="33"/>
        <v>0</v>
      </c>
      <c r="AB82" s="33"/>
      <c r="AC82" s="34">
        <f t="shared" si="12"/>
        <v>0</v>
      </c>
      <c r="AD82" s="26">
        <f t="shared" si="41"/>
        <v>0</v>
      </c>
      <c r="AE82" s="27">
        <f t="shared" si="41"/>
        <v>0</v>
      </c>
      <c r="AF82" s="28">
        <f t="shared" si="42"/>
        <v>6</v>
      </c>
      <c r="AG82" s="29">
        <f t="shared" si="42"/>
        <v>0.5</v>
      </c>
      <c r="AH82" s="28">
        <f t="shared" si="37"/>
        <v>0</v>
      </c>
      <c r="AI82" s="22">
        <f t="shared" si="38"/>
        <v>0</v>
      </c>
    </row>
    <row r="83" spans="1:35" ht="15">
      <c r="A83" s="30"/>
      <c r="B83" s="31"/>
      <c r="C83" s="35" t="s">
        <v>1633</v>
      </c>
      <c r="D83" s="17">
        <v>6</v>
      </c>
      <c r="E83" s="18">
        <f t="shared" si="0"/>
        <v>0.5</v>
      </c>
      <c r="F83" s="19"/>
      <c r="G83" s="18">
        <f t="shared" si="23"/>
        <v>0</v>
      </c>
      <c r="H83" s="19"/>
      <c r="I83" s="18">
        <f t="shared" si="24"/>
        <v>0</v>
      </c>
      <c r="J83" s="19"/>
      <c r="K83" s="18">
        <f t="shared" si="25"/>
        <v>0</v>
      </c>
      <c r="L83" s="19"/>
      <c r="M83" s="18">
        <f t="shared" si="26"/>
        <v>0</v>
      </c>
      <c r="N83" s="20">
        <f t="shared" si="39"/>
        <v>6</v>
      </c>
      <c r="O83" s="21">
        <f t="shared" si="39"/>
        <v>0.5</v>
      </c>
      <c r="P83" s="19"/>
      <c r="Q83" s="18">
        <f t="shared" si="28"/>
        <v>0</v>
      </c>
      <c r="R83" s="19"/>
      <c r="S83" s="18">
        <f t="shared" si="29"/>
        <v>0</v>
      </c>
      <c r="T83" s="20">
        <f t="shared" si="40"/>
        <v>0</v>
      </c>
      <c r="U83" s="22">
        <f t="shared" si="40"/>
        <v>0</v>
      </c>
      <c r="V83" s="23"/>
      <c r="W83" s="18">
        <f t="shared" si="31"/>
        <v>0</v>
      </c>
      <c r="X83" s="24"/>
      <c r="Y83" s="18">
        <f t="shared" si="32"/>
        <v>0</v>
      </c>
      <c r="Z83" s="24"/>
      <c r="AA83" s="34">
        <f t="shared" si="33"/>
        <v>0</v>
      </c>
      <c r="AB83" s="33"/>
      <c r="AC83" s="34">
        <f t="shared" si="12"/>
        <v>0</v>
      </c>
      <c r="AD83" s="26">
        <f t="shared" si="41"/>
        <v>0</v>
      </c>
      <c r="AE83" s="27">
        <f t="shared" si="41"/>
        <v>0</v>
      </c>
      <c r="AF83" s="28">
        <f t="shared" si="42"/>
        <v>6</v>
      </c>
      <c r="AG83" s="29">
        <f t="shared" si="42"/>
        <v>0.5</v>
      </c>
      <c r="AH83" s="28">
        <f t="shared" si="37"/>
        <v>0</v>
      </c>
      <c r="AI83" s="22">
        <f t="shared" si="38"/>
        <v>0</v>
      </c>
    </row>
    <row r="84" spans="1:35" ht="15">
      <c r="A84" s="30"/>
      <c r="B84" s="31"/>
      <c r="C84" s="35" t="s">
        <v>1634</v>
      </c>
      <c r="D84" s="17">
        <v>6</v>
      </c>
      <c r="E84" s="18">
        <f t="shared" si="0"/>
        <v>0.5</v>
      </c>
      <c r="F84" s="19"/>
      <c r="G84" s="18">
        <f t="shared" si="23"/>
        <v>0</v>
      </c>
      <c r="H84" s="19"/>
      <c r="I84" s="18">
        <f t="shared" si="24"/>
        <v>0</v>
      </c>
      <c r="J84" s="19"/>
      <c r="K84" s="18">
        <f t="shared" si="25"/>
        <v>0</v>
      </c>
      <c r="L84" s="19"/>
      <c r="M84" s="18">
        <f t="shared" si="26"/>
        <v>0</v>
      </c>
      <c r="N84" s="20">
        <f t="shared" si="39"/>
        <v>6</v>
      </c>
      <c r="O84" s="21">
        <f t="shared" si="39"/>
        <v>0.5</v>
      </c>
      <c r="P84" s="19"/>
      <c r="Q84" s="18">
        <f t="shared" si="28"/>
        <v>0</v>
      </c>
      <c r="R84" s="19"/>
      <c r="S84" s="18">
        <f t="shared" si="29"/>
        <v>0</v>
      </c>
      <c r="T84" s="20">
        <f t="shared" si="40"/>
        <v>0</v>
      </c>
      <c r="U84" s="22">
        <f t="shared" si="40"/>
        <v>0</v>
      </c>
      <c r="V84" s="23"/>
      <c r="W84" s="18">
        <f t="shared" si="31"/>
        <v>0</v>
      </c>
      <c r="X84" s="24"/>
      <c r="Y84" s="18">
        <f t="shared" si="32"/>
        <v>0</v>
      </c>
      <c r="Z84" s="24"/>
      <c r="AA84" s="34">
        <f t="shared" si="33"/>
        <v>0</v>
      </c>
      <c r="AB84" s="33"/>
      <c r="AC84" s="34">
        <f t="shared" si="12"/>
        <v>0</v>
      </c>
      <c r="AD84" s="26">
        <f t="shared" si="41"/>
        <v>0</v>
      </c>
      <c r="AE84" s="27">
        <f t="shared" si="41"/>
        <v>0</v>
      </c>
      <c r="AF84" s="28">
        <f t="shared" si="42"/>
        <v>6</v>
      </c>
      <c r="AG84" s="29">
        <f t="shared" si="42"/>
        <v>0.5</v>
      </c>
      <c r="AH84" s="28">
        <f t="shared" si="37"/>
        <v>0</v>
      </c>
      <c r="AI84" s="22">
        <f t="shared" si="38"/>
        <v>0</v>
      </c>
    </row>
    <row r="85" spans="1:35" ht="15">
      <c r="A85" s="15"/>
      <c r="B85" s="31"/>
      <c r="C85" s="35" t="s">
        <v>1635</v>
      </c>
      <c r="D85" s="17">
        <v>6</v>
      </c>
      <c r="E85" s="18">
        <f aca="true" t="shared" si="43" ref="E85:E86">+D85/12</f>
        <v>0.5</v>
      </c>
      <c r="F85" s="19"/>
      <c r="G85" s="18">
        <f t="shared" si="23"/>
        <v>0</v>
      </c>
      <c r="H85" s="19"/>
      <c r="I85" s="18">
        <f t="shared" si="24"/>
        <v>0</v>
      </c>
      <c r="J85" s="19"/>
      <c r="K85" s="18">
        <f t="shared" si="25"/>
        <v>0</v>
      </c>
      <c r="L85" s="19"/>
      <c r="M85" s="18">
        <f t="shared" si="26"/>
        <v>0</v>
      </c>
      <c r="N85" s="20">
        <f t="shared" si="39"/>
        <v>6</v>
      </c>
      <c r="O85" s="21">
        <f t="shared" si="39"/>
        <v>0.5</v>
      </c>
      <c r="P85" s="19"/>
      <c r="Q85" s="18">
        <f t="shared" si="28"/>
        <v>0</v>
      </c>
      <c r="R85" s="19"/>
      <c r="S85" s="18">
        <f t="shared" si="29"/>
        <v>0</v>
      </c>
      <c r="T85" s="20">
        <f t="shared" si="40"/>
        <v>0</v>
      </c>
      <c r="U85" s="22">
        <f t="shared" si="40"/>
        <v>0</v>
      </c>
      <c r="V85" s="23"/>
      <c r="W85" s="18">
        <f t="shared" si="31"/>
        <v>0</v>
      </c>
      <c r="X85" s="24"/>
      <c r="Y85" s="18">
        <f t="shared" si="32"/>
        <v>0</v>
      </c>
      <c r="Z85" s="24"/>
      <c r="AA85" s="34">
        <f t="shared" si="33"/>
        <v>0</v>
      </c>
      <c r="AB85" s="33"/>
      <c r="AC85" s="34">
        <f aca="true" t="shared" si="44" ref="AC85:AC86">AB85/12</f>
        <v>0</v>
      </c>
      <c r="AD85" s="26">
        <f t="shared" si="41"/>
        <v>0</v>
      </c>
      <c r="AE85" s="27">
        <f t="shared" si="41"/>
        <v>0</v>
      </c>
      <c r="AF85" s="28">
        <f t="shared" si="42"/>
        <v>6</v>
      </c>
      <c r="AG85" s="29">
        <f t="shared" si="42"/>
        <v>0.5</v>
      </c>
      <c r="AH85" s="28">
        <f t="shared" si="37"/>
        <v>0</v>
      </c>
      <c r="AI85" s="22">
        <f t="shared" si="38"/>
        <v>0</v>
      </c>
    </row>
    <row r="86" spans="1:35" ht="15.75" thickBot="1">
      <c r="A86" s="30"/>
      <c r="B86" s="31"/>
      <c r="C86" s="36"/>
      <c r="D86" s="17"/>
      <c r="E86" s="18">
        <f t="shared" si="43"/>
        <v>0</v>
      </c>
      <c r="F86" s="19"/>
      <c r="G86" s="18">
        <f t="shared" si="23"/>
        <v>0</v>
      </c>
      <c r="H86" s="19"/>
      <c r="I86" s="18">
        <f t="shared" si="24"/>
        <v>0</v>
      </c>
      <c r="J86" s="19"/>
      <c r="K86" s="18">
        <f t="shared" si="25"/>
        <v>0</v>
      </c>
      <c r="L86" s="19"/>
      <c r="M86" s="18">
        <f t="shared" si="26"/>
        <v>0</v>
      </c>
      <c r="N86" s="20">
        <f t="shared" si="39"/>
        <v>0</v>
      </c>
      <c r="O86" s="21">
        <f t="shared" si="39"/>
        <v>0</v>
      </c>
      <c r="P86" s="19"/>
      <c r="Q86" s="18">
        <f t="shared" si="28"/>
        <v>0</v>
      </c>
      <c r="R86" s="19"/>
      <c r="S86" s="18">
        <f t="shared" si="29"/>
        <v>0</v>
      </c>
      <c r="T86" s="20">
        <f t="shared" si="40"/>
        <v>0</v>
      </c>
      <c r="U86" s="22">
        <f t="shared" si="40"/>
        <v>0</v>
      </c>
      <c r="V86" s="23"/>
      <c r="W86" s="18">
        <f t="shared" si="31"/>
        <v>0</v>
      </c>
      <c r="X86" s="24"/>
      <c r="Y86" s="18">
        <f t="shared" si="32"/>
        <v>0</v>
      </c>
      <c r="Z86" s="24"/>
      <c r="AA86" s="34">
        <f t="shared" si="33"/>
        <v>0</v>
      </c>
      <c r="AB86" s="37"/>
      <c r="AC86" s="34">
        <f t="shared" si="44"/>
        <v>0</v>
      </c>
      <c r="AD86" s="38">
        <f t="shared" si="41"/>
        <v>0</v>
      </c>
      <c r="AE86" s="27">
        <f t="shared" si="41"/>
        <v>0</v>
      </c>
      <c r="AF86" s="28">
        <f t="shared" si="42"/>
        <v>0</v>
      </c>
      <c r="AG86" s="29">
        <f t="shared" si="42"/>
        <v>0</v>
      </c>
      <c r="AH86" s="28">
        <f t="shared" si="37"/>
        <v>0</v>
      </c>
      <c r="AI86" s="22">
        <f t="shared" si="38"/>
        <v>0</v>
      </c>
    </row>
    <row r="87" spans="1:67" s="41" customFormat="1" ht="15.75" thickBot="1">
      <c r="A87" s="496" t="s">
        <v>38</v>
      </c>
      <c r="B87" s="497"/>
      <c r="C87" s="498"/>
      <c r="D87" s="39">
        <f aca="true" t="shared" si="45" ref="D87:Q87">SUM(D20:D86)</f>
        <v>355</v>
      </c>
      <c r="E87" s="39">
        <f t="shared" si="45"/>
        <v>29.583333333333332</v>
      </c>
      <c r="F87" s="39">
        <f t="shared" si="45"/>
        <v>0</v>
      </c>
      <c r="G87" s="39">
        <f t="shared" si="45"/>
        <v>0</v>
      </c>
      <c r="H87" s="39">
        <f t="shared" si="45"/>
        <v>0</v>
      </c>
      <c r="I87" s="39">
        <f t="shared" si="45"/>
        <v>0</v>
      </c>
      <c r="J87" s="39">
        <f t="shared" si="45"/>
        <v>0</v>
      </c>
      <c r="K87" s="39">
        <f t="shared" si="45"/>
        <v>0</v>
      </c>
      <c r="L87" s="39">
        <f t="shared" si="45"/>
        <v>0</v>
      </c>
      <c r="M87" s="39">
        <f t="shared" si="45"/>
        <v>0</v>
      </c>
      <c r="N87" s="39">
        <f t="shared" si="45"/>
        <v>355</v>
      </c>
      <c r="O87" s="39">
        <f t="shared" si="45"/>
        <v>29.583333333333332</v>
      </c>
      <c r="P87" s="39">
        <f t="shared" si="45"/>
        <v>9</v>
      </c>
      <c r="Q87" s="39">
        <f t="shared" si="45"/>
        <v>0.75</v>
      </c>
      <c r="R87" s="39">
        <f>SUM(R20:R69)</f>
        <v>0</v>
      </c>
      <c r="S87" s="39">
        <f>SUM(S20:S86)</f>
        <v>0</v>
      </c>
      <c r="T87" s="39">
        <f>SUM(T20:T86)</f>
        <v>9</v>
      </c>
      <c r="U87" s="39">
        <f>SUM(U20:U86)</f>
        <v>0.75</v>
      </c>
      <c r="V87" s="39">
        <f>SUM(V20:V86)</f>
        <v>0</v>
      </c>
      <c r="W87" s="39">
        <f>SUM(W20:W69)</f>
        <v>0</v>
      </c>
      <c r="X87" s="39">
        <f aca="true" t="shared" si="46" ref="X87:AI87">SUM(X20:X86)</f>
        <v>0</v>
      </c>
      <c r="Y87" s="39">
        <f t="shared" si="46"/>
        <v>0</v>
      </c>
      <c r="Z87" s="39">
        <f t="shared" si="46"/>
        <v>27.67</v>
      </c>
      <c r="AA87" s="39">
        <f t="shared" si="46"/>
        <v>2.305833333333333</v>
      </c>
      <c r="AB87" s="39">
        <f t="shared" si="46"/>
        <v>0</v>
      </c>
      <c r="AC87" s="39">
        <f t="shared" si="46"/>
        <v>0</v>
      </c>
      <c r="AD87" s="39">
        <f t="shared" si="46"/>
        <v>27.67</v>
      </c>
      <c r="AE87" s="39">
        <f t="shared" si="46"/>
        <v>2.305833333333333</v>
      </c>
      <c r="AF87" s="39">
        <f t="shared" si="46"/>
        <v>391.67</v>
      </c>
      <c r="AG87" s="39">
        <f t="shared" si="46"/>
        <v>32.63916666666667</v>
      </c>
      <c r="AH87" s="39">
        <f t="shared" si="46"/>
        <v>46.67</v>
      </c>
      <c r="AI87" s="40">
        <f t="shared" si="46"/>
        <v>3.889166666666667</v>
      </c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</row>
    <row r="88" spans="16:67" ht="15">
      <c r="P88" s="1"/>
      <c r="Q88" s="1"/>
      <c r="R88" s="1"/>
      <c r="S88" s="1"/>
      <c r="V88" s="1"/>
      <c r="W88" s="1"/>
      <c r="X88" s="1"/>
      <c r="Y88" s="1"/>
      <c r="Z88" s="1"/>
      <c r="AA88" s="1"/>
      <c r="AB88" s="1"/>
      <c r="AC88" s="1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</row>
    <row r="89" spans="1:19" ht="15">
      <c r="A89" s="373" t="s">
        <v>39</v>
      </c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</row>
    <row r="90" spans="1:36" ht="15" customHeight="1">
      <c r="A90" s="375" t="s">
        <v>1820</v>
      </c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  <c r="AJ90" s="1"/>
    </row>
    <row r="92" ht="15">
      <c r="A92" s="174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87:C87"/>
    <mergeCell ref="A89:S89"/>
    <mergeCell ref="A90:AI90"/>
    <mergeCell ref="AH17:AH19"/>
    <mergeCell ref="AI17:AI19"/>
    <mergeCell ref="A20:C20"/>
    <mergeCell ref="A56:C56"/>
    <mergeCell ref="A64:C64"/>
    <mergeCell ref="A79:C79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2"/>
  <sheetViews>
    <sheetView workbookViewId="0" topLeftCell="A57">
      <selection activeCell="D69" sqref="D69"/>
    </sheetView>
  </sheetViews>
  <sheetFormatPr defaultColWidth="9.140625" defaultRowHeight="15"/>
  <cols>
    <col min="1" max="1" width="21.00390625" style="178" customWidth="1"/>
    <col min="2" max="2" width="25.140625" style="178" customWidth="1"/>
    <col min="3" max="3" width="45.28125" style="178" customWidth="1"/>
    <col min="4" max="5" width="8.00390625" style="178" customWidth="1"/>
    <col min="6" max="6" width="7.00390625" style="178" bestFit="1" customWidth="1"/>
    <col min="7" max="7" width="7.28125" style="178" customWidth="1"/>
    <col min="8" max="8" width="5.8515625" style="178" customWidth="1"/>
    <col min="9" max="9" width="6.421875" style="178" customWidth="1"/>
    <col min="10" max="11" width="6.28125" style="178" customWidth="1"/>
    <col min="12" max="13" width="7.28125" style="178" customWidth="1"/>
    <col min="14" max="14" width="11.28125" style="1" customWidth="1"/>
    <col min="15" max="15" width="11.00390625" style="1" customWidth="1"/>
    <col min="16" max="16" width="8.57421875" style="178" customWidth="1"/>
    <col min="17" max="17" width="7.421875" style="178" customWidth="1"/>
    <col min="18" max="19" width="7.7109375" style="178" customWidth="1"/>
    <col min="20" max="20" width="9.28125" style="1" customWidth="1"/>
    <col min="21" max="21" width="9.8515625" style="1" customWidth="1"/>
    <col min="22" max="22" width="7.7109375" style="178" customWidth="1"/>
    <col min="23" max="23" width="6.140625" style="178" customWidth="1"/>
    <col min="24" max="26" width="7.7109375" style="178" customWidth="1"/>
    <col min="27" max="27" width="9.7109375" style="178" customWidth="1"/>
    <col min="28" max="29" width="7.7109375" style="178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178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399</v>
      </c>
    </row>
    <row r="10" spans="1:3" s="7" customFormat="1" ht="16.5" thickBot="1">
      <c r="A10" s="449" t="s">
        <v>5</v>
      </c>
      <c r="B10" s="450"/>
      <c r="C10" s="8" t="s">
        <v>695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86" t="s">
        <v>696</v>
      </c>
      <c r="B21" s="185" t="s">
        <v>61</v>
      </c>
      <c r="C21" s="185" t="s">
        <v>697</v>
      </c>
      <c r="D21" s="185">
        <v>12</v>
      </c>
      <c r="E21" s="18">
        <f aca="true" t="shared" si="0" ref="E21:E95">+D21/12</f>
        <v>1</v>
      </c>
      <c r="F21" s="19"/>
      <c r="G21" s="18">
        <f aca="true" t="shared" si="1" ref="G21:G63">F21/12</f>
        <v>0</v>
      </c>
      <c r="H21" s="19"/>
      <c r="I21" s="18">
        <f aca="true" t="shared" si="2" ref="I21:I63">+H21/12</f>
        <v>0</v>
      </c>
      <c r="J21" s="19"/>
      <c r="K21" s="18">
        <f aca="true" t="shared" si="3" ref="K21:M51">+J21/12</f>
        <v>0</v>
      </c>
      <c r="L21" s="19"/>
      <c r="M21" s="18">
        <f aca="true" t="shared" si="4" ref="M21:M50">+L21/12</f>
        <v>0</v>
      </c>
      <c r="N21" s="20">
        <f aca="true" t="shared" si="5" ref="N21:O50">D21+F21+H21+J21+L21</f>
        <v>12</v>
      </c>
      <c r="O21" s="21">
        <f t="shared" si="5"/>
        <v>1</v>
      </c>
      <c r="P21" s="187">
        <v>0</v>
      </c>
      <c r="Q21" s="18">
        <f aca="true" t="shared" si="6" ref="Q21:Q63">+P21/12</f>
        <v>0</v>
      </c>
      <c r="R21" s="19"/>
      <c r="S21" s="18">
        <f aca="true" t="shared" si="7" ref="S21:S63">+R21/12</f>
        <v>0</v>
      </c>
      <c r="T21" s="20">
        <f aca="true" t="shared" si="8" ref="T21:U50">P21+R21</f>
        <v>0</v>
      </c>
      <c r="U21" s="22">
        <f t="shared" si="8"/>
        <v>0</v>
      </c>
      <c r="V21" s="23"/>
      <c r="W21" s="18">
        <f aca="true" t="shared" si="9" ref="W21:W63">+V21/12</f>
        <v>0</v>
      </c>
      <c r="X21" s="24"/>
      <c r="Y21" s="18">
        <f aca="true" t="shared" si="10" ref="Y21:Y63">+X21/12</f>
        <v>0</v>
      </c>
      <c r="Z21" s="188">
        <v>0</v>
      </c>
      <c r="AA21" s="18">
        <f aca="true" t="shared" si="11" ref="AA21:AA63">+Z21/12</f>
        <v>0</v>
      </c>
      <c r="AB21" s="25"/>
      <c r="AC21" s="18">
        <f aca="true" t="shared" si="12" ref="AC21:AC95">AB21/12</f>
        <v>0</v>
      </c>
      <c r="AD21" s="26">
        <f aca="true" t="shared" si="13" ref="AD21:AE50">X21+Z21+AB21</f>
        <v>0</v>
      </c>
      <c r="AE21" s="27">
        <f t="shared" si="13"/>
        <v>0</v>
      </c>
      <c r="AF21" s="28">
        <f aca="true" t="shared" si="14" ref="AF21:AG50">N21+T21+V21+AD21</f>
        <v>12</v>
      </c>
      <c r="AG21" s="29">
        <f t="shared" si="14"/>
        <v>1</v>
      </c>
      <c r="AH21" s="28">
        <f aca="true" t="shared" si="15" ref="AH21:AH63">IF(AF21-F21-J21-AB21-12&lt;0,0,AF21-F21-J21-AB21-12)</f>
        <v>0</v>
      </c>
      <c r="AI21" s="22">
        <f aca="true" t="shared" si="16" ref="AI21:AI63">AH21/12</f>
        <v>0</v>
      </c>
    </row>
    <row r="22" spans="1:35" ht="15">
      <c r="A22" s="186" t="s">
        <v>698</v>
      </c>
      <c r="B22" s="185" t="s">
        <v>61</v>
      </c>
      <c r="C22" s="185" t="s">
        <v>699</v>
      </c>
      <c r="D22" s="185">
        <v>6</v>
      </c>
      <c r="E22" s="18">
        <f t="shared" si="0"/>
        <v>0.5</v>
      </c>
      <c r="F22" s="19">
        <v>4</v>
      </c>
      <c r="G22" s="18">
        <f t="shared" si="1"/>
        <v>0.3333333333333333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10</v>
      </c>
      <c r="O22" s="21">
        <f t="shared" si="5"/>
        <v>0.8333333333333333</v>
      </c>
      <c r="P22" s="187">
        <v>0</v>
      </c>
      <c r="Q22" s="18">
        <f t="shared" si="6"/>
        <v>0</v>
      </c>
      <c r="R22" s="19"/>
      <c r="S22" s="18">
        <f t="shared" si="7"/>
        <v>0</v>
      </c>
      <c r="T22" s="20">
        <f t="shared" si="8"/>
        <v>0</v>
      </c>
      <c r="U22" s="22">
        <f t="shared" si="8"/>
        <v>0</v>
      </c>
      <c r="V22" s="23"/>
      <c r="W22" s="18">
        <f t="shared" si="9"/>
        <v>0</v>
      </c>
      <c r="X22" s="24"/>
      <c r="Y22" s="18">
        <f t="shared" si="10"/>
        <v>0</v>
      </c>
      <c r="Z22" s="188">
        <v>6</v>
      </c>
      <c r="AA22" s="18">
        <f t="shared" si="11"/>
        <v>0.5</v>
      </c>
      <c r="AB22" s="25"/>
      <c r="AC22" s="18">
        <f t="shared" si="12"/>
        <v>0</v>
      </c>
      <c r="AD22" s="26">
        <f t="shared" si="13"/>
        <v>6</v>
      </c>
      <c r="AE22" s="27">
        <f t="shared" si="13"/>
        <v>0.5</v>
      </c>
      <c r="AF22" s="28">
        <f t="shared" si="14"/>
        <v>16</v>
      </c>
      <c r="AG22" s="29">
        <f t="shared" si="14"/>
        <v>1.3333333333333333</v>
      </c>
      <c r="AH22" s="28">
        <f t="shared" si="15"/>
        <v>0</v>
      </c>
      <c r="AI22" s="22">
        <f t="shared" si="16"/>
        <v>0</v>
      </c>
    </row>
    <row r="23" spans="1:35" ht="15">
      <c r="A23" s="186" t="s">
        <v>700</v>
      </c>
      <c r="B23" s="185" t="s">
        <v>61</v>
      </c>
      <c r="C23" s="185" t="s">
        <v>701</v>
      </c>
      <c r="D23" s="185">
        <v>12</v>
      </c>
      <c r="E23" s="18">
        <f t="shared" si="0"/>
        <v>1</v>
      </c>
      <c r="F23" s="19"/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12</v>
      </c>
      <c r="O23" s="21">
        <f t="shared" si="5"/>
        <v>1</v>
      </c>
      <c r="P23" s="187">
        <v>0</v>
      </c>
      <c r="Q23" s="18">
        <f t="shared" si="6"/>
        <v>0</v>
      </c>
      <c r="R23" s="19"/>
      <c r="S23" s="18">
        <f t="shared" si="7"/>
        <v>0</v>
      </c>
      <c r="T23" s="20">
        <f t="shared" si="8"/>
        <v>0</v>
      </c>
      <c r="U23" s="22">
        <f t="shared" si="8"/>
        <v>0</v>
      </c>
      <c r="V23" s="23"/>
      <c r="W23" s="18">
        <f t="shared" si="9"/>
        <v>0</v>
      </c>
      <c r="X23" s="24"/>
      <c r="Y23" s="18">
        <f t="shared" si="10"/>
        <v>0</v>
      </c>
      <c r="Z23" s="188">
        <v>0</v>
      </c>
      <c r="AA23" s="18">
        <f t="shared" si="11"/>
        <v>0</v>
      </c>
      <c r="AB23" s="25"/>
      <c r="AC23" s="18">
        <f t="shared" si="12"/>
        <v>0</v>
      </c>
      <c r="AD23" s="26">
        <f t="shared" si="13"/>
        <v>0</v>
      </c>
      <c r="AE23" s="27">
        <f t="shared" si="13"/>
        <v>0</v>
      </c>
      <c r="AF23" s="28">
        <f t="shared" si="14"/>
        <v>12</v>
      </c>
      <c r="AG23" s="29">
        <f t="shared" si="14"/>
        <v>1</v>
      </c>
      <c r="AH23" s="28">
        <f t="shared" si="15"/>
        <v>0</v>
      </c>
      <c r="AI23" s="22">
        <f t="shared" si="16"/>
        <v>0</v>
      </c>
    </row>
    <row r="24" spans="1:35" ht="15">
      <c r="A24" s="186" t="s">
        <v>702</v>
      </c>
      <c r="B24" s="185" t="s">
        <v>61</v>
      </c>
      <c r="C24" s="185" t="s">
        <v>703</v>
      </c>
      <c r="D24" s="185">
        <v>6</v>
      </c>
      <c r="E24" s="18">
        <f t="shared" si="0"/>
        <v>0.5</v>
      </c>
      <c r="F24" s="19"/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6</v>
      </c>
      <c r="O24" s="21">
        <f t="shared" si="5"/>
        <v>0.5</v>
      </c>
      <c r="P24" s="187">
        <v>0</v>
      </c>
      <c r="Q24" s="18">
        <f t="shared" si="6"/>
        <v>0</v>
      </c>
      <c r="R24" s="19"/>
      <c r="S24" s="18">
        <f t="shared" si="7"/>
        <v>0</v>
      </c>
      <c r="T24" s="20">
        <f t="shared" si="8"/>
        <v>0</v>
      </c>
      <c r="U24" s="22">
        <f t="shared" si="8"/>
        <v>0</v>
      </c>
      <c r="V24" s="23"/>
      <c r="W24" s="18">
        <f t="shared" si="9"/>
        <v>0</v>
      </c>
      <c r="X24" s="24"/>
      <c r="Y24" s="18">
        <f t="shared" si="10"/>
        <v>0</v>
      </c>
      <c r="Z24" s="188">
        <v>6</v>
      </c>
      <c r="AA24" s="18">
        <f t="shared" si="11"/>
        <v>0.5</v>
      </c>
      <c r="AB24" s="25"/>
      <c r="AC24" s="18">
        <f t="shared" si="12"/>
        <v>0</v>
      </c>
      <c r="AD24" s="26">
        <f t="shared" si="13"/>
        <v>6</v>
      </c>
      <c r="AE24" s="27">
        <f t="shared" si="13"/>
        <v>0.5</v>
      </c>
      <c r="AF24" s="28">
        <f t="shared" si="14"/>
        <v>12</v>
      </c>
      <c r="AG24" s="29">
        <f t="shared" si="14"/>
        <v>1</v>
      </c>
      <c r="AH24" s="28">
        <f t="shared" si="15"/>
        <v>0</v>
      </c>
      <c r="AI24" s="22">
        <f t="shared" si="16"/>
        <v>0</v>
      </c>
    </row>
    <row r="25" spans="1:35" ht="15">
      <c r="A25" s="186" t="s">
        <v>704</v>
      </c>
      <c r="B25" s="185" t="s">
        <v>64</v>
      </c>
      <c r="C25" s="185" t="s">
        <v>705</v>
      </c>
      <c r="D25" s="185">
        <v>9</v>
      </c>
      <c r="E25" s="18">
        <f t="shared" si="0"/>
        <v>0.75</v>
      </c>
      <c r="F25" s="19"/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9</v>
      </c>
      <c r="O25" s="21">
        <f t="shared" si="5"/>
        <v>0.75</v>
      </c>
      <c r="P25" s="187">
        <v>0</v>
      </c>
      <c r="Q25" s="18">
        <f t="shared" si="6"/>
        <v>0</v>
      </c>
      <c r="R25" s="19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Z25" s="188">
        <v>0</v>
      </c>
      <c r="AA25" s="18">
        <f t="shared" si="11"/>
        <v>0</v>
      </c>
      <c r="AB25" s="25"/>
      <c r="AC25" s="18">
        <f t="shared" si="12"/>
        <v>0</v>
      </c>
      <c r="AD25" s="26">
        <f t="shared" si="13"/>
        <v>0</v>
      </c>
      <c r="AE25" s="27">
        <f t="shared" si="13"/>
        <v>0</v>
      </c>
      <c r="AF25" s="28">
        <f t="shared" si="14"/>
        <v>9</v>
      </c>
      <c r="AG25" s="29">
        <f t="shared" si="14"/>
        <v>0.75</v>
      </c>
      <c r="AH25" s="28">
        <f t="shared" si="15"/>
        <v>0</v>
      </c>
      <c r="AI25" s="22">
        <f t="shared" si="16"/>
        <v>0</v>
      </c>
    </row>
    <row r="26" spans="1:35" ht="15">
      <c r="A26" s="186" t="s">
        <v>706</v>
      </c>
      <c r="B26" s="185" t="s">
        <v>78</v>
      </c>
      <c r="C26" s="185" t="s">
        <v>707</v>
      </c>
      <c r="D26" s="185">
        <v>10</v>
      </c>
      <c r="E26" s="18">
        <f t="shared" si="0"/>
        <v>0.8333333333333334</v>
      </c>
      <c r="F26" s="19"/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10</v>
      </c>
      <c r="O26" s="21">
        <f t="shared" si="5"/>
        <v>0.8333333333333334</v>
      </c>
      <c r="P26" s="187">
        <v>3</v>
      </c>
      <c r="Q26" s="18">
        <f t="shared" si="6"/>
        <v>0.25</v>
      </c>
      <c r="R26" s="19"/>
      <c r="S26" s="18">
        <f t="shared" si="7"/>
        <v>0</v>
      </c>
      <c r="T26" s="20">
        <f t="shared" si="8"/>
        <v>3</v>
      </c>
      <c r="U26" s="22">
        <f t="shared" si="8"/>
        <v>0.25</v>
      </c>
      <c r="V26" s="23"/>
      <c r="W26" s="18">
        <f t="shared" si="9"/>
        <v>0</v>
      </c>
      <c r="X26" s="24"/>
      <c r="Y26" s="18">
        <f t="shared" si="10"/>
        <v>0</v>
      </c>
      <c r="Z26" s="188">
        <v>0</v>
      </c>
      <c r="AA26" s="18">
        <f t="shared" si="11"/>
        <v>0</v>
      </c>
      <c r="AB26" s="25"/>
      <c r="AC26" s="18">
        <f t="shared" si="12"/>
        <v>0</v>
      </c>
      <c r="AD26" s="26">
        <f t="shared" si="13"/>
        <v>0</v>
      </c>
      <c r="AE26" s="27">
        <f t="shared" si="13"/>
        <v>0</v>
      </c>
      <c r="AF26" s="28">
        <f t="shared" si="14"/>
        <v>13</v>
      </c>
      <c r="AG26" s="29">
        <f t="shared" si="14"/>
        <v>1.0833333333333335</v>
      </c>
      <c r="AH26" s="28">
        <f t="shared" si="15"/>
        <v>1</v>
      </c>
      <c r="AI26" s="22">
        <f t="shared" si="16"/>
        <v>0.08333333333333333</v>
      </c>
    </row>
    <row r="27" spans="1:35" ht="15">
      <c r="A27" s="186" t="s">
        <v>708</v>
      </c>
      <c r="B27" s="185" t="s">
        <v>61</v>
      </c>
      <c r="C27" s="185" t="s">
        <v>709</v>
      </c>
      <c r="D27" s="185">
        <v>4</v>
      </c>
      <c r="E27" s="18">
        <f t="shared" si="0"/>
        <v>0.3333333333333333</v>
      </c>
      <c r="F27" s="19"/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4</v>
      </c>
      <c r="O27" s="21">
        <f t="shared" si="5"/>
        <v>0.3333333333333333</v>
      </c>
      <c r="P27" s="187">
        <v>3</v>
      </c>
      <c r="Q27" s="18">
        <f t="shared" si="6"/>
        <v>0.25</v>
      </c>
      <c r="R27" s="19"/>
      <c r="S27" s="18">
        <f t="shared" si="7"/>
        <v>0</v>
      </c>
      <c r="T27" s="20">
        <f t="shared" si="8"/>
        <v>3</v>
      </c>
      <c r="U27" s="22">
        <f t="shared" si="8"/>
        <v>0.25</v>
      </c>
      <c r="V27" s="23"/>
      <c r="W27" s="18">
        <f t="shared" si="9"/>
        <v>0</v>
      </c>
      <c r="X27" s="24"/>
      <c r="Y27" s="18">
        <f t="shared" si="10"/>
        <v>0</v>
      </c>
      <c r="Z27" s="188">
        <v>5</v>
      </c>
      <c r="AA27" s="18">
        <f t="shared" si="11"/>
        <v>0.4166666666666667</v>
      </c>
      <c r="AB27" s="25">
        <v>0.5</v>
      </c>
      <c r="AC27" s="18">
        <f t="shared" si="12"/>
        <v>0.041666666666666664</v>
      </c>
      <c r="AD27" s="26">
        <f t="shared" si="13"/>
        <v>5.5</v>
      </c>
      <c r="AE27" s="27">
        <f t="shared" si="13"/>
        <v>0.45833333333333337</v>
      </c>
      <c r="AF27" s="28">
        <f t="shared" si="14"/>
        <v>12.5</v>
      </c>
      <c r="AG27" s="29">
        <f t="shared" si="14"/>
        <v>1.0416666666666665</v>
      </c>
      <c r="AH27" s="28">
        <f t="shared" si="15"/>
        <v>0</v>
      </c>
      <c r="AI27" s="22">
        <f t="shared" si="16"/>
        <v>0</v>
      </c>
    </row>
    <row r="28" spans="1:35" ht="15">
      <c r="A28" s="186" t="s">
        <v>710</v>
      </c>
      <c r="B28" s="185" t="s">
        <v>134</v>
      </c>
      <c r="C28" s="185" t="s">
        <v>711</v>
      </c>
      <c r="D28" s="185">
        <v>11</v>
      </c>
      <c r="E28" s="18">
        <f t="shared" si="0"/>
        <v>0.9166666666666666</v>
      </c>
      <c r="F28" s="19"/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11</v>
      </c>
      <c r="O28" s="21">
        <f t="shared" si="5"/>
        <v>0.9166666666666666</v>
      </c>
      <c r="P28" s="187">
        <v>4</v>
      </c>
      <c r="Q28" s="18">
        <f t="shared" si="6"/>
        <v>0.3333333333333333</v>
      </c>
      <c r="R28" s="19"/>
      <c r="S28" s="18">
        <f t="shared" si="7"/>
        <v>0</v>
      </c>
      <c r="T28" s="20">
        <f t="shared" si="8"/>
        <v>4</v>
      </c>
      <c r="U28" s="22">
        <f t="shared" si="8"/>
        <v>0.3333333333333333</v>
      </c>
      <c r="V28" s="23"/>
      <c r="W28" s="18">
        <f t="shared" si="9"/>
        <v>0</v>
      </c>
      <c r="X28" s="24"/>
      <c r="Y28" s="18">
        <f t="shared" si="10"/>
        <v>0</v>
      </c>
      <c r="Z28" s="188">
        <v>0</v>
      </c>
      <c r="AA28" s="18">
        <f t="shared" si="11"/>
        <v>0</v>
      </c>
      <c r="AB28" s="25"/>
      <c r="AC28" s="18">
        <f t="shared" si="12"/>
        <v>0</v>
      </c>
      <c r="AD28" s="26">
        <f t="shared" si="13"/>
        <v>0</v>
      </c>
      <c r="AE28" s="27">
        <f t="shared" si="13"/>
        <v>0</v>
      </c>
      <c r="AF28" s="28">
        <f t="shared" si="14"/>
        <v>15</v>
      </c>
      <c r="AG28" s="29">
        <f t="shared" si="14"/>
        <v>1.25</v>
      </c>
      <c r="AH28" s="28">
        <f t="shared" si="15"/>
        <v>3</v>
      </c>
      <c r="AI28" s="22">
        <f t="shared" si="16"/>
        <v>0.25</v>
      </c>
    </row>
    <row r="29" spans="1:35" ht="15">
      <c r="A29" s="186" t="s">
        <v>712</v>
      </c>
      <c r="B29" s="185" t="s">
        <v>134</v>
      </c>
      <c r="C29" s="185" t="s">
        <v>713</v>
      </c>
      <c r="D29" s="185">
        <v>10</v>
      </c>
      <c r="E29" s="18">
        <f t="shared" si="0"/>
        <v>0.8333333333333334</v>
      </c>
      <c r="F29" s="19"/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10</v>
      </c>
      <c r="O29" s="21">
        <f t="shared" si="5"/>
        <v>0.8333333333333334</v>
      </c>
      <c r="P29" s="187">
        <v>4</v>
      </c>
      <c r="Q29" s="18">
        <f t="shared" si="6"/>
        <v>0.3333333333333333</v>
      </c>
      <c r="R29" s="19"/>
      <c r="S29" s="18">
        <f t="shared" si="7"/>
        <v>0</v>
      </c>
      <c r="T29" s="20">
        <f t="shared" si="8"/>
        <v>4</v>
      </c>
      <c r="U29" s="22">
        <f t="shared" si="8"/>
        <v>0.3333333333333333</v>
      </c>
      <c r="V29" s="23"/>
      <c r="W29" s="18">
        <f t="shared" si="9"/>
        <v>0</v>
      </c>
      <c r="X29" s="24"/>
      <c r="Y29" s="18">
        <f t="shared" si="10"/>
        <v>0</v>
      </c>
      <c r="Z29" s="188">
        <v>0</v>
      </c>
      <c r="AA29" s="18">
        <f t="shared" si="11"/>
        <v>0</v>
      </c>
      <c r="AB29" s="25"/>
      <c r="AC29" s="18">
        <f t="shared" si="12"/>
        <v>0</v>
      </c>
      <c r="AD29" s="26">
        <f t="shared" si="13"/>
        <v>0</v>
      </c>
      <c r="AE29" s="27">
        <f t="shared" si="13"/>
        <v>0</v>
      </c>
      <c r="AF29" s="28">
        <f t="shared" si="14"/>
        <v>14</v>
      </c>
      <c r="AG29" s="29">
        <f t="shared" si="14"/>
        <v>1.1666666666666667</v>
      </c>
      <c r="AH29" s="28">
        <f t="shared" si="15"/>
        <v>2</v>
      </c>
      <c r="AI29" s="22">
        <f t="shared" si="16"/>
        <v>0.16666666666666666</v>
      </c>
    </row>
    <row r="30" spans="1:35" ht="15">
      <c r="A30" s="186" t="s">
        <v>714</v>
      </c>
      <c r="B30" s="185" t="s">
        <v>78</v>
      </c>
      <c r="C30" s="185" t="s">
        <v>715</v>
      </c>
      <c r="D30" s="185">
        <v>9</v>
      </c>
      <c r="E30" s="18">
        <f t="shared" si="0"/>
        <v>0.75</v>
      </c>
      <c r="F30" s="19"/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9</v>
      </c>
      <c r="O30" s="21">
        <f t="shared" si="5"/>
        <v>0.75</v>
      </c>
      <c r="P30" s="187">
        <v>0</v>
      </c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Z30" s="188">
        <v>3.5</v>
      </c>
      <c r="AA30" s="18">
        <f t="shared" si="11"/>
        <v>0.2916666666666667</v>
      </c>
      <c r="AB30" s="25"/>
      <c r="AC30" s="18">
        <f t="shared" si="12"/>
        <v>0</v>
      </c>
      <c r="AD30" s="26">
        <f t="shared" si="13"/>
        <v>3.5</v>
      </c>
      <c r="AE30" s="27">
        <f t="shared" si="13"/>
        <v>0.2916666666666667</v>
      </c>
      <c r="AF30" s="28">
        <f t="shared" si="14"/>
        <v>12.5</v>
      </c>
      <c r="AG30" s="29">
        <f t="shared" si="14"/>
        <v>1.0416666666666667</v>
      </c>
      <c r="AH30" s="28">
        <f t="shared" si="15"/>
        <v>0.5</v>
      </c>
      <c r="AI30" s="22">
        <f t="shared" si="16"/>
        <v>0.041666666666666664</v>
      </c>
    </row>
    <row r="31" spans="1:35" ht="15">
      <c r="A31" s="186" t="s">
        <v>716</v>
      </c>
      <c r="B31" s="185" t="s">
        <v>61</v>
      </c>
      <c r="C31" s="185" t="s">
        <v>717</v>
      </c>
      <c r="D31" s="185">
        <v>8</v>
      </c>
      <c r="E31" s="18">
        <f t="shared" si="0"/>
        <v>0.6666666666666666</v>
      </c>
      <c r="F31" s="19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8</v>
      </c>
      <c r="O31" s="21">
        <f t="shared" si="5"/>
        <v>0.6666666666666666</v>
      </c>
      <c r="P31" s="187">
        <v>4</v>
      </c>
      <c r="Q31" s="18">
        <f t="shared" si="6"/>
        <v>0.3333333333333333</v>
      </c>
      <c r="R31" s="19">
        <v>3</v>
      </c>
      <c r="S31" s="18">
        <f t="shared" si="7"/>
        <v>0.25</v>
      </c>
      <c r="T31" s="20">
        <f t="shared" si="8"/>
        <v>7</v>
      </c>
      <c r="U31" s="22">
        <f t="shared" si="8"/>
        <v>0.5833333333333333</v>
      </c>
      <c r="V31" s="23"/>
      <c r="W31" s="18">
        <f t="shared" si="9"/>
        <v>0</v>
      </c>
      <c r="X31" s="24"/>
      <c r="Y31" s="18">
        <f t="shared" si="10"/>
        <v>0</v>
      </c>
      <c r="Z31" s="188">
        <v>0</v>
      </c>
      <c r="AA31" s="18">
        <f t="shared" si="11"/>
        <v>0</v>
      </c>
      <c r="AB31" s="25"/>
      <c r="AC31" s="18">
        <f t="shared" si="12"/>
        <v>0</v>
      </c>
      <c r="AD31" s="26">
        <f t="shared" si="13"/>
        <v>0</v>
      </c>
      <c r="AE31" s="27">
        <f t="shared" si="13"/>
        <v>0</v>
      </c>
      <c r="AF31" s="28">
        <f t="shared" si="14"/>
        <v>15</v>
      </c>
      <c r="AG31" s="29">
        <f t="shared" si="14"/>
        <v>1.25</v>
      </c>
      <c r="AH31" s="28">
        <f t="shared" si="15"/>
        <v>3</v>
      </c>
      <c r="AI31" s="22">
        <f t="shared" si="16"/>
        <v>0.25</v>
      </c>
    </row>
    <row r="32" spans="1:35" ht="15">
      <c r="A32" s="186" t="s">
        <v>718</v>
      </c>
      <c r="B32" s="185" t="s">
        <v>61</v>
      </c>
      <c r="C32" s="185" t="s">
        <v>719</v>
      </c>
      <c r="D32" s="185">
        <v>12</v>
      </c>
      <c r="E32" s="18">
        <f t="shared" si="0"/>
        <v>1</v>
      </c>
      <c r="F32" s="19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12</v>
      </c>
      <c r="O32" s="21">
        <f t="shared" si="5"/>
        <v>1</v>
      </c>
      <c r="P32" s="187">
        <v>0</v>
      </c>
      <c r="Q32" s="18">
        <f t="shared" si="6"/>
        <v>0</v>
      </c>
      <c r="R32" s="19"/>
      <c r="S32" s="18">
        <f t="shared" si="7"/>
        <v>0</v>
      </c>
      <c r="T32" s="20">
        <f t="shared" si="8"/>
        <v>0</v>
      </c>
      <c r="U32" s="22">
        <f t="shared" si="8"/>
        <v>0</v>
      </c>
      <c r="V32" s="23"/>
      <c r="W32" s="18">
        <f t="shared" si="9"/>
        <v>0</v>
      </c>
      <c r="X32" s="24"/>
      <c r="Y32" s="18">
        <f t="shared" si="10"/>
        <v>0</v>
      </c>
      <c r="Z32" s="188">
        <v>0</v>
      </c>
      <c r="AA32" s="18">
        <f t="shared" si="11"/>
        <v>0</v>
      </c>
      <c r="AB32" s="25"/>
      <c r="AC32" s="18">
        <f t="shared" si="12"/>
        <v>0</v>
      </c>
      <c r="AD32" s="26">
        <f t="shared" si="13"/>
        <v>0</v>
      </c>
      <c r="AE32" s="27">
        <f t="shared" si="13"/>
        <v>0</v>
      </c>
      <c r="AF32" s="28">
        <f t="shared" si="14"/>
        <v>12</v>
      </c>
      <c r="AG32" s="29">
        <f t="shared" si="14"/>
        <v>1</v>
      </c>
      <c r="AH32" s="28">
        <f t="shared" si="15"/>
        <v>0</v>
      </c>
      <c r="AI32" s="22">
        <f t="shared" si="16"/>
        <v>0</v>
      </c>
    </row>
    <row r="33" spans="1:35" ht="15">
      <c r="A33" s="186" t="s">
        <v>720</v>
      </c>
      <c r="B33" s="185" t="s">
        <v>61</v>
      </c>
      <c r="C33" s="185" t="s">
        <v>721</v>
      </c>
      <c r="D33" s="185">
        <v>10</v>
      </c>
      <c r="E33" s="18">
        <f t="shared" si="0"/>
        <v>0.8333333333333334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10</v>
      </c>
      <c r="O33" s="21">
        <f t="shared" si="5"/>
        <v>0.8333333333333334</v>
      </c>
      <c r="P33" s="187">
        <v>0</v>
      </c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188">
        <v>3</v>
      </c>
      <c r="AA33" s="18">
        <f t="shared" si="11"/>
        <v>0.25</v>
      </c>
      <c r="AB33" s="25"/>
      <c r="AC33" s="18">
        <f t="shared" si="12"/>
        <v>0</v>
      </c>
      <c r="AD33" s="26">
        <f t="shared" si="13"/>
        <v>3</v>
      </c>
      <c r="AE33" s="27">
        <f t="shared" si="13"/>
        <v>0.25</v>
      </c>
      <c r="AF33" s="28">
        <f t="shared" si="14"/>
        <v>13</v>
      </c>
      <c r="AG33" s="29">
        <f t="shared" si="14"/>
        <v>1.0833333333333335</v>
      </c>
      <c r="AH33" s="28">
        <f t="shared" si="15"/>
        <v>1</v>
      </c>
      <c r="AI33" s="22">
        <f t="shared" si="16"/>
        <v>0.08333333333333333</v>
      </c>
    </row>
    <row r="34" spans="1:35" ht="15">
      <c r="A34" s="186" t="s">
        <v>722</v>
      </c>
      <c r="B34" s="185" t="s">
        <v>392</v>
      </c>
      <c r="C34" s="185" t="s">
        <v>723</v>
      </c>
      <c r="D34" s="185">
        <v>12</v>
      </c>
      <c r="E34" s="18">
        <f t="shared" si="0"/>
        <v>1</v>
      </c>
      <c r="F34" s="19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4"/>
        <v>0</v>
      </c>
      <c r="N34" s="20">
        <f t="shared" si="5"/>
        <v>12</v>
      </c>
      <c r="O34" s="21">
        <f t="shared" si="5"/>
        <v>1</v>
      </c>
      <c r="P34" s="187">
        <v>0</v>
      </c>
      <c r="Q34" s="18">
        <f t="shared" si="6"/>
        <v>0</v>
      </c>
      <c r="R34" s="19"/>
      <c r="S34" s="18">
        <f t="shared" si="7"/>
        <v>0</v>
      </c>
      <c r="T34" s="20">
        <f t="shared" si="8"/>
        <v>0</v>
      </c>
      <c r="U34" s="22">
        <f t="shared" si="8"/>
        <v>0</v>
      </c>
      <c r="V34" s="23"/>
      <c r="W34" s="18">
        <f t="shared" si="9"/>
        <v>0</v>
      </c>
      <c r="X34" s="24"/>
      <c r="Y34" s="18">
        <f t="shared" si="10"/>
        <v>0</v>
      </c>
      <c r="Z34" s="188">
        <v>0</v>
      </c>
      <c r="AA34" s="18">
        <f t="shared" si="11"/>
        <v>0</v>
      </c>
      <c r="AB34" s="25"/>
      <c r="AC34" s="18">
        <f t="shared" si="12"/>
        <v>0</v>
      </c>
      <c r="AD34" s="26">
        <f t="shared" si="13"/>
        <v>0</v>
      </c>
      <c r="AE34" s="27">
        <f t="shared" si="13"/>
        <v>0</v>
      </c>
      <c r="AF34" s="28">
        <f t="shared" si="14"/>
        <v>12</v>
      </c>
      <c r="AG34" s="29">
        <f t="shared" si="14"/>
        <v>1</v>
      </c>
      <c r="AH34" s="28">
        <f t="shared" si="15"/>
        <v>0</v>
      </c>
      <c r="AI34" s="22">
        <f t="shared" si="16"/>
        <v>0</v>
      </c>
    </row>
    <row r="35" spans="1:35" ht="15">
      <c r="A35" s="186" t="s">
        <v>724</v>
      </c>
      <c r="B35" s="185" t="s">
        <v>61</v>
      </c>
      <c r="C35" s="185" t="s">
        <v>725</v>
      </c>
      <c r="D35" s="185">
        <v>12</v>
      </c>
      <c r="E35" s="18">
        <f t="shared" si="0"/>
        <v>1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4"/>
        <v>0</v>
      </c>
      <c r="N35" s="20">
        <f t="shared" si="5"/>
        <v>12</v>
      </c>
      <c r="O35" s="21">
        <f t="shared" si="5"/>
        <v>1</v>
      </c>
      <c r="P35" s="187">
        <v>0</v>
      </c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188">
        <v>0</v>
      </c>
      <c r="AA35" s="18">
        <f t="shared" si="11"/>
        <v>0</v>
      </c>
      <c r="AB35" s="25"/>
      <c r="AC35" s="18">
        <f t="shared" si="12"/>
        <v>0</v>
      </c>
      <c r="AD35" s="26">
        <f t="shared" si="13"/>
        <v>0</v>
      </c>
      <c r="AE35" s="27">
        <f t="shared" si="13"/>
        <v>0</v>
      </c>
      <c r="AF35" s="28">
        <f t="shared" si="14"/>
        <v>12</v>
      </c>
      <c r="AG35" s="29">
        <f t="shared" si="14"/>
        <v>1</v>
      </c>
      <c r="AH35" s="28">
        <f t="shared" si="15"/>
        <v>0</v>
      </c>
      <c r="AI35" s="22">
        <f t="shared" si="16"/>
        <v>0</v>
      </c>
    </row>
    <row r="36" spans="1:35" ht="15">
      <c r="A36" s="186" t="s">
        <v>726</v>
      </c>
      <c r="B36" s="185" t="s">
        <v>61</v>
      </c>
      <c r="C36" s="185" t="s">
        <v>727</v>
      </c>
      <c r="D36" s="185">
        <v>8</v>
      </c>
      <c r="E36" s="18">
        <f t="shared" si="0"/>
        <v>0.6666666666666666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4"/>
        <v>0</v>
      </c>
      <c r="N36" s="20">
        <f t="shared" si="5"/>
        <v>8</v>
      </c>
      <c r="O36" s="21">
        <f t="shared" si="5"/>
        <v>0.6666666666666666</v>
      </c>
      <c r="P36" s="187">
        <v>6</v>
      </c>
      <c r="Q36" s="18">
        <f t="shared" si="6"/>
        <v>0.5</v>
      </c>
      <c r="R36" s="19"/>
      <c r="S36" s="18">
        <f t="shared" si="7"/>
        <v>0</v>
      </c>
      <c r="T36" s="20">
        <f t="shared" si="8"/>
        <v>6</v>
      </c>
      <c r="U36" s="22">
        <f t="shared" si="8"/>
        <v>0.5</v>
      </c>
      <c r="V36" s="23"/>
      <c r="W36" s="18">
        <f t="shared" si="9"/>
        <v>0</v>
      </c>
      <c r="X36" s="24"/>
      <c r="Y36" s="18">
        <f t="shared" si="10"/>
        <v>0</v>
      </c>
      <c r="Z36" s="188">
        <v>2</v>
      </c>
      <c r="AA36" s="18">
        <f t="shared" si="11"/>
        <v>0.16666666666666666</v>
      </c>
      <c r="AB36" s="25"/>
      <c r="AC36" s="18">
        <f t="shared" si="12"/>
        <v>0</v>
      </c>
      <c r="AD36" s="26">
        <f t="shared" si="13"/>
        <v>2</v>
      </c>
      <c r="AE36" s="27">
        <f t="shared" si="13"/>
        <v>0.16666666666666666</v>
      </c>
      <c r="AF36" s="28">
        <f t="shared" si="14"/>
        <v>16</v>
      </c>
      <c r="AG36" s="29">
        <f t="shared" si="14"/>
        <v>1.3333333333333333</v>
      </c>
      <c r="AH36" s="28">
        <f t="shared" si="15"/>
        <v>4</v>
      </c>
      <c r="AI36" s="22">
        <f t="shared" si="16"/>
        <v>0.3333333333333333</v>
      </c>
    </row>
    <row r="37" spans="1:35" ht="15">
      <c r="A37" s="186" t="s">
        <v>728</v>
      </c>
      <c r="B37" s="185" t="s">
        <v>61</v>
      </c>
      <c r="C37" s="185" t="s">
        <v>729</v>
      </c>
      <c r="D37" s="185">
        <v>11</v>
      </c>
      <c r="E37" s="18">
        <f t="shared" si="0"/>
        <v>0.9166666666666666</v>
      </c>
      <c r="F37" s="19"/>
      <c r="G37" s="18">
        <f t="shared" si="1"/>
        <v>0</v>
      </c>
      <c r="H37" s="19"/>
      <c r="I37" s="18">
        <f t="shared" si="2"/>
        <v>0</v>
      </c>
      <c r="J37" s="19"/>
      <c r="K37" s="18">
        <f t="shared" si="3"/>
        <v>0</v>
      </c>
      <c r="L37" s="19"/>
      <c r="M37" s="18">
        <f t="shared" si="4"/>
        <v>0</v>
      </c>
      <c r="N37" s="20">
        <f t="shared" si="5"/>
        <v>11</v>
      </c>
      <c r="O37" s="21">
        <f t="shared" si="5"/>
        <v>0.9166666666666666</v>
      </c>
      <c r="P37" s="187">
        <v>0</v>
      </c>
      <c r="Q37" s="18">
        <f t="shared" si="6"/>
        <v>0</v>
      </c>
      <c r="R37" s="19"/>
      <c r="S37" s="18">
        <f t="shared" si="7"/>
        <v>0</v>
      </c>
      <c r="T37" s="20">
        <f t="shared" si="8"/>
        <v>0</v>
      </c>
      <c r="U37" s="22">
        <f t="shared" si="8"/>
        <v>0</v>
      </c>
      <c r="V37" s="23"/>
      <c r="W37" s="18">
        <f t="shared" si="9"/>
        <v>0</v>
      </c>
      <c r="X37" s="24"/>
      <c r="Y37" s="18">
        <f t="shared" si="10"/>
        <v>0</v>
      </c>
      <c r="Z37" s="188">
        <v>6</v>
      </c>
      <c r="AA37" s="18">
        <f t="shared" si="11"/>
        <v>0.5</v>
      </c>
      <c r="AB37" s="25"/>
      <c r="AC37" s="18">
        <f t="shared" si="12"/>
        <v>0</v>
      </c>
      <c r="AD37" s="26">
        <f t="shared" si="13"/>
        <v>6</v>
      </c>
      <c r="AE37" s="27">
        <f t="shared" si="13"/>
        <v>0.5</v>
      </c>
      <c r="AF37" s="28">
        <f t="shared" si="14"/>
        <v>17</v>
      </c>
      <c r="AG37" s="29">
        <f t="shared" si="14"/>
        <v>1.4166666666666665</v>
      </c>
      <c r="AH37" s="28">
        <f t="shared" si="15"/>
        <v>5</v>
      </c>
      <c r="AI37" s="22">
        <f t="shared" si="16"/>
        <v>0.4166666666666667</v>
      </c>
    </row>
    <row r="38" spans="1:35" ht="15">
      <c r="A38" s="186" t="s">
        <v>730</v>
      </c>
      <c r="B38" s="185" t="s">
        <v>61</v>
      </c>
      <c r="C38" s="185" t="s">
        <v>731</v>
      </c>
      <c r="D38" s="185">
        <v>10</v>
      </c>
      <c r="E38" s="18">
        <f t="shared" si="0"/>
        <v>0.8333333333333334</v>
      </c>
      <c r="F38" s="19"/>
      <c r="G38" s="18">
        <f t="shared" si="1"/>
        <v>0</v>
      </c>
      <c r="H38" s="19"/>
      <c r="I38" s="18">
        <f t="shared" si="2"/>
        <v>0</v>
      </c>
      <c r="J38" s="19"/>
      <c r="K38" s="18">
        <f t="shared" si="3"/>
        <v>0</v>
      </c>
      <c r="L38" s="19"/>
      <c r="M38" s="18">
        <f t="shared" si="4"/>
        <v>0</v>
      </c>
      <c r="N38" s="20">
        <f t="shared" si="5"/>
        <v>10</v>
      </c>
      <c r="O38" s="21">
        <f t="shared" si="5"/>
        <v>0.8333333333333334</v>
      </c>
      <c r="P38" s="187">
        <v>0</v>
      </c>
      <c r="Q38" s="18">
        <f t="shared" si="6"/>
        <v>0</v>
      </c>
      <c r="R38" s="19"/>
      <c r="S38" s="18">
        <f t="shared" si="7"/>
        <v>0</v>
      </c>
      <c r="T38" s="20">
        <f t="shared" si="8"/>
        <v>0</v>
      </c>
      <c r="U38" s="22">
        <f t="shared" si="8"/>
        <v>0</v>
      </c>
      <c r="V38" s="23"/>
      <c r="W38" s="18">
        <f t="shared" si="9"/>
        <v>0</v>
      </c>
      <c r="X38" s="24"/>
      <c r="Y38" s="18">
        <f t="shared" si="10"/>
        <v>0</v>
      </c>
      <c r="Z38" s="188">
        <v>2.5</v>
      </c>
      <c r="AA38" s="18">
        <f t="shared" si="11"/>
        <v>0.20833333333333334</v>
      </c>
      <c r="AB38" s="25"/>
      <c r="AC38" s="18">
        <f t="shared" si="12"/>
        <v>0</v>
      </c>
      <c r="AD38" s="26">
        <f t="shared" si="13"/>
        <v>2.5</v>
      </c>
      <c r="AE38" s="27">
        <f t="shared" si="13"/>
        <v>0.20833333333333334</v>
      </c>
      <c r="AF38" s="28">
        <f t="shared" si="14"/>
        <v>12.5</v>
      </c>
      <c r="AG38" s="29">
        <f t="shared" si="14"/>
        <v>1.0416666666666667</v>
      </c>
      <c r="AH38" s="28">
        <f t="shared" si="15"/>
        <v>0.5</v>
      </c>
      <c r="AI38" s="22">
        <f t="shared" si="16"/>
        <v>0.041666666666666664</v>
      </c>
    </row>
    <row r="39" spans="1:35" ht="15">
      <c r="A39" s="186" t="s">
        <v>732</v>
      </c>
      <c r="B39" s="185" t="s">
        <v>134</v>
      </c>
      <c r="C39" s="185" t="s">
        <v>733</v>
      </c>
      <c r="D39" s="185">
        <v>16.5</v>
      </c>
      <c r="E39" s="18">
        <f t="shared" si="0"/>
        <v>1.375</v>
      </c>
      <c r="F39" s="19"/>
      <c r="G39" s="18">
        <f t="shared" si="1"/>
        <v>0</v>
      </c>
      <c r="H39" s="19"/>
      <c r="I39" s="18">
        <f t="shared" si="2"/>
        <v>0</v>
      </c>
      <c r="J39" s="19"/>
      <c r="K39" s="18">
        <f t="shared" si="3"/>
        <v>0</v>
      </c>
      <c r="L39" s="19"/>
      <c r="M39" s="18">
        <f t="shared" si="4"/>
        <v>0</v>
      </c>
      <c r="N39" s="20">
        <f t="shared" si="5"/>
        <v>16.5</v>
      </c>
      <c r="O39" s="21">
        <f t="shared" si="5"/>
        <v>1.375</v>
      </c>
      <c r="P39" s="187">
        <v>0</v>
      </c>
      <c r="Q39" s="18">
        <f t="shared" si="6"/>
        <v>0</v>
      </c>
      <c r="R39" s="19"/>
      <c r="S39" s="18">
        <f t="shared" si="7"/>
        <v>0</v>
      </c>
      <c r="T39" s="20">
        <f t="shared" si="8"/>
        <v>0</v>
      </c>
      <c r="U39" s="22">
        <f t="shared" si="8"/>
        <v>0</v>
      </c>
      <c r="V39" s="23"/>
      <c r="W39" s="18">
        <f t="shared" si="9"/>
        <v>0</v>
      </c>
      <c r="X39" s="24"/>
      <c r="Y39" s="18">
        <f t="shared" si="10"/>
        <v>0</v>
      </c>
      <c r="Z39" s="188">
        <v>2</v>
      </c>
      <c r="AA39" s="18">
        <f t="shared" si="11"/>
        <v>0.16666666666666666</v>
      </c>
      <c r="AB39" s="25"/>
      <c r="AC39" s="18">
        <f t="shared" si="12"/>
        <v>0</v>
      </c>
      <c r="AD39" s="26">
        <f t="shared" si="13"/>
        <v>2</v>
      </c>
      <c r="AE39" s="27">
        <f t="shared" si="13"/>
        <v>0.16666666666666666</v>
      </c>
      <c r="AF39" s="28">
        <f t="shared" si="14"/>
        <v>18.5</v>
      </c>
      <c r="AG39" s="29">
        <f t="shared" si="14"/>
        <v>1.5416666666666667</v>
      </c>
      <c r="AH39" s="28">
        <f t="shared" si="15"/>
        <v>6.5</v>
      </c>
      <c r="AI39" s="22">
        <f t="shared" si="16"/>
        <v>0.5416666666666666</v>
      </c>
    </row>
    <row r="40" spans="1:35" ht="15">
      <c r="A40" s="186" t="s">
        <v>734</v>
      </c>
      <c r="B40" s="185" t="s">
        <v>61</v>
      </c>
      <c r="C40" s="185" t="s">
        <v>735</v>
      </c>
      <c r="D40" s="185">
        <v>12</v>
      </c>
      <c r="E40" s="18">
        <f t="shared" si="0"/>
        <v>1</v>
      </c>
      <c r="F40" s="19"/>
      <c r="G40" s="18">
        <f t="shared" si="1"/>
        <v>0</v>
      </c>
      <c r="H40" s="19"/>
      <c r="I40" s="18">
        <f t="shared" si="2"/>
        <v>0</v>
      </c>
      <c r="J40" s="19"/>
      <c r="K40" s="18">
        <f t="shared" si="3"/>
        <v>0</v>
      </c>
      <c r="L40" s="19"/>
      <c r="M40" s="18">
        <f t="shared" si="4"/>
        <v>0</v>
      </c>
      <c r="N40" s="20">
        <f t="shared" si="5"/>
        <v>12</v>
      </c>
      <c r="O40" s="21">
        <f t="shared" si="5"/>
        <v>1</v>
      </c>
      <c r="P40" s="187">
        <v>0</v>
      </c>
      <c r="Q40" s="18">
        <f t="shared" si="6"/>
        <v>0</v>
      </c>
      <c r="R40" s="19"/>
      <c r="S40" s="18">
        <f t="shared" si="7"/>
        <v>0</v>
      </c>
      <c r="T40" s="20">
        <f t="shared" si="8"/>
        <v>0</v>
      </c>
      <c r="U40" s="22">
        <f t="shared" si="8"/>
        <v>0</v>
      </c>
      <c r="V40" s="23"/>
      <c r="W40" s="18">
        <f t="shared" si="9"/>
        <v>0</v>
      </c>
      <c r="X40" s="24"/>
      <c r="Y40" s="18">
        <f t="shared" si="10"/>
        <v>0</v>
      </c>
      <c r="Z40" s="188">
        <v>0</v>
      </c>
      <c r="AA40" s="18">
        <f t="shared" si="11"/>
        <v>0</v>
      </c>
      <c r="AB40" s="25"/>
      <c r="AC40" s="18">
        <f t="shared" si="12"/>
        <v>0</v>
      </c>
      <c r="AD40" s="26">
        <f t="shared" si="13"/>
        <v>0</v>
      </c>
      <c r="AE40" s="27">
        <f t="shared" si="13"/>
        <v>0</v>
      </c>
      <c r="AF40" s="28">
        <f t="shared" si="14"/>
        <v>12</v>
      </c>
      <c r="AG40" s="29">
        <f t="shared" si="14"/>
        <v>1</v>
      </c>
      <c r="AH40" s="28">
        <f t="shared" si="15"/>
        <v>0</v>
      </c>
      <c r="AI40" s="22">
        <f t="shared" si="16"/>
        <v>0</v>
      </c>
    </row>
    <row r="41" spans="1:35" ht="15">
      <c r="A41" s="186" t="s">
        <v>736</v>
      </c>
      <c r="B41" s="185" t="s">
        <v>61</v>
      </c>
      <c r="C41" s="185" t="s">
        <v>737</v>
      </c>
      <c r="D41" s="185">
        <v>11</v>
      </c>
      <c r="E41" s="18">
        <f t="shared" si="0"/>
        <v>0.9166666666666666</v>
      </c>
      <c r="F41" s="19"/>
      <c r="G41" s="18">
        <f t="shared" si="1"/>
        <v>0</v>
      </c>
      <c r="H41" s="19"/>
      <c r="I41" s="18">
        <f t="shared" si="2"/>
        <v>0</v>
      </c>
      <c r="J41" s="19"/>
      <c r="K41" s="18">
        <f t="shared" si="3"/>
        <v>0</v>
      </c>
      <c r="L41" s="19"/>
      <c r="M41" s="18">
        <f t="shared" si="4"/>
        <v>0</v>
      </c>
      <c r="N41" s="20">
        <f t="shared" si="5"/>
        <v>11</v>
      </c>
      <c r="O41" s="21">
        <f t="shared" si="5"/>
        <v>0.9166666666666666</v>
      </c>
      <c r="P41" s="187">
        <v>4</v>
      </c>
      <c r="Q41" s="18">
        <f t="shared" si="6"/>
        <v>0.3333333333333333</v>
      </c>
      <c r="R41" s="19"/>
      <c r="S41" s="18">
        <f t="shared" si="7"/>
        <v>0</v>
      </c>
      <c r="T41" s="20">
        <f t="shared" si="8"/>
        <v>4</v>
      </c>
      <c r="U41" s="22">
        <f t="shared" si="8"/>
        <v>0.3333333333333333</v>
      </c>
      <c r="V41" s="23"/>
      <c r="W41" s="18">
        <f t="shared" si="9"/>
        <v>0</v>
      </c>
      <c r="X41" s="24"/>
      <c r="Y41" s="18">
        <f t="shared" si="10"/>
        <v>0</v>
      </c>
      <c r="Z41" s="188">
        <v>0</v>
      </c>
      <c r="AA41" s="18">
        <f t="shared" si="11"/>
        <v>0</v>
      </c>
      <c r="AB41" s="25"/>
      <c r="AC41" s="18">
        <f t="shared" si="12"/>
        <v>0</v>
      </c>
      <c r="AD41" s="26">
        <f t="shared" si="13"/>
        <v>0</v>
      </c>
      <c r="AE41" s="27">
        <f t="shared" si="13"/>
        <v>0</v>
      </c>
      <c r="AF41" s="28">
        <f t="shared" si="14"/>
        <v>15</v>
      </c>
      <c r="AG41" s="29">
        <f t="shared" si="14"/>
        <v>1.25</v>
      </c>
      <c r="AH41" s="28">
        <f t="shared" si="15"/>
        <v>3</v>
      </c>
      <c r="AI41" s="22">
        <f t="shared" si="16"/>
        <v>0.25</v>
      </c>
    </row>
    <row r="42" spans="1:35" ht="15">
      <c r="A42" s="179"/>
      <c r="D42" s="17"/>
      <c r="E42" s="18">
        <f t="shared" si="0"/>
        <v>0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3"/>
        <v>0</v>
      </c>
      <c r="L42" s="19"/>
      <c r="M42" s="18">
        <f t="shared" si="4"/>
        <v>0</v>
      </c>
      <c r="N42" s="20">
        <f t="shared" si="5"/>
        <v>0</v>
      </c>
      <c r="O42" s="21">
        <f t="shared" si="5"/>
        <v>0</v>
      </c>
      <c r="P42" s="19"/>
      <c r="Q42" s="18">
        <f t="shared" si="6"/>
        <v>0</v>
      </c>
      <c r="R42" s="19"/>
      <c r="S42" s="18">
        <f t="shared" si="7"/>
        <v>0</v>
      </c>
      <c r="T42" s="20">
        <f t="shared" si="8"/>
        <v>0</v>
      </c>
      <c r="U42" s="22">
        <f t="shared" si="8"/>
        <v>0</v>
      </c>
      <c r="V42" s="23"/>
      <c r="W42" s="18">
        <f t="shared" si="9"/>
        <v>0</v>
      </c>
      <c r="X42" s="24"/>
      <c r="Y42" s="18">
        <f t="shared" si="10"/>
        <v>0</v>
      </c>
      <c r="Z42" s="24"/>
      <c r="AA42" s="18">
        <f t="shared" si="11"/>
        <v>0</v>
      </c>
      <c r="AB42" s="25"/>
      <c r="AC42" s="18">
        <f t="shared" si="12"/>
        <v>0</v>
      </c>
      <c r="AD42" s="26">
        <f t="shared" si="13"/>
        <v>0</v>
      </c>
      <c r="AE42" s="27">
        <f t="shared" si="13"/>
        <v>0</v>
      </c>
      <c r="AF42" s="28">
        <f t="shared" si="14"/>
        <v>0</v>
      </c>
      <c r="AG42" s="29">
        <f t="shared" si="14"/>
        <v>0</v>
      </c>
      <c r="AH42" s="28">
        <f t="shared" si="15"/>
        <v>0</v>
      </c>
      <c r="AI42" s="22">
        <f t="shared" si="16"/>
        <v>0</v>
      </c>
    </row>
    <row r="43" spans="1:35" ht="15">
      <c r="A43" s="179"/>
      <c r="D43" s="17"/>
      <c r="E43" s="18">
        <f t="shared" si="0"/>
        <v>0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t="shared" si="3"/>
        <v>0</v>
      </c>
      <c r="L43" s="19"/>
      <c r="M43" s="18">
        <f t="shared" si="4"/>
        <v>0</v>
      </c>
      <c r="N43" s="20">
        <f t="shared" si="5"/>
        <v>0</v>
      </c>
      <c r="O43" s="21">
        <f t="shared" si="5"/>
        <v>0</v>
      </c>
      <c r="P43" s="19"/>
      <c r="Q43" s="18">
        <f t="shared" si="6"/>
        <v>0</v>
      </c>
      <c r="R43" s="19"/>
      <c r="S43" s="18">
        <f t="shared" si="7"/>
        <v>0</v>
      </c>
      <c r="T43" s="20">
        <f t="shared" si="8"/>
        <v>0</v>
      </c>
      <c r="U43" s="22">
        <f t="shared" si="8"/>
        <v>0</v>
      </c>
      <c r="V43" s="23"/>
      <c r="W43" s="18">
        <f t="shared" si="9"/>
        <v>0</v>
      </c>
      <c r="X43" s="24"/>
      <c r="Y43" s="18">
        <f t="shared" si="10"/>
        <v>0</v>
      </c>
      <c r="Z43" s="24"/>
      <c r="AA43" s="18">
        <f t="shared" si="11"/>
        <v>0</v>
      </c>
      <c r="AB43" s="25"/>
      <c r="AC43" s="18">
        <f t="shared" si="12"/>
        <v>0</v>
      </c>
      <c r="AD43" s="26">
        <f t="shared" si="13"/>
        <v>0</v>
      </c>
      <c r="AE43" s="27">
        <f t="shared" si="13"/>
        <v>0</v>
      </c>
      <c r="AF43" s="28">
        <f t="shared" si="14"/>
        <v>0</v>
      </c>
      <c r="AG43" s="29">
        <f t="shared" si="14"/>
        <v>0</v>
      </c>
      <c r="AH43" s="28">
        <f t="shared" si="15"/>
        <v>0</v>
      </c>
      <c r="AI43" s="22">
        <f t="shared" si="16"/>
        <v>0</v>
      </c>
    </row>
    <row r="44" spans="1:35" ht="15">
      <c r="A44" s="179"/>
      <c r="D44" s="17"/>
      <c r="E44" s="18">
        <f t="shared" si="0"/>
        <v>0</v>
      </c>
      <c r="F44" s="19"/>
      <c r="G44" s="18">
        <f t="shared" si="1"/>
        <v>0</v>
      </c>
      <c r="H44" s="19"/>
      <c r="I44" s="18">
        <f t="shared" si="2"/>
        <v>0</v>
      </c>
      <c r="J44" s="19"/>
      <c r="K44" s="18">
        <f t="shared" si="3"/>
        <v>0</v>
      </c>
      <c r="L44" s="19"/>
      <c r="M44" s="18">
        <f t="shared" si="4"/>
        <v>0</v>
      </c>
      <c r="N44" s="20">
        <f t="shared" si="5"/>
        <v>0</v>
      </c>
      <c r="O44" s="21">
        <f t="shared" si="5"/>
        <v>0</v>
      </c>
      <c r="P44" s="19"/>
      <c r="Q44" s="18">
        <f t="shared" si="6"/>
        <v>0</v>
      </c>
      <c r="R44" s="19"/>
      <c r="S44" s="18">
        <f t="shared" si="7"/>
        <v>0</v>
      </c>
      <c r="T44" s="20">
        <f t="shared" si="8"/>
        <v>0</v>
      </c>
      <c r="U44" s="22">
        <f t="shared" si="8"/>
        <v>0</v>
      </c>
      <c r="V44" s="23"/>
      <c r="W44" s="18">
        <f t="shared" si="9"/>
        <v>0</v>
      </c>
      <c r="X44" s="24"/>
      <c r="Y44" s="18">
        <f t="shared" si="10"/>
        <v>0</v>
      </c>
      <c r="Z44" s="24"/>
      <c r="AA44" s="18">
        <f t="shared" si="11"/>
        <v>0</v>
      </c>
      <c r="AB44" s="25"/>
      <c r="AC44" s="18">
        <f t="shared" si="12"/>
        <v>0</v>
      </c>
      <c r="AD44" s="26">
        <f t="shared" si="13"/>
        <v>0</v>
      </c>
      <c r="AE44" s="27">
        <f t="shared" si="13"/>
        <v>0</v>
      </c>
      <c r="AF44" s="28">
        <f t="shared" si="14"/>
        <v>0</v>
      </c>
      <c r="AG44" s="29">
        <f t="shared" si="14"/>
        <v>0</v>
      </c>
      <c r="AH44" s="28">
        <f t="shared" si="15"/>
        <v>0</v>
      </c>
      <c r="AI44" s="22">
        <f t="shared" si="16"/>
        <v>0</v>
      </c>
    </row>
    <row r="45" spans="1:35" ht="15">
      <c r="A45" s="179"/>
      <c r="D45" s="17"/>
      <c r="E45" s="18">
        <f t="shared" si="0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3"/>
        <v>0</v>
      </c>
      <c r="L45" s="19"/>
      <c r="M45" s="18">
        <f t="shared" si="4"/>
        <v>0</v>
      </c>
      <c r="N45" s="20">
        <f t="shared" si="5"/>
        <v>0</v>
      </c>
      <c r="O45" s="21">
        <f t="shared" si="5"/>
        <v>0</v>
      </c>
      <c r="P45" s="19"/>
      <c r="Q45" s="18">
        <f t="shared" si="6"/>
        <v>0</v>
      </c>
      <c r="R45" s="19"/>
      <c r="S45" s="18">
        <f t="shared" si="7"/>
        <v>0</v>
      </c>
      <c r="T45" s="20">
        <f t="shared" si="8"/>
        <v>0</v>
      </c>
      <c r="U45" s="22">
        <f t="shared" si="8"/>
        <v>0</v>
      </c>
      <c r="V45" s="23"/>
      <c r="W45" s="18">
        <f t="shared" si="9"/>
        <v>0</v>
      </c>
      <c r="X45" s="24"/>
      <c r="Y45" s="18">
        <f t="shared" si="10"/>
        <v>0</v>
      </c>
      <c r="Z45" s="24"/>
      <c r="AA45" s="18">
        <f t="shared" si="11"/>
        <v>0</v>
      </c>
      <c r="AB45" s="25"/>
      <c r="AC45" s="18">
        <f t="shared" si="12"/>
        <v>0</v>
      </c>
      <c r="AD45" s="26">
        <f t="shared" si="13"/>
        <v>0</v>
      </c>
      <c r="AE45" s="27">
        <f t="shared" si="13"/>
        <v>0</v>
      </c>
      <c r="AF45" s="28">
        <f t="shared" si="14"/>
        <v>0</v>
      </c>
      <c r="AG45" s="29">
        <f t="shared" si="14"/>
        <v>0</v>
      </c>
      <c r="AH45" s="28">
        <f t="shared" si="15"/>
        <v>0</v>
      </c>
      <c r="AI45" s="22">
        <f t="shared" si="16"/>
        <v>0</v>
      </c>
    </row>
    <row r="46" spans="1:35" ht="15">
      <c r="A46" s="179"/>
      <c r="D46" s="17"/>
      <c r="E46" s="18">
        <f t="shared" si="0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3"/>
        <v>0</v>
      </c>
      <c r="L46" s="19"/>
      <c r="M46" s="18">
        <f t="shared" si="4"/>
        <v>0</v>
      </c>
      <c r="N46" s="20">
        <f t="shared" si="5"/>
        <v>0</v>
      </c>
      <c r="O46" s="21">
        <f t="shared" si="5"/>
        <v>0</v>
      </c>
      <c r="P46" s="19"/>
      <c r="Q46" s="18">
        <f t="shared" si="6"/>
        <v>0</v>
      </c>
      <c r="R46" s="19"/>
      <c r="S46" s="18">
        <f t="shared" si="7"/>
        <v>0</v>
      </c>
      <c r="T46" s="20">
        <f t="shared" si="8"/>
        <v>0</v>
      </c>
      <c r="U46" s="22">
        <f t="shared" si="8"/>
        <v>0</v>
      </c>
      <c r="V46" s="23"/>
      <c r="W46" s="18">
        <f t="shared" si="9"/>
        <v>0</v>
      </c>
      <c r="X46" s="24"/>
      <c r="Y46" s="18">
        <f t="shared" si="10"/>
        <v>0</v>
      </c>
      <c r="Z46" s="24"/>
      <c r="AA46" s="18">
        <f t="shared" si="11"/>
        <v>0</v>
      </c>
      <c r="AB46" s="25"/>
      <c r="AC46" s="18">
        <f t="shared" si="12"/>
        <v>0</v>
      </c>
      <c r="AD46" s="26">
        <f t="shared" si="13"/>
        <v>0</v>
      </c>
      <c r="AE46" s="27">
        <f t="shared" si="13"/>
        <v>0</v>
      </c>
      <c r="AF46" s="28">
        <f t="shared" si="14"/>
        <v>0</v>
      </c>
      <c r="AG46" s="29">
        <f t="shared" si="14"/>
        <v>0</v>
      </c>
      <c r="AH46" s="28">
        <f t="shared" si="15"/>
        <v>0</v>
      </c>
      <c r="AI46" s="22">
        <f t="shared" si="16"/>
        <v>0</v>
      </c>
    </row>
    <row r="47" spans="1:35" ht="15">
      <c r="A47" s="179"/>
      <c r="D47" s="17"/>
      <c r="E47" s="18">
        <f t="shared" si="0"/>
        <v>0</v>
      </c>
      <c r="F47" s="19"/>
      <c r="G47" s="18">
        <f t="shared" si="1"/>
        <v>0</v>
      </c>
      <c r="H47" s="19"/>
      <c r="I47" s="18">
        <f t="shared" si="2"/>
        <v>0</v>
      </c>
      <c r="J47" s="19"/>
      <c r="K47" s="18">
        <f t="shared" si="3"/>
        <v>0</v>
      </c>
      <c r="L47" s="19"/>
      <c r="M47" s="18">
        <f t="shared" si="4"/>
        <v>0</v>
      </c>
      <c r="N47" s="20">
        <f t="shared" si="5"/>
        <v>0</v>
      </c>
      <c r="O47" s="21">
        <f t="shared" si="5"/>
        <v>0</v>
      </c>
      <c r="P47" s="19"/>
      <c r="Q47" s="18">
        <f t="shared" si="6"/>
        <v>0</v>
      </c>
      <c r="R47" s="19"/>
      <c r="S47" s="18">
        <f t="shared" si="7"/>
        <v>0</v>
      </c>
      <c r="T47" s="20">
        <f t="shared" si="8"/>
        <v>0</v>
      </c>
      <c r="U47" s="22">
        <f t="shared" si="8"/>
        <v>0</v>
      </c>
      <c r="V47" s="23"/>
      <c r="W47" s="18">
        <f t="shared" si="9"/>
        <v>0</v>
      </c>
      <c r="X47" s="24"/>
      <c r="Y47" s="18">
        <f t="shared" si="10"/>
        <v>0</v>
      </c>
      <c r="Z47" s="24"/>
      <c r="AA47" s="18">
        <f t="shared" si="11"/>
        <v>0</v>
      </c>
      <c r="AB47" s="25"/>
      <c r="AC47" s="18">
        <f t="shared" si="12"/>
        <v>0</v>
      </c>
      <c r="AD47" s="26">
        <f t="shared" si="13"/>
        <v>0</v>
      </c>
      <c r="AE47" s="27">
        <f t="shared" si="13"/>
        <v>0</v>
      </c>
      <c r="AF47" s="28">
        <f t="shared" si="14"/>
        <v>0</v>
      </c>
      <c r="AG47" s="29">
        <f t="shared" si="14"/>
        <v>0</v>
      </c>
      <c r="AH47" s="28">
        <f t="shared" si="15"/>
        <v>0</v>
      </c>
      <c r="AI47" s="22">
        <f t="shared" si="16"/>
        <v>0</v>
      </c>
    </row>
    <row r="48" spans="1:35" ht="15">
      <c r="A48" s="179"/>
      <c r="D48" s="17"/>
      <c r="E48" s="18">
        <f t="shared" si="0"/>
        <v>0</v>
      </c>
      <c r="F48" s="19"/>
      <c r="G48" s="18">
        <f t="shared" si="1"/>
        <v>0</v>
      </c>
      <c r="H48" s="19"/>
      <c r="I48" s="18">
        <f t="shared" si="2"/>
        <v>0</v>
      </c>
      <c r="J48" s="19"/>
      <c r="K48" s="18">
        <f t="shared" si="3"/>
        <v>0</v>
      </c>
      <c r="L48" s="19"/>
      <c r="M48" s="18">
        <f t="shared" si="4"/>
        <v>0</v>
      </c>
      <c r="N48" s="20">
        <f t="shared" si="5"/>
        <v>0</v>
      </c>
      <c r="O48" s="21">
        <f t="shared" si="5"/>
        <v>0</v>
      </c>
      <c r="P48" s="19"/>
      <c r="Q48" s="18">
        <f t="shared" si="6"/>
        <v>0</v>
      </c>
      <c r="R48" s="19"/>
      <c r="S48" s="18">
        <f t="shared" si="7"/>
        <v>0</v>
      </c>
      <c r="T48" s="20">
        <f t="shared" si="8"/>
        <v>0</v>
      </c>
      <c r="U48" s="22">
        <f t="shared" si="8"/>
        <v>0</v>
      </c>
      <c r="V48" s="23"/>
      <c r="W48" s="18">
        <f t="shared" si="9"/>
        <v>0</v>
      </c>
      <c r="X48" s="24"/>
      <c r="Y48" s="18">
        <f t="shared" si="10"/>
        <v>0</v>
      </c>
      <c r="Z48" s="24"/>
      <c r="AA48" s="18">
        <f t="shared" si="11"/>
        <v>0</v>
      </c>
      <c r="AB48" s="25"/>
      <c r="AC48" s="18">
        <f t="shared" si="12"/>
        <v>0</v>
      </c>
      <c r="AD48" s="26">
        <f t="shared" si="13"/>
        <v>0</v>
      </c>
      <c r="AE48" s="27">
        <f t="shared" si="13"/>
        <v>0</v>
      </c>
      <c r="AF48" s="28">
        <f t="shared" si="14"/>
        <v>0</v>
      </c>
      <c r="AG48" s="29">
        <f t="shared" si="14"/>
        <v>0</v>
      </c>
      <c r="AH48" s="28">
        <f t="shared" si="15"/>
        <v>0</v>
      </c>
      <c r="AI48" s="22">
        <f t="shared" si="16"/>
        <v>0</v>
      </c>
    </row>
    <row r="49" spans="1:35" ht="15">
      <c r="A49" s="179"/>
      <c r="D49" s="17"/>
      <c r="E49" s="18">
        <f t="shared" si="0"/>
        <v>0</v>
      </c>
      <c r="F49" s="19"/>
      <c r="G49" s="18">
        <f t="shared" si="1"/>
        <v>0</v>
      </c>
      <c r="H49" s="19"/>
      <c r="I49" s="18">
        <f t="shared" si="2"/>
        <v>0</v>
      </c>
      <c r="J49" s="19"/>
      <c r="K49" s="18">
        <f t="shared" si="3"/>
        <v>0</v>
      </c>
      <c r="L49" s="19"/>
      <c r="M49" s="18">
        <f t="shared" si="4"/>
        <v>0</v>
      </c>
      <c r="N49" s="20">
        <f t="shared" si="5"/>
        <v>0</v>
      </c>
      <c r="O49" s="21">
        <f t="shared" si="5"/>
        <v>0</v>
      </c>
      <c r="P49" s="19"/>
      <c r="Q49" s="18">
        <f t="shared" si="6"/>
        <v>0</v>
      </c>
      <c r="R49" s="19"/>
      <c r="S49" s="18">
        <f t="shared" si="7"/>
        <v>0</v>
      </c>
      <c r="T49" s="20">
        <f t="shared" si="8"/>
        <v>0</v>
      </c>
      <c r="U49" s="22">
        <f t="shared" si="8"/>
        <v>0</v>
      </c>
      <c r="V49" s="23"/>
      <c r="W49" s="18">
        <f t="shared" si="9"/>
        <v>0</v>
      </c>
      <c r="X49" s="24"/>
      <c r="Y49" s="18">
        <f t="shared" si="10"/>
        <v>0</v>
      </c>
      <c r="Z49" s="24"/>
      <c r="AA49" s="18">
        <f t="shared" si="11"/>
        <v>0</v>
      </c>
      <c r="AB49" s="25"/>
      <c r="AC49" s="18">
        <f t="shared" si="12"/>
        <v>0</v>
      </c>
      <c r="AD49" s="26">
        <f t="shared" si="13"/>
        <v>0</v>
      </c>
      <c r="AE49" s="27">
        <f t="shared" si="13"/>
        <v>0</v>
      </c>
      <c r="AF49" s="28">
        <f t="shared" si="14"/>
        <v>0</v>
      </c>
      <c r="AG49" s="29">
        <f t="shared" si="14"/>
        <v>0</v>
      </c>
      <c r="AH49" s="28">
        <f t="shared" si="15"/>
        <v>0</v>
      </c>
      <c r="AI49" s="22">
        <f t="shared" si="16"/>
        <v>0</v>
      </c>
    </row>
    <row r="50" spans="1:35" ht="15">
      <c r="A50" s="179"/>
      <c r="D50" s="17"/>
      <c r="E50" s="18">
        <f t="shared" si="0"/>
        <v>0</v>
      </c>
      <c r="F50" s="19"/>
      <c r="G50" s="18">
        <f t="shared" si="1"/>
        <v>0</v>
      </c>
      <c r="H50" s="19"/>
      <c r="I50" s="18">
        <f t="shared" si="2"/>
        <v>0</v>
      </c>
      <c r="J50" s="19"/>
      <c r="K50" s="18">
        <f t="shared" si="3"/>
        <v>0</v>
      </c>
      <c r="L50" s="19"/>
      <c r="M50" s="18">
        <f t="shared" si="4"/>
        <v>0</v>
      </c>
      <c r="N50" s="20">
        <f t="shared" si="5"/>
        <v>0</v>
      </c>
      <c r="O50" s="21">
        <f t="shared" si="5"/>
        <v>0</v>
      </c>
      <c r="P50" s="19"/>
      <c r="Q50" s="18">
        <f t="shared" si="6"/>
        <v>0</v>
      </c>
      <c r="R50" s="19"/>
      <c r="S50" s="18">
        <f t="shared" si="7"/>
        <v>0</v>
      </c>
      <c r="T50" s="20">
        <f t="shared" si="8"/>
        <v>0</v>
      </c>
      <c r="U50" s="22">
        <f t="shared" si="8"/>
        <v>0</v>
      </c>
      <c r="V50" s="23"/>
      <c r="W50" s="18">
        <f t="shared" si="9"/>
        <v>0</v>
      </c>
      <c r="X50" s="24"/>
      <c r="Y50" s="18">
        <f t="shared" si="10"/>
        <v>0</v>
      </c>
      <c r="Z50" s="24"/>
      <c r="AA50" s="18">
        <f t="shared" si="11"/>
        <v>0</v>
      </c>
      <c r="AB50" s="25"/>
      <c r="AC50" s="18">
        <f t="shared" si="12"/>
        <v>0</v>
      </c>
      <c r="AD50" s="26">
        <f t="shared" si="13"/>
        <v>0</v>
      </c>
      <c r="AE50" s="27">
        <f t="shared" si="13"/>
        <v>0</v>
      </c>
      <c r="AF50" s="28">
        <f t="shared" si="14"/>
        <v>0</v>
      </c>
      <c r="AG50" s="29">
        <f t="shared" si="14"/>
        <v>0</v>
      </c>
      <c r="AH50" s="28">
        <f t="shared" si="15"/>
        <v>0</v>
      </c>
      <c r="AI50" s="22">
        <f t="shared" si="16"/>
        <v>0</v>
      </c>
    </row>
    <row r="51" spans="1:35" ht="15">
      <c r="A51" s="15"/>
      <c r="B51" s="16"/>
      <c r="C51" s="16"/>
      <c r="D51" s="17"/>
      <c r="E51" s="18">
        <f t="shared" si="0"/>
        <v>0</v>
      </c>
      <c r="F51" s="19"/>
      <c r="G51" s="18">
        <f t="shared" si="1"/>
        <v>0</v>
      </c>
      <c r="H51" s="19"/>
      <c r="I51" s="18">
        <f t="shared" si="2"/>
        <v>0</v>
      </c>
      <c r="J51" s="19"/>
      <c r="K51" s="18">
        <f t="shared" si="3"/>
        <v>0</v>
      </c>
      <c r="L51" s="19"/>
      <c r="M51" s="18">
        <f t="shared" si="3"/>
        <v>0</v>
      </c>
      <c r="N51" s="20">
        <f aca="true" t="shared" si="17" ref="N51:O63">D51+F51+H51+J51+L51</f>
        <v>0</v>
      </c>
      <c r="O51" s="21">
        <f t="shared" si="17"/>
        <v>0</v>
      </c>
      <c r="P51" s="19"/>
      <c r="Q51" s="18">
        <f t="shared" si="6"/>
        <v>0</v>
      </c>
      <c r="R51" s="19"/>
      <c r="S51" s="18">
        <f t="shared" si="7"/>
        <v>0</v>
      </c>
      <c r="T51" s="20">
        <f aca="true" t="shared" si="18" ref="T51:U63">P51+R51</f>
        <v>0</v>
      </c>
      <c r="U51" s="22">
        <f t="shared" si="18"/>
        <v>0</v>
      </c>
      <c r="V51" s="23"/>
      <c r="W51" s="18">
        <f t="shared" si="9"/>
        <v>0</v>
      </c>
      <c r="X51" s="24"/>
      <c r="Y51" s="18">
        <f t="shared" si="10"/>
        <v>0</v>
      </c>
      <c r="Z51" s="24"/>
      <c r="AA51" s="18">
        <f t="shared" si="11"/>
        <v>0</v>
      </c>
      <c r="AB51" s="25"/>
      <c r="AC51" s="18">
        <f t="shared" si="12"/>
        <v>0</v>
      </c>
      <c r="AD51" s="26">
        <f aca="true" t="shared" si="19" ref="AD51:AE63">X51+Z51+AB51</f>
        <v>0</v>
      </c>
      <c r="AE51" s="27">
        <f t="shared" si="19"/>
        <v>0</v>
      </c>
      <c r="AF51" s="28">
        <f aca="true" t="shared" si="20" ref="AF51:AG63">N51+T51+V51+AD51</f>
        <v>0</v>
      </c>
      <c r="AG51" s="29">
        <f t="shared" si="20"/>
        <v>0</v>
      </c>
      <c r="AH51" s="28">
        <f t="shared" si="15"/>
        <v>0</v>
      </c>
      <c r="AI51" s="22">
        <f t="shared" si="16"/>
        <v>0</v>
      </c>
    </row>
    <row r="52" spans="1:35" ht="15">
      <c r="A52" s="15"/>
      <c r="B52" s="16"/>
      <c r="C52" s="16"/>
      <c r="D52" s="17"/>
      <c r="E52" s="18">
        <f t="shared" si="0"/>
        <v>0</v>
      </c>
      <c r="F52" s="19"/>
      <c r="G52" s="18">
        <f t="shared" si="1"/>
        <v>0</v>
      </c>
      <c r="H52" s="19"/>
      <c r="I52" s="18">
        <f t="shared" si="2"/>
        <v>0</v>
      </c>
      <c r="J52" s="19"/>
      <c r="K52" s="18">
        <f aca="true" t="shared" si="21" ref="K52:M63">+J52/12</f>
        <v>0</v>
      </c>
      <c r="L52" s="19"/>
      <c r="M52" s="18">
        <f t="shared" si="21"/>
        <v>0</v>
      </c>
      <c r="N52" s="20">
        <f t="shared" si="17"/>
        <v>0</v>
      </c>
      <c r="O52" s="21">
        <f t="shared" si="17"/>
        <v>0</v>
      </c>
      <c r="P52" s="19"/>
      <c r="Q52" s="18">
        <f t="shared" si="6"/>
        <v>0</v>
      </c>
      <c r="R52" s="19"/>
      <c r="S52" s="18">
        <f t="shared" si="7"/>
        <v>0</v>
      </c>
      <c r="T52" s="20">
        <f t="shared" si="18"/>
        <v>0</v>
      </c>
      <c r="U52" s="22">
        <f t="shared" si="18"/>
        <v>0</v>
      </c>
      <c r="V52" s="23"/>
      <c r="W52" s="18">
        <f t="shared" si="9"/>
        <v>0</v>
      </c>
      <c r="X52" s="24"/>
      <c r="Y52" s="18">
        <f t="shared" si="10"/>
        <v>0</v>
      </c>
      <c r="Z52" s="24"/>
      <c r="AA52" s="18">
        <f t="shared" si="11"/>
        <v>0</v>
      </c>
      <c r="AB52" s="25"/>
      <c r="AC52" s="18">
        <f t="shared" si="12"/>
        <v>0</v>
      </c>
      <c r="AD52" s="26">
        <f t="shared" si="19"/>
        <v>0</v>
      </c>
      <c r="AE52" s="27">
        <f t="shared" si="19"/>
        <v>0</v>
      </c>
      <c r="AF52" s="28">
        <f t="shared" si="20"/>
        <v>0</v>
      </c>
      <c r="AG52" s="29">
        <f t="shared" si="20"/>
        <v>0</v>
      </c>
      <c r="AH52" s="28">
        <f t="shared" si="15"/>
        <v>0</v>
      </c>
      <c r="AI52" s="22">
        <f t="shared" si="16"/>
        <v>0</v>
      </c>
    </row>
    <row r="53" spans="1:35" ht="15">
      <c r="A53" s="15"/>
      <c r="B53" s="16"/>
      <c r="C53" s="16"/>
      <c r="D53" s="17"/>
      <c r="E53" s="18">
        <f t="shared" si="0"/>
        <v>0</v>
      </c>
      <c r="F53" s="19"/>
      <c r="G53" s="18">
        <f t="shared" si="1"/>
        <v>0</v>
      </c>
      <c r="H53" s="19"/>
      <c r="I53" s="18">
        <f t="shared" si="2"/>
        <v>0</v>
      </c>
      <c r="J53" s="19"/>
      <c r="K53" s="18">
        <f t="shared" si="21"/>
        <v>0</v>
      </c>
      <c r="L53" s="19"/>
      <c r="M53" s="18">
        <f t="shared" si="21"/>
        <v>0</v>
      </c>
      <c r="N53" s="20">
        <f t="shared" si="17"/>
        <v>0</v>
      </c>
      <c r="O53" s="21">
        <f t="shared" si="17"/>
        <v>0</v>
      </c>
      <c r="P53" s="19"/>
      <c r="Q53" s="18">
        <f t="shared" si="6"/>
        <v>0</v>
      </c>
      <c r="R53" s="19"/>
      <c r="S53" s="18">
        <f t="shared" si="7"/>
        <v>0</v>
      </c>
      <c r="T53" s="20">
        <f t="shared" si="18"/>
        <v>0</v>
      </c>
      <c r="U53" s="22">
        <f t="shared" si="18"/>
        <v>0</v>
      </c>
      <c r="V53" s="23"/>
      <c r="W53" s="18">
        <f t="shared" si="9"/>
        <v>0</v>
      </c>
      <c r="X53" s="24"/>
      <c r="Y53" s="18">
        <f t="shared" si="10"/>
        <v>0</v>
      </c>
      <c r="Z53" s="24"/>
      <c r="AA53" s="18">
        <f t="shared" si="11"/>
        <v>0</v>
      </c>
      <c r="AB53" s="25"/>
      <c r="AC53" s="18">
        <f t="shared" si="12"/>
        <v>0</v>
      </c>
      <c r="AD53" s="26">
        <f t="shared" si="19"/>
        <v>0</v>
      </c>
      <c r="AE53" s="27">
        <f t="shared" si="19"/>
        <v>0</v>
      </c>
      <c r="AF53" s="28">
        <f t="shared" si="20"/>
        <v>0</v>
      </c>
      <c r="AG53" s="29">
        <f t="shared" si="20"/>
        <v>0</v>
      </c>
      <c r="AH53" s="28">
        <f t="shared" si="15"/>
        <v>0</v>
      </c>
      <c r="AI53" s="22">
        <f t="shared" si="16"/>
        <v>0</v>
      </c>
    </row>
    <row r="54" spans="1:35" ht="15">
      <c r="A54" s="15"/>
      <c r="B54" s="16"/>
      <c r="C54" s="16"/>
      <c r="D54" s="17"/>
      <c r="E54" s="18">
        <f t="shared" si="0"/>
        <v>0</v>
      </c>
      <c r="F54" s="19"/>
      <c r="G54" s="18">
        <f t="shared" si="1"/>
        <v>0</v>
      </c>
      <c r="H54" s="19"/>
      <c r="I54" s="18">
        <f t="shared" si="2"/>
        <v>0</v>
      </c>
      <c r="J54" s="19"/>
      <c r="K54" s="18">
        <f t="shared" si="21"/>
        <v>0</v>
      </c>
      <c r="L54" s="19"/>
      <c r="M54" s="18">
        <f t="shared" si="21"/>
        <v>0</v>
      </c>
      <c r="N54" s="20">
        <f t="shared" si="17"/>
        <v>0</v>
      </c>
      <c r="O54" s="21">
        <f t="shared" si="17"/>
        <v>0</v>
      </c>
      <c r="P54" s="19"/>
      <c r="Q54" s="18">
        <f t="shared" si="6"/>
        <v>0</v>
      </c>
      <c r="R54" s="19"/>
      <c r="S54" s="18">
        <f t="shared" si="7"/>
        <v>0</v>
      </c>
      <c r="T54" s="20">
        <f t="shared" si="18"/>
        <v>0</v>
      </c>
      <c r="U54" s="22">
        <f t="shared" si="18"/>
        <v>0</v>
      </c>
      <c r="V54" s="23"/>
      <c r="W54" s="18">
        <f t="shared" si="9"/>
        <v>0</v>
      </c>
      <c r="X54" s="24"/>
      <c r="Y54" s="18">
        <f t="shared" si="10"/>
        <v>0</v>
      </c>
      <c r="Z54" s="24"/>
      <c r="AA54" s="18">
        <f t="shared" si="11"/>
        <v>0</v>
      </c>
      <c r="AB54" s="25"/>
      <c r="AC54" s="18">
        <f t="shared" si="12"/>
        <v>0</v>
      </c>
      <c r="AD54" s="26">
        <f t="shared" si="19"/>
        <v>0</v>
      </c>
      <c r="AE54" s="27">
        <f t="shared" si="19"/>
        <v>0</v>
      </c>
      <c r="AF54" s="28">
        <f t="shared" si="20"/>
        <v>0</v>
      </c>
      <c r="AG54" s="29">
        <f t="shared" si="20"/>
        <v>0</v>
      </c>
      <c r="AH54" s="28">
        <f t="shared" si="15"/>
        <v>0</v>
      </c>
      <c r="AI54" s="22">
        <f t="shared" si="16"/>
        <v>0</v>
      </c>
    </row>
    <row r="55" spans="1:35" ht="15">
      <c r="A55" s="15"/>
      <c r="B55" s="16"/>
      <c r="C55" s="16"/>
      <c r="D55" s="17"/>
      <c r="E55" s="18">
        <f t="shared" si="0"/>
        <v>0</v>
      </c>
      <c r="F55" s="19"/>
      <c r="G55" s="18">
        <f t="shared" si="1"/>
        <v>0</v>
      </c>
      <c r="H55" s="19"/>
      <c r="I55" s="18">
        <f t="shared" si="2"/>
        <v>0</v>
      </c>
      <c r="J55" s="19"/>
      <c r="K55" s="18">
        <f t="shared" si="21"/>
        <v>0</v>
      </c>
      <c r="L55" s="19"/>
      <c r="M55" s="18">
        <f t="shared" si="21"/>
        <v>0</v>
      </c>
      <c r="N55" s="20">
        <f t="shared" si="17"/>
        <v>0</v>
      </c>
      <c r="O55" s="21">
        <f t="shared" si="17"/>
        <v>0</v>
      </c>
      <c r="P55" s="19"/>
      <c r="Q55" s="18">
        <f t="shared" si="6"/>
        <v>0</v>
      </c>
      <c r="R55" s="19"/>
      <c r="S55" s="18">
        <f t="shared" si="7"/>
        <v>0</v>
      </c>
      <c r="T55" s="20">
        <f t="shared" si="18"/>
        <v>0</v>
      </c>
      <c r="U55" s="22">
        <f t="shared" si="18"/>
        <v>0</v>
      </c>
      <c r="V55" s="23"/>
      <c r="W55" s="18">
        <f t="shared" si="9"/>
        <v>0</v>
      </c>
      <c r="X55" s="24"/>
      <c r="Y55" s="18">
        <f t="shared" si="10"/>
        <v>0</v>
      </c>
      <c r="Z55" s="24"/>
      <c r="AA55" s="18">
        <f t="shared" si="11"/>
        <v>0</v>
      </c>
      <c r="AB55" s="25"/>
      <c r="AC55" s="18">
        <f t="shared" si="12"/>
        <v>0</v>
      </c>
      <c r="AD55" s="26">
        <f t="shared" si="19"/>
        <v>0</v>
      </c>
      <c r="AE55" s="27">
        <f t="shared" si="19"/>
        <v>0</v>
      </c>
      <c r="AF55" s="28">
        <f t="shared" si="20"/>
        <v>0</v>
      </c>
      <c r="AG55" s="29">
        <f t="shared" si="20"/>
        <v>0</v>
      </c>
      <c r="AH55" s="28">
        <f t="shared" si="15"/>
        <v>0</v>
      </c>
      <c r="AI55" s="22">
        <f t="shared" si="16"/>
        <v>0</v>
      </c>
    </row>
    <row r="56" spans="1:35" s="1" customFormat="1" ht="15">
      <c r="A56" s="493" t="s">
        <v>35</v>
      </c>
      <c r="B56" s="494"/>
      <c r="C56" s="495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8"/>
    </row>
    <row r="57" spans="1:35" ht="15">
      <c r="A57" s="15"/>
      <c r="B57" s="16"/>
      <c r="C57" s="16"/>
      <c r="D57" s="17"/>
      <c r="E57" s="18">
        <f t="shared" si="0"/>
        <v>0</v>
      </c>
      <c r="F57" s="19"/>
      <c r="G57" s="18">
        <f t="shared" si="1"/>
        <v>0</v>
      </c>
      <c r="H57" s="19"/>
      <c r="I57" s="18">
        <f t="shared" si="2"/>
        <v>0</v>
      </c>
      <c r="J57" s="19"/>
      <c r="K57" s="18">
        <f t="shared" si="21"/>
        <v>0</v>
      </c>
      <c r="L57" s="19"/>
      <c r="M57" s="18">
        <f t="shared" si="21"/>
        <v>0</v>
      </c>
      <c r="N57" s="20">
        <f t="shared" si="17"/>
        <v>0</v>
      </c>
      <c r="O57" s="21">
        <f t="shared" si="17"/>
        <v>0</v>
      </c>
      <c r="P57" s="19"/>
      <c r="Q57" s="18">
        <f t="shared" si="6"/>
        <v>0</v>
      </c>
      <c r="R57" s="19"/>
      <c r="S57" s="18">
        <f t="shared" si="7"/>
        <v>0</v>
      </c>
      <c r="T57" s="20">
        <f t="shared" si="18"/>
        <v>0</v>
      </c>
      <c r="U57" s="22">
        <f t="shared" si="18"/>
        <v>0</v>
      </c>
      <c r="V57" s="23"/>
      <c r="W57" s="18">
        <f t="shared" si="9"/>
        <v>0</v>
      </c>
      <c r="X57" s="24"/>
      <c r="Y57" s="18">
        <f t="shared" si="10"/>
        <v>0</v>
      </c>
      <c r="Z57" s="24"/>
      <c r="AA57" s="18">
        <f t="shared" si="11"/>
        <v>0</v>
      </c>
      <c r="AB57" s="25"/>
      <c r="AC57" s="18">
        <f t="shared" si="12"/>
        <v>0</v>
      </c>
      <c r="AD57" s="26">
        <f t="shared" si="19"/>
        <v>0</v>
      </c>
      <c r="AE57" s="27">
        <f t="shared" si="19"/>
        <v>0</v>
      </c>
      <c r="AF57" s="28">
        <f t="shared" si="20"/>
        <v>0</v>
      </c>
      <c r="AG57" s="29">
        <f t="shared" si="20"/>
        <v>0</v>
      </c>
      <c r="AH57" s="28">
        <f t="shared" si="15"/>
        <v>0</v>
      </c>
      <c r="AI57" s="22">
        <f t="shared" si="16"/>
        <v>0</v>
      </c>
    </row>
    <row r="58" spans="1:35" ht="15">
      <c r="A58" s="15"/>
      <c r="B58" s="16"/>
      <c r="C58" s="16"/>
      <c r="D58" s="17"/>
      <c r="E58" s="18">
        <f t="shared" si="0"/>
        <v>0</v>
      </c>
      <c r="F58" s="19"/>
      <c r="G58" s="18">
        <f t="shared" si="1"/>
        <v>0</v>
      </c>
      <c r="H58" s="19"/>
      <c r="I58" s="18">
        <f t="shared" si="2"/>
        <v>0</v>
      </c>
      <c r="J58" s="19"/>
      <c r="K58" s="18">
        <f t="shared" si="21"/>
        <v>0</v>
      </c>
      <c r="L58" s="19"/>
      <c r="M58" s="18">
        <f t="shared" si="21"/>
        <v>0</v>
      </c>
      <c r="N58" s="20">
        <f t="shared" si="17"/>
        <v>0</v>
      </c>
      <c r="O58" s="21">
        <f t="shared" si="17"/>
        <v>0</v>
      </c>
      <c r="P58" s="19"/>
      <c r="Q58" s="18">
        <f t="shared" si="6"/>
        <v>0</v>
      </c>
      <c r="R58" s="19"/>
      <c r="S58" s="18">
        <f t="shared" si="7"/>
        <v>0</v>
      </c>
      <c r="T58" s="20">
        <f t="shared" si="18"/>
        <v>0</v>
      </c>
      <c r="U58" s="22">
        <f t="shared" si="18"/>
        <v>0</v>
      </c>
      <c r="V58" s="23"/>
      <c r="W58" s="18">
        <f t="shared" si="9"/>
        <v>0</v>
      </c>
      <c r="X58" s="24"/>
      <c r="Y58" s="18">
        <f t="shared" si="10"/>
        <v>0</v>
      </c>
      <c r="Z58" s="24"/>
      <c r="AA58" s="18">
        <f t="shared" si="11"/>
        <v>0</v>
      </c>
      <c r="AB58" s="25"/>
      <c r="AC58" s="18">
        <f t="shared" si="12"/>
        <v>0</v>
      </c>
      <c r="AD58" s="26">
        <f t="shared" si="19"/>
        <v>0</v>
      </c>
      <c r="AE58" s="27">
        <f t="shared" si="19"/>
        <v>0</v>
      </c>
      <c r="AF58" s="28">
        <f t="shared" si="20"/>
        <v>0</v>
      </c>
      <c r="AG58" s="29">
        <f t="shared" si="20"/>
        <v>0</v>
      </c>
      <c r="AH58" s="28">
        <f t="shared" si="15"/>
        <v>0</v>
      </c>
      <c r="AI58" s="22">
        <f t="shared" si="16"/>
        <v>0</v>
      </c>
    </row>
    <row r="59" spans="1:35" ht="15">
      <c r="A59" s="15"/>
      <c r="B59" s="16"/>
      <c r="C59" s="16"/>
      <c r="D59" s="17"/>
      <c r="E59" s="18">
        <f t="shared" si="0"/>
        <v>0</v>
      </c>
      <c r="F59" s="19"/>
      <c r="G59" s="18">
        <f t="shared" si="1"/>
        <v>0</v>
      </c>
      <c r="H59" s="19"/>
      <c r="I59" s="18">
        <f t="shared" si="2"/>
        <v>0</v>
      </c>
      <c r="J59" s="19"/>
      <c r="K59" s="18">
        <f t="shared" si="21"/>
        <v>0</v>
      </c>
      <c r="L59" s="19"/>
      <c r="M59" s="18">
        <f t="shared" si="21"/>
        <v>0</v>
      </c>
      <c r="N59" s="20">
        <f t="shared" si="17"/>
        <v>0</v>
      </c>
      <c r="O59" s="21">
        <f t="shared" si="17"/>
        <v>0</v>
      </c>
      <c r="P59" s="19"/>
      <c r="Q59" s="18">
        <f t="shared" si="6"/>
        <v>0</v>
      </c>
      <c r="R59" s="19"/>
      <c r="S59" s="18">
        <f t="shared" si="7"/>
        <v>0</v>
      </c>
      <c r="T59" s="20">
        <f t="shared" si="18"/>
        <v>0</v>
      </c>
      <c r="U59" s="22">
        <f t="shared" si="18"/>
        <v>0</v>
      </c>
      <c r="V59" s="23"/>
      <c r="W59" s="18">
        <f t="shared" si="9"/>
        <v>0</v>
      </c>
      <c r="X59" s="24"/>
      <c r="Y59" s="18">
        <f t="shared" si="10"/>
        <v>0</v>
      </c>
      <c r="Z59" s="24"/>
      <c r="AA59" s="18">
        <f t="shared" si="11"/>
        <v>0</v>
      </c>
      <c r="AB59" s="25"/>
      <c r="AC59" s="18">
        <f t="shared" si="12"/>
        <v>0</v>
      </c>
      <c r="AD59" s="26">
        <f t="shared" si="19"/>
        <v>0</v>
      </c>
      <c r="AE59" s="27">
        <f t="shared" si="19"/>
        <v>0</v>
      </c>
      <c r="AF59" s="28">
        <f t="shared" si="20"/>
        <v>0</v>
      </c>
      <c r="AG59" s="29">
        <f t="shared" si="20"/>
        <v>0</v>
      </c>
      <c r="AH59" s="28">
        <f t="shared" si="15"/>
        <v>0</v>
      </c>
      <c r="AI59" s="22">
        <f t="shared" si="16"/>
        <v>0</v>
      </c>
    </row>
    <row r="60" spans="1:35" ht="15">
      <c r="A60" s="15"/>
      <c r="B60" s="16"/>
      <c r="C60" s="16"/>
      <c r="D60" s="17"/>
      <c r="E60" s="18">
        <f t="shared" si="0"/>
        <v>0</v>
      </c>
      <c r="F60" s="19"/>
      <c r="G60" s="18">
        <f t="shared" si="1"/>
        <v>0</v>
      </c>
      <c r="H60" s="19"/>
      <c r="I60" s="18">
        <f t="shared" si="2"/>
        <v>0</v>
      </c>
      <c r="J60" s="19"/>
      <c r="K60" s="18">
        <f t="shared" si="21"/>
        <v>0</v>
      </c>
      <c r="L60" s="19"/>
      <c r="M60" s="18">
        <f t="shared" si="21"/>
        <v>0</v>
      </c>
      <c r="N60" s="20">
        <f t="shared" si="17"/>
        <v>0</v>
      </c>
      <c r="O60" s="21">
        <f t="shared" si="17"/>
        <v>0</v>
      </c>
      <c r="P60" s="19"/>
      <c r="Q60" s="18">
        <f t="shared" si="6"/>
        <v>0</v>
      </c>
      <c r="R60" s="19"/>
      <c r="S60" s="18">
        <f t="shared" si="7"/>
        <v>0</v>
      </c>
      <c r="T60" s="20">
        <f t="shared" si="18"/>
        <v>0</v>
      </c>
      <c r="U60" s="22">
        <f t="shared" si="18"/>
        <v>0</v>
      </c>
      <c r="V60" s="23"/>
      <c r="W60" s="18">
        <f t="shared" si="9"/>
        <v>0</v>
      </c>
      <c r="X60" s="24"/>
      <c r="Y60" s="18">
        <f t="shared" si="10"/>
        <v>0</v>
      </c>
      <c r="Z60" s="24"/>
      <c r="AA60" s="18">
        <f t="shared" si="11"/>
        <v>0</v>
      </c>
      <c r="AB60" s="25"/>
      <c r="AC60" s="18">
        <f t="shared" si="12"/>
        <v>0</v>
      </c>
      <c r="AD60" s="26">
        <f t="shared" si="19"/>
        <v>0</v>
      </c>
      <c r="AE60" s="27">
        <f t="shared" si="19"/>
        <v>0</v>
      </c>
      <c r="AF60" s="28">
        <f t="shared" si="20"/>
        <v>0</v>
      </c>
      <c r="AG60" s="29">
        <f t="shared" si="20"/>
        <v>0</v>
      </c>
      <c r="AH60" s="28">
        <f t="shared" si="15"/>
        <v>0</v>
      </c>
      <c r="AI60" s="22">
        <f t="shared" si="16"/>
        <v>0</v>
      </c>
    </row>
    <row r="61" spans="1:35" ht="15">
      <c r="A61" s="15"/>
      <c r="B61" s="16"/>
      <c r="C61" s="16"/>
      <c r="D61" s="17"/>
      <c r="E61" s="18">
        <f t="shared" si="0"/>
        <v>0</v>
      </c>
      <c r="F61" s="19"/>
      <c r="G61" s="18">
        <f t="shared" si="1"/>
        <v>0</v>
      </c>
      <c r="H61" s="19"/>
      <c r="I61" s="18">
        <f t="shared" si="2"/>
        <v>0</v>
      </c>
      <c r="J61" s="19"/>
      <c r="K61" s="18">
        <f t="shared" si="21"/>
        <v>0</v>
      </c>
      <c r="L61" s="19"/>
      <c r="M61" s="18">
        <f t="shared" si="21"/>
        <v>0</v>
      </c>
      <c r="N61" s="20">
        <f t="shared" si="17"/>
        <v>0</v>
      </c>
      <c r="O61" s="21">
        <f t="shared" si="17"/>
        <v>0</v>
      </c>
      <c r="P61" s="19"/>
      <c r="Q61" s="18">
        <f t="shared" si="6"/>
        <v>0</v>
      </c>
      <c r="R61" s="19"/>
      <c r="S61" s="18">
        <f t="shared" si="7"/>
        <v>0</v>
      </c>
      <c r="T61" s="20">
        <f t="shared" si="18"/>
        <v>0</v>
      </c>
      <c r="U61" s="22">
        <f t="shared" si="18"/>
        <v>0</v>
      </c>
      <c r="V61" s="23"/>
      <c r="W61" s="18">
        <f t="shared" si="9"/>
        <v>0</v>
      </c>
      <c r="X61" s="24"/>
      <c r="Y61" s="18">
        <f t="shared" si="10"/>
        <v>0</v>
      </c>
      <c r="Z61" s="24"/>
      <c r="AA61" s="18">
        <f t="shared" si="11"/>
        <v>0</v>
      </c>
      <c r="AB61" s="25"/>
      <c r="AC61" s="18">
        <f t="shared" si="12"/>
        <v>0</v>
      </c>
      <c r="AD61" s="26">
        <f t="shared" si="19"/>
        <v>0</v>
      </c>
      <c r="AE61" s="27">
        <f t="shared" si="19"/>
        <v>0</v>
      </c>
      <c r="AF61" s="28">
        <f t="shared" si="20"/>
        <v>0</v>
      </c>
      <c r="AG61" s="29">
        <f t="shared" si="20"/>
        <v>0</v>
      </c>
      <c r="AH61" s="28">
        <f t="shared" si="15"/>
        <v>0</v>
      </c>
      <c r="AI61" s="22">
        <f t="shared" si="16"/>
        <v>0</v>
      </c>
    </row>
    <row r="62" spans="1:35" ht="15">
      <c r="A62" s="15"/>
      <c r="B62" s="16"/>
      <c r="C62" s="16"/>
      <c r="D62" s="17"/>
      <c r="E62" s="18">
        <f t="shared" si="0"/>
        <v>0</v>
      </c>
      <c r="F62" s="19"/>
      <c r="G62" s="18">
        <f t="shared" si="1"/>
        <v>0</v>
      </c>
      <c r="H62" s="19"/>
      <c r="I62" s="18">
        <f t="shared" si="2"/>
        <v>0</v>
      </c>
      <c r="J62" s="19"/>
      <c r="K62" s="18">
        <f t="shared" si="21"/>
        <v>0</v>
      </c>
      <c r="L62" s="19"/>
      <c r="M62" s="18">
        <f t="shared" si="21"/>
        <v>0</v>
      </c>
      <c r="N62" s="20">
        <f t="shared" si="17"/>
        <v>0</v>
      </c>
      <c r="O62" s="21">
        <f t="shared" si="17"/>
        <v>0</v>
      </c>
      <c r="P62" s="19"/>
      <c r="Q62" s="18">
        <f t="shared" si="6"/>
        <v>0</v>
      </c>
      <c r="R62" s="19"/>
      <c r="S62" s="18">
        <f t="shared" si="7"/>
        <v>0</v>
      </c>
      <c r="T62" s="20">
        <f t="shared" si="18"/>
        <v>0</v>
      </c>
      <c r="U62" s="22">
        <f t="shared" si="18"/>
        <v>0</v>
      </c>
      <c r="V62" s="23"/>
      <c r="W62" s="18">
        <f t="shared" si="9"/>
        <v>0</v>
      </c>
      <c r="X62" s="24"/>
      <c r="Y62" s="18">
        <f t="shared" si="10"/>
        <v>0</v>
      </c>
      <c r="Z62" s="24"/>
      <c r="AA62" s="18">
        <f t="shared" si="11"/>
        <v>0</v>
      </c>
      <c r="AB62" s="25"/>
      <c r="AC62" s="18">
        <f t="shared" si="12"/>
        <v>0</v>
      </c>
      <c r="AD62" s="26">
        <f t="shared" si="19"/>
        <v>0</v>
      </c>
      <c r="AE62" s="27">
        <f t="shared" si="19"/>
        <v>0</v>
      </c>
      <c r="AF62" s="28">
        <f t="shared" si="20"/>
        <v>0</v>
      </c>
      <c r="AG62" s="29">
        <f t="shared" si="20"/>
        <v>0</v>
      </c>
      <c r="AH62" s="28">
        <f t="shared" si="15"/>
        <v>0</v>
      </c>
      <c r="AI62" s="22">
        <f t="shared" si="16"/>
        <v>0</v>
      </c>
    </row>
    <row r="63" spans="1:35" ht="15">
      <c r="A63" s="30"/>
      <c r="B63" s="31"/>
      <c r="C63" s="31"/>
      <c r="D63" s="17"/>
      <c r="E63" s="18">
        <f t="shared" si="0"/>
        <v>0</v>
      </c>
      <c r="F63" s="19"/>
      <c r="G63" s="18">
        <f t="shared" si="1"/>
        <v>0</v>
      </c>
      <c r="H63" s="19"/>
      <c r="I63" s="18">
        <f t="shared" si="2"/>
        <v>0</v>
      </c>
      <c r="J63" s="19"/>
      <c r="K63" s="18">
        <f t="shared" si="21"/>
        <v>0</v>
      </c>
      <c r="L63" s="19"/>
      <c r="M63" s="18">
        <f t="shared" si="21"/>
        <v>0</v>
      </c>
      <c r="N63" s="20">
        <f t="shared" si="17"/>
        <v>0</v>
      </c>
      <c r="O63" s="21">
        <f t="shared" si="17"/>
        <v>0</v>
      </c>
      <c r="P63" s="19"/>
      <c r="Q63" s="18">
        <f t="shared" si="6"/>
        <v>0</v>
      </c>
      <c r="R63" s="19"/>
      <c r="S63" s="18">
        <f t="shared" si="7"/>
        <v>0</v>
      </c>
      <c r="T63" s="20">
        <f t="shared" si="18"/>
        <v>0</v>
      </c>
      <c r="U63" s="22">
        <f t="shared" si="18"/>
        <v>0</v>
      </c>
      <c r="V63" s="23"/>
      <c r="W63" s="18">
        <f t="shared" si="9"/>
        <v>0</v>
      </c>
      <c r="X63" s="24"/>
      <c r="Y63" s="18">
        <f t="shared" si="10"/>
        <v>0</v>
      </c>
      <c r="Z63" s="24"/>
      <c r="AA63" s="18">
        <f t="shared" si="11"/>
        <v>0</v>
      </c>
      <c r="AB63" s="25"/>
      <c r="AC63" s="18">
        <f t="shared" si="12"/>
        <v>0</v>
      </c>
      <c r="AD63" s="26">
        <f t="shared" si="19"/>
        <v>0</v>
      </c>
      <c r="AE63" s="27">
        <f t="shared" si="19"/>
        <v>0</v>
      </c>
      <c r="AF63" s="28">
        <f t="shared" si="20"/>
        <v>0</v>
      </c>
      <c r="AG63" s="29">
        <f t="shared" si="20"/>
        <v>0</v>
      </c>
      <c r="AH63" s="28">
        <f t="shared" si="15"/>
        <v>0</v>
      </c>
      <c r="AI63" s="22">
        <f t="shared" si="16"/>
        <v>0</v>
      </c>
    </row>
    <row r="64" spans="1:35" s="1" customFormat="1" ht="15">
      <c r="A64" s="493" t="s">
        <v>36</v>
      </c>
      <c r="B64" s="494"/>
      <c r="C64" s="495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8"/>
    </row>
    <row r="65" spans="1:35" ht="15">
      <c r="A65" s="15"/>
      <c r="B65" s="31" t="s">
        <v>78</v>
      </c>
      <c r="C65" s="31" t="s">
        <v>738</v>
      </c>
      <c r="D65" s="17">
        <v>12</v>
      </c>
      <c r="E65" s="18">
        <f aca="true" t="shared" si="22" ref="E65:E74">+D65/12</f>
        <v>1</v>
      </c>
      <c r="F65" s="19"/>
      <c r="G65" s="18">
        <f aca="true" t="shared" si="23" ref="G65:G96">F65/12</f>
        <v>0</v>
      </c>
      <c r="H65" s="19"/>
      <c r="I65" s="18">
        <f aca="true" t="shared" si="24" ref="I65:I96">+H65/12</f>
        <v>0</v>
      </c>
      <c r="J65" s="19"/>
      <c r="K65" s="18">
        <f aca="true" t="shared" si="25" ref="K65:K96">+J65/12</f>
        <v>0</v>
      </c>
      <c r="L65" s="19"/>
      <c r="M65" s="18">
        <f aca="true" t="shared" si="26" ref="M65:M96">+L65/12</f>
        <v>0</v>
      </c>
      <c r="N65" s="20">
        <f aca="true" t="shared" si="27" ref="N65:O95">D65+F65+H65+J65+L65</f>
        <v>12</v>
      </c>
      <c r="O65" s="21">
        <f t="shared" si="27"/>
        <v>1</v>
      </c>
      <c r="P65" s="19"/>
      <c r="Q65" s="18">
        <f aca="true" t="shared" si="28" ref="Q65:Q96">+P65/12</f>
        <v>0</v>
      </c>
      <c r="R65" s="19"/>
      <c r="S65" s="18">
        <f aca="true" t="shared" si="29" ref="S65:S96">+R65/12</f>
        <v>0</v>
      </c>
      <c r="T65" s="20">
        <f aca="true" t="shared" si="30" ref="T65:U95">P65+R65</f>
        <v>0</v>
      </c>
      <c r="U65" s="22">
        <f t="shared" si="30"/>
        <v>0</v>
      </c>
      <c r="V65" s="23"/>
      <c r="W65" s="18">
        <f aca="true" t="shared" si="31" ref="W65:W96">+V65/12</f>
        <v>0</v>
      </c>
      <c r="X65" s="24"/>
      <c r="Y65" s="18">
        <f aca="true" t="shared" si="32" ref="Y65:Y96">+X65/12</f>
        <v>0</v>
      </c>
      <c r="Z65" s="24"/>
      <c r="AA65" s="18">
        <f aca="true" t="shared" si="33" ref="AA65:AA96">+Z65/12</f>
        <v>0</v>
      </c>
      <c r="AB65" s="33"/>
      <c r="AC65" s="18">
        <f aca="true" t="shared" si="34" ref="AC65:AC74">AB65/12</f>
        <v>0</v>
      </c>
      <c r="AD65" s="26">
        <f aca="true" t="shared" si="35" ref="AD65:AE95">X65+Z65+AB65</f>
        <v>0</v>
      </c>
      <c r="AE65" s="27">
        <f t="shared" si="35"/>
        <v>0</v>
      </c>
      <c r="AF65" s="28">
        <f aca="true" t="shared" si="36" ref="AF65:AG95">N65+T65+V65+AD65</f>
        <v>12</v>
      </c>
      <c r="AG65" s="29">
        <f t="shared" si="36"/>
        <v>1</v>
      </c>
      <c r="AH65" s="28">
        <f aca="true" t="shared" si="37" ref="AH65:AH96">IF(AF65-F65-J65-AB65-12&lt;0,0,AF65-F65-J65-AB65-12)</f>
        <v>0</v>
      </c>
      <c r="AI65" s="22">
        <f aca="true" t="shared" si="38" ref="AI65:AI96">AH65/12</f>
        <v>0</v>
      </c>
    </row>
    <row r="66" spans="1:35" ht="15">
      <c r="A66" s="15"/>
      <c r="B66" s="31"/>
      <c r="C66" s="31" t="s">
        <v>1835</v>
      </c>
      <c r="D66" s="17">
        <v>12</v>
      </c>
      <c r="E66" s="18">
        <f t="shared" si="22"/>
        <v>1</v>
      </c>
      <c r="F66" s="19"/>
      <c r="G66" s="18">
        <f t="shared" si="23"/>
        <v>0</v>
      </c>
      <c r="H66" s="19"/>
      <c r="I66" s="18">
        <f t="shared" si="24"/>
        <v>0</v>
      </c>
      <c r="J66" s="19"/>
      <c r="K66" s="18">
        <f t="shared" si="25"/>
        <v>0</v>
      </c>
      <c r="L66" s="19"/>
      <c r="M66" s="18">
        <f t="shared" si="26"/>
        <v>0</v>
      </c>
      <c r="N66" s="20">
        <f t="shared" si="27"/>
        <v>12</v>
      </c>
      <c r="O66" s="21">
        <f t="shared" si="27"/>
        <v>1</v>
      </c>
      <c r="P66" s="19"/>
      <c r="Q66" s="18">
        <f t="shared" si="28"/>
        <v>0</v>
      </c>
      <c r="R66" s="19"/>
      <c r="S66" s="18">
        <f t="shared" si="29"/>
        <v>0</v>
      </c>
      <c r="T66" s="20">
        <f t="shared" si="30"/>
        <v>0</v>
      </c>
      <c r="U66" s="22">
        <f t="shared" si="30"/>
        <v>0</v>
      </c>
      <c r="V66" s="23"/>
      <c r="W66" s="18">
        <f t="shared" si="31"/>
        <v>0</v>
      </c>
      <c r="X66" s="24"/>
      <c r="Y66" s="18">
        <f t="shared" si="32"/>
        <v>0</v>
      </c>
      <c r="Z66" s="24"/>
      <c r="AA66" s="18">
        <f t="shared" si="33"/>
        <v>0</v>
      </c>
      <c r="AB66" s="33"/>
      <c r="AC66" s="18">
        <f t="shared" si="34"/>
        <v>0</v>
      </c>
      <c r="AD66" s="26">
        <f t="shared" si="35"/>
        <v>0</v>
      </c>
      <c r="AE66" s="27">
        <f t="shared" si="35"/>
        <v>0</v>
      </c>
      <c r="AF66" s="28">
        <f t="shared" si="36"/>
        <v>12</v>
      </c>
      <c r="AG66" s="29">
        <f t="shared" si="36"/>
        <v>1</v>
      </c>
      <c r="AH66" s="28">
        <f t="shared" si="37"/>
        <v>0</v>
      </c>
      <c r="AI66" s="22">
        <f t="shared" si="38"/>
        <v>0</v>
      </c>
    </row>
    <row r="67" spans="1:35" ht="15">
      <c r="A67" s="15"/>
      <c r="B67" s="31"/>
      <c r="C67" s="31"/>
      <c r="D67" s="17"/>
      <c r="E67" s="18">
        <f t="shared" si="22"/>
        <v>0</v>
      </c>
      <c r="F67" s="19"/>
      <c r="G67" s="18">
        <f t="shared" si="23"/>
        <v>0</v>
      </c>
      <c r="H67" s="19"/>
      <c r="I67" s="18">
        <f t="shared" si="24"/>
        <v>0</v>
      </c>
      <c r="J67" s="19"/>
      <c r="K67" s="18">
        <f t="shared" si="25"/>
        <v>0</v>
      </c>
      <c r="L67" s="19"/>
      <c r="M67" s="18">
        <f t="shared" si="26"/>
        <v>0</v>
      </c>
      <c r="N67" s="20">
        <f t="shared" si="27"/>
        <v>0</v>
      </c>
      <c r="O67" s="21">
        <f t="shared" si="27"/>
        <v>0</v>
      </c>
      <c r="P67" s="19"/>
      <c r="Q67" s="18">
        <f t="shared" si="28"/>
        <v>0</v>
      </c>
      <c r="R67" s="19"/>
      <c r="S67" s="18">
        <f t="shared" si="29"/>
        <v>0</v>
      </c>
      <c r="T67" s="20">
        <f t="shared" si="30"/>
        <v>0</v>
      </c>
      <c r="U67" s="22">
        <f t="shared" si="30"/>
        <v>0</v>
      </c>
      <c r="V67" s="23"/>
      <c r="W67" s="18">
        <f t="shared" si="31"/>
        <v>0</v>
      </c>
      <c r="X67" s="24"/>
      <c r="Y67" s="18">
        <f t="shared" si="32"/>
        <v>0</v>
      </c>
      <c r="Z67" s="24"/>
      <c r="AA67" s="18">
        <f t="shared" si="33"/>
        <v>0</v>
      </c>
      <c r="AB67" s="33"/>
      <c r="AC67" s="18">
        <f t="shared" si="34"/>
        <v>0</v>
      </c>
      <c r="AD67" s="26">
        <f t="shared" si="35"/>
        <v>0</v>
      </c>
      <c r="AE67" s="27">
        <f t="shared" si="35"/>
        <v>0</v>
      </c>
      <c r="AF67" s="28">
        <f t="shared" si="36"/>
        <v>0</v>
      </c>
      <c r="AG67" s="29">
        <f t="shared" si="36"/>
        <v>0</v>
      </c>
      <c r="AH67" s="28">
        <f t="shared" si="37"/>
        <v>0</v>
      </c>
      <c r="AI67" s="22">
        <f t="shared" si="38"/>
        <v>0</v>
      </c>
    </row>
    <row r="68" spans="1:35" ht="15">
      <c r="A68" s="15"/>
      <c r="B68" s="31"/>
      <c r="C68" s="31"/>
      <c r="D68" s="17"/>
      <c r="E68" s="18">
        <f t="shared" si="22"/>
        <v>0</v>
      </c>
      <c r="F68" s="19"/>
      <c r="G68" s="18">
        <f t="shared" si="23"/>
        <v>0</v>
      </c>
      <c r="H68" s="19"/>
      <c r="I68" s="18">
        <f t="shared" si="24"/>
        <v>0</v>
      </c>
      <c r="J68" s="19"/>
      <c r="K68" s="18">
        <f t="shared" si="25"/>
        <v>0</v>
      </c>
      <c r="L68" s="19"/>
      <c r="M68" s="18">
        <f t="shared" si="26"/>
        <v>0</v>
      </c>
      <c r="N68" s="20">
        <f t="shared" si="27"/>
        <v>0</v>
      </c>
      <c r="O68" s="21">
        <f t="shared" si="27"/>
        <v>0</v>
      </c>
      <c r="P68" s="19"/>
      <c r="Q68" s="18">
        <f t="shared" si="28"/>
        <v>0</v>
      </c>
      <c r="R68" s="19"/>
      <c r="S68" s="18">
        <f t="shared" si="29"/>
        <v>0</v>
      </c>
      <c r="T68" s="20">
        <f t="shared" si="30"/>
        <v>0</v>
      </c>
      <c r="U68" s="22">
        <f t="shared" si="30"/>
        <v>0</v>
      </c>
      <c r="V68" s="23"/>
      <c r="W68" s="18">
        <f t="shared" si="31"/>
        <v>0</v>
      </c>
      <c r="X68" s="24"/>
      <c r="Y68" s="18">
        <f t="shared" si="32"/>
        <v>0</v>
      </c>
      <c r="Z68" s="24"/>
      <c r="AA68" s="18">
        <f t="shared" si="33"/>
        <v>0</v>
      </c>
      <c r="AB68" s="33"/>
      <c r="AC68" s="18">
        <f t="shared" si="34"/>
        <v>0</v>
      </c>
      <c r="AD68" s="26">
        <f t="shared" si="35"/>
        <v>0</v>
      </c>
      <c r="AE68" s="27">
        <f t="shared" si="35"/>
        <v>0</v>
      </c>
      <c r="AF68" s="28">
        <f t="shared" si="36"/>
        <v>0</v>
      </c>
      <c r="AG68" s="29">
        <f t="shared" si="36"/>
        <v>0</v>
      </c>
      <c r="AH68" s="28">
        <f t="shared" si="37"/>
        <v>0</v>
      </c>
      <c r="AI68" s="22">
        <f t="shared" si="38"/>
        <v>0</v>
      </c>
    </row>
    <row r="69" spans="1:35" ht="15">
      <c r="A69" s="30"/>
      <c r="B69" s="31"/>
      <c r="C69" s="31"/>
      <c r="D69" s="17"/>
      <c r="E69" s="18">
        <f t="shared" si="22"/>
        <v>0</v>
      </c>
      <c r="F69" s="19"/>
      <c r="G69" s="18">
        <f t="shared" si="23"/>
        <v>0</v>
      </c>
      <c r="H69" s="19"/>
      <c r="I69" s="18">
        <f t="shared" si="24"/>
        <v>0</v>
      </c>
      <c r="J69" s="19"/>
      <c r="K69" s="18">
        <f t="shared" si="25"/>
        <v>0</v>
      </c>
      <c r="L69" s="19"/>
      <c r="M69" s="18">
        <f t="shared" si="26"/>
        <v>0</v>
      </c>
      <c r="N69" s="20">
        <f t="shared" si="27"/>
        <v>0</v>
      </c>
      <c r="O69" s="21">
        <f t="shared" si="27"/>
        <v>0</v>
      </c>
      <c r="P69" s="19"/>
      <c r="Q69" s="18">
        <f t="shared" si="28"/>
        <v>0</v>
      </c>
      <c r="R69" s="19"/>
      <c r="S69" s="18">
        <f t="shared" si="29"/>
        <v>0</v>
      </c>
      <c r="T69" s="20">
        <f t="shared" si="30"/>
        <v>0</v>
      </c>
      <c r="U69" s="22">
        <f t="shared" si="30"/>
        <v>0</v>
      </c>
      <c r="V69" s="23"/>
      <c r="W69" s="18">
        <f t="shared" si="31"/>
        <v>0</v>
      </c>
      <c r="X69" s="24"/>
      <c r="Y69" s="18">
        <f t="shared" si="32"/>
        <v>0</v>
      </c>
      <c r="Z69" s="24"/>
      <c r="AA69" s="18">
        <f t="shared" si="33"/>
        <v>0</v>
      </c>
      <c r="AB69" s="33"/>
      <c r="AC69" s="18">
        <f t="shared" si="34"/>
        <v>0</v>
      </c>
      <c r="AD69" s="26">
        <f t="shared" si="35"/>
        <v>0</v>
      </c>
      <c r="AE69" s="27">
        <f t="shared" si="35"/>
        <v>0</v>
      </c>
      <c r="AF69" s="28">
        <f t="shared" si="36"/>
        <v>0</v>
      </c>
      <c r="AG69" s="29">
        <f t="shared" si="36"/>
        <v>0</v>
      </c>
      <c r="AH69" s="28">
        <f t="shared" si="37"/>
        <v>0</v>
      </c>
      <c r="AI69" s="22">
        <f t="shared" si="38"/>
        <v>0</v>
      </c>
    </row>
    <row r="70" spans="1:35" ht="15">
      <c r="A70" s="30"/>
      <c r="B70" s="31"/>
      <c r="C70" s="31"/>
      <c r="D70" s="17"/>
      <c r="E70" s="18">
        <f t="shared" si="22"/>
        <v>0</v>
      </c>
      <c r="F70" s="19"/>
      <c r="G70" s="18">
        <f t="shared" si="23"/>
        <v>0</v>
      </c>
      <c r="H70" s="19"/>
      <c r="I70" s="18">
        <f t="shared" si="24"/>
        <v>0</v>
      </c>
      <c r="J70" s="19"/>
      <c r="K70" s="18">
        <f t="shared" si="25"/>
        <v>0</v>
      </c>
      <c r="L70" s="19"/>
      <c r="M70" s="18">
        <f t="shared" si="26"/>
        <v>0</v>
      </c>
      <c r="N70" s="20">
        <f t="shared" si="27"/>
        <v>0</v>
      </c>
      <c r="O70" s="21">
        <f t="shared" si="27"/>
        <v>0</v>
      </c>
      <c r="P70" s="19"/>
      <c r="Q70" s="18">
        <f t="shared" si="28"/>
        <v>0</v>
      </c>
      <c r="R70" s="19"/>
      <c r="S70" s="18">
        <f t="shared" si="29"/>
        <v>0</v>
      </c>
      <c r="T70" s="20">
        <f t="shared" si="30"/>
        <v>0</v>
      </c>
      <c r="U70" s="22">
        <f t="shared" si="30"/>
        <v>0</v>
      </c>
      <c r="V70" s="23"/>
      <c r="W70" s="18">
        <f t="shared" si="31"/>
        <v>0</v>
      </c>
      <c r="X70" s="24"/>
      <c r="Y70" s="18">
        <f t="shared" si="32"/>
        <v>0</v>
      </c>
      <c r="Z70" s="24"/>
      <c r="AA70" s="18">
        <f t="shared" si="33"/>
        <v>0</v>
      </c>
      <c r="AB70" s="33"/>
      <c r="AC70" s="18">
        <f t="shared" si="34"/>
        <v>0</v>
      </c>
      <c r="AD70" s="26">
        <f t="shared" si="35"/>
        <v>0</v>
      </c>
      <c r="AE70" s="27">
        <f t="shared" si="35"/>
        <v>0</v>
      </c>
      <c r="AF70" s="28">
        <f t="shared" si="36"/>
        <v>0</v>
      </c>
      <c r="AG70" s="29">
        <f t="shared" si="36"/>
        <v>0</v>
      </c>
      <c r="AH70" s="28">
        <f t="shared" si="37"/>
        <v>0</v>
      </c>
      <c r="AI70" s="22">
        <f t="shared" si="38"/>
        <v>0</v>
      </c>
    </row>
    <row r="71" spans="1:35" ht="15">
      <c r="A71" s="30"/>
      <c r="B71" s="31"/>
      <c r="C71" s="31"/>
      <c r="D71" s="17"/>
      <c r="E71" s="18">
        <f t="shared" si="22"/>
        <v>0</v>
      </c>
      <c r="F71" s="19"/>
      <c r="G71" s="18">
        <f t="shared" si="23"/>
        <v>0</v>
      </c>
      <c r="H71" s="19"/>
      <c r="I71" s="18">
        <f t="shared" si="24"/>
        <v>0</v>
      </c>
      <c r="J71" s="19"/>
      <c r="K71" s="18">
        <f t="shared" si="25"/>
        <v>0</v>
      </c>
      <c r="L71" s="19"/>
      <c r="M71" s="18">
        <f t="shared" si="26"/>
        <v>0</v>
      </c>
      <c r="N71" s="20">
        <f t="shared" si="27"/>
        <v>0</v>
      </c>
      <c r="O71" s="21">
        <f t="shared" si="27"/>
        <v>0</v>
      </c>
      <c r="P71" s="19"/>
      <c r="Q71" s="18">
        <f t="shared" si="28"/>
        <v>0</v>
      </c>
      <c r="R71" s="19"/>
      <c r="S71" s="18">
        <f t="shared" si="29"/>
        <v>0</v>
      </c>
      <c r="T71" s="20">
        <f t="shared" si="30"/>
        <v>0</v>
      </c>
      <c r="U71" s="22">
        <f t="shared" si="30"/>
        <v>0</v>
      </c>
      <c r="V71" s="23"/>
      <c r="W71" s="18">
        <f t="shared" si="31"/>
        <v>0</v>
      </c>
      <c r="X71" s="24"/>
      <c r="Y71" s="18">
        <f t="shared" si="32"/>
        <v>0</v>
      </c>
      <c r="Z71" s="24"/>
      <c r="AA71" s="18">
        <f t="shared" si="33"/>
        <v>0</v>
      </c>
      <c r="AB71" s="33"/>
      <c r="AC71" s="18">
        <f t="shared" si="34"/>
        <v>0</v>
      </c>
      <c r="AD71" s="26">
        <f t="shared" si="35"/>
        <v>0</v>
      </c>
      <c r="AE71" s="27">
        <f t="shared" si="35"/>
        <v>0</v>
      </c>
      <c r="AF71" s="28">
        <f t="shared" si="36"/>
        <v>0</v>
      </c>
      <c r="AG71" s="29">
        <f t="shared" si="36"/>
        <v>0</v>
      </c>
      <c r="AH71" s="28">
        <f t="shared" si="37"/>
        <v>0</v>
      </c>
      <c r="AI71" s="22">
        <f t="shared" si="38"/>
        <v>0</v>
      </c>
    </row>
    <row r="72" spans="1:35" ht="15">
      <c r="A72" s="30"/>
      <c r="B72" s="31"/>
      <c r="C72" s="31"/>
      <c r="D72" s="17"/>
      <c r="E72" s="18">
        <f t="shared" si="22"/>
        <v>0</v>
      </c>
      <c r="F72" s="19"/>
      <c r="G72" s="18">
        <f t="shared" si="23"/>
        <v>0</v>
      </c>
      <c r="H72" s="19"/>
      <c r="I72" s="18">
        <f t="shared" si="24"/>
        <v>0</v>
      </c>
      <c r="J72" s="19"/>
      <c r="K72" s="18">
        <f t="shared" si="25"/>
        <v>0</v>
      </c>
      <c r="L72" s="19"/>
      <c r="M72" s="18">
        <f t="shared" si="26"/>
        <v>0</v>
      </c>
      <c r="N72" s="20">
        <f t="shared" si="27"/>
        <v>0</v>
      </c>
      <c r="O72" s="21">
        <f t="shared" si="27"/>
        <v>0</v>
      </c>
      <c r="P72" s="19"/>
      <c r="Q72" s="18">
        <f t="shared" si="28"/>
        <v>0</v>
      </c>
      <c r="R72" s="19"/>
      <c r="S72" s="18">
        <f t="shared" si="29"/>
        <v>0</v>
      </c>
      <c r="T72" s="20">
        <f t="shared" si="30"/>
        <v>0</v>
      </c>
      <c r="U72" s="22">
        <f t="shared" si="30"/>
        <v>0</v>
      </c>
      <c r="V72" s="23"/>
      <c r="W72" s="18">
        <f t="shared" si="31"/>
        <v>0</v>
      </c>
      <c r="X72" s="24"/>
      <c r="Y72" s="18">
        <f t="shared" si="32"/>
        <v>0</v>
      </c>
      <c r="Z72" s="24"/>
      <c r="AA72" s="18">
        <f t="shared" si="33"/>
        <v>0</v>
      </c>
      <c r="AB72" s="33"/>
      <c r="AC72" s="18">
        <f t="shared" si="34"/>
        <v>0</v>
      </c>
      <c r="AD72" s="26">
        <f t="shared" si="35"/>
        <v>0</v>
      </c>
      <c r="AE72" s="27">
        <f t="shared" si="35"/>
        <v>0</v>
      </c>
      <c r="AF72" s="28">
        <f t="shared" si="36"/>
        <v>0</v>
      </c>
      <c r="AG72" s="29">
        <f t="shared" si="36"/>
        <v>0</v>
      </c>
      <c r="AH72" s="28">
        <f t="shared" si="37"/>
        <v>0</v>
      </c>
      <c r="AI72" s="22">
        <f t="shared" si="38"/>
        <v>0</v>
      </c>
    </row>
    <row r="73" spans="1:35" ht="15">
      <c r="A73" s="30"/>
      <c r="B73" s="31"/>
      <c r="C73" s="31"/>
      <c r="D73" s="17"/>
      <c r="E73" s="18">
        <f t="shared" si="22"/>
        <v>0</v>
      </c>
      <c r="F73" s="19"/>
      <c r="G73" s="18">
        <f t="shared" si="23"/>
        <v>0</v>
      </c>
      <c r="H73" s="19"/>
      <c r="I73" s="18">
        <f t="shared" si="24"/>
        <v>0</v>
      </c>
      <c r="J73" s="19"/>
      <c r="K73" s="18">
        <f t="shared" si="25"/>
        <v>0</v>
      </c>
      <c r="L73" s="19"/>
      <c r="M73" s="18">
        <f t="shared" si="26"/>
        <v>0</v>
      </c>
      <c r="N73" s="20">
        <f t="shared" si="27"/>
        <v>0</v>
      </c>
      <c r="O73" s="21">
        <f t="shared" si="27"/>
        <v>0</v>
      </c>
      <c r="P73" s="19"/>
      <c r="Q73" s="18">
        <f t="shared" si="28"/>
        <v>0</v>
      </c>
      <c r="R73" s="19"/>
      <c r="S73" s="18">
        <f t="shared" si="29"/>
        <v>0</v>
      </c>
      <c r="T73" s="20">
        <f t="shared" si="30"/>
        <v>0</v>
      </c>
      <c r="U73" s="22">
        <f t="shared" si="30"/>
        <v>0</v>
      </c>
      <c r="V73" s="23"/>
      <c r="W73" s="18">
        <f t="shared" si="31"/>
        <v>0</v>
      </c>
      <c r="X73" s="24"/>
      <c r="Y73" s="18">
        <f t="shared" si="32"/>
        <v>0</v>
      </c>
      <c r="Z73" s="24"/>
      <c r="AA73" s="18">
        <f t="shared" si="33"/>
        <v>0</v>
      </c>
      <c r="AB73" s="33"/>
      <c r="AC73" s="18">
        <f t="shared" si="34"/>
        <v>0</v>
      </c>
      <c r="AD73" s="26">
        <f t="shared" si="35"/>
        <v>0</v>
      </c>
      <c r="AE73" s="27">
        <f t="shared" si="35"/>
        <v>0</v>
      </c>
      <c r="AF73" s="28">
        <f t="shared" si="36"/>
        <v>0</v>
      </c>
      <c r="AG73" s="29">
        <f t="shared" si="36"/>
        <v>0</v>
      </c>
      <c r="AH73" s="28">
        <f t="shared" si="37"/>
        <v>0</v>
      </c>
      <c r="AI73" s="22">
        <f t="shared" si="38"/>
        <v>0</v>
      </c>
    </row>
    <row r="74" spans="1:35" ht="15">
      <c r="A74" s="30"/>
      <c r="B74" s="31"/>
      <c r="C74" s="31"/>
      <c r="D74" s="17"/>
      <c r="E74" s="18">
        <f t="shared" si="22"/>
        <v>0</v>
      </c>
      <c r="F74" s="19"/>
      <c r="G74" s="18">
        <f t="shared" si="23"/>
        <v>0</v>
      </c>
      <c r="H74" s="19"/>
      <c r="I74" s="18">
        <f t="shared" si="24"/>
        <v>0</v>
      </c>
      <c r="J74" s="19"/>
      <c r="K74" s="18">
        <f t="shared" si="25"/>
        <v>0</v>
      </c>
      <c r="L74" s="19"/>
      <c r="M74" s="18">
        <f t="shared" si="26"/>
        <v>0</v>
      </c>
      <c r="N74" s="20">
        <f t="shared" si="27"/>
        <v>0</v>
      </c>
      <c r="O74" s="21">
        <f t="shared" si="27"/>
        <v>0</v>
      </c>
      <c r="P74" s="19"/>
      <c r="Q74" s="18">
        <f t="shared" si="28"/>
        <v>0</v>
      </c>
      <c r="R74" s="19"/>
      <c r="S74" s="18">
        <f t="shared" si="29"/>
        <v>0</v>
      </c>
      <c r="T74" s="20">
        <f t="shared" si="30"/>
        <v>0</v>
      </c>
      <c r="U74" s="22">
        <f t="shared" si="30"/>
        <v>0</v>
      </c>
      <c r="V74" s="23"/>
      <c r="W74" s="18">
        <f t="shared" si="31"/>
        <v>0</v>
      </c>
      <c r="X74" s="24"/>
      <c r="Y74" s="18">
        <f t="shared" si="32"/>
        <v>0</v>
      </c>
      <c r="Z74" s="24"/>
      <c r="AA74" s="18">
        <f t="shared" si="33"/>
        <v>0</v>
      </c>
      <c r="AB74" s="33"/>
      <c r="AC74" s="18">
        <f t="shared" si="34"/>
        <v>0</v>
      </c>
      <c r="AD74" s="26">
        <f t="shared" si="35"/>
        <v>0</v>
      </c>
      <c r="AE74" s="27">
        <f t="shared" si="35"/>
        <v>0</v>
      </c>
      <c r="AF74" s="28">
        <f t="shared" si="36"/>
        <v>0</v>
      </c>
      <c r="AG74" s="29">
        <f t="shared" si="36"/>
        <v>0</v>
      </c>
      <c r="AH74" s="28">
        <f t="shared" si="37"/>
        <v>0</v>
      </c>
      <c r="AI74" s="22">
        <f t="shared" si="38"/>
        <v>0</v>
      </c>
    </row>
    <row r="75" spans="1:35" ht="15">
      <c r="A75" s="30"/>
      <c r="B75" s="31"/>
      <c r="C75" s="31"/>
      <c r="D75" s="17"/>
      <c r="E75" s="18">
        <f t="shared" si="0"/>
        <v>0</v>
      </c>
      <c r="F75" s="19"/>
      <c r="G75" s="18">
        <f t="shared" si="23"/>
        <v>0</v>
      </c>
      <c r="H75" s="19"/>
      <c r="I75" s="18">
        <f t="shared" si="24"/>
        <v>0</v>
      </c>
      <c r="J75" s="19"/>
      <c r="K75" s="18">
        <f t="shared" si="25"/>
        <v>0</v>
      </c>
      <c r="L75" s="19"/>
      <c r="M75" s="18">
        <f t="shared" si="26"/>
        <v>0</v>
      </c>
      <c r="N75" s="20">
        <f t="shared" si="27"/>
        <v>0</v>
      </c>
      <c r="O75" s="21">
        <f t="shared" si="27"/>
        <v>0</v>
      </c>
      <c r="P75" s="19"/>
      <c r="Q75" s="18">
        <f t="shared" si="28"/>
        <v>0</v>
      </c>
      <c r="R75" s="19"/>
      <c r="S75" s="18">
        <f t="shared" si="29"/>
        <v>0</v>
      </c>
      <c r="T75" s="20">
        <f t="shared" si="30"/>
        <v>0</v>
      </c>
      <c r="U75" s="22">
        <f t="shared" si="30"/>
        <v>0</v>
      </c>
      <c r="V75" s="23"/>
      <c r="W75" s="18">
        <f t="shared" si="31"/>
        <v>0</v>
      </c>
      <c r="X75" s="24"/>
      <c r="Y75" s="18">
        <f t="shared" si="32"/>
        <v>0</v>
      </c>
      <c r="Z75" s="24"/>
      <c r="AA75" s="18">
        <f t="shared" si="33"/>
        <v>0</v>
      </c>
      <c r="AB75" s="33"/>
      <c r="AC75" s="18">
        <f t="shared" si="12"/>
        <v>0</v>
      </c>
      <c r="AD75" s="26">
        <f t="shared" si="35"/>
        <v>0</v>
      </c>
      <c r="AE75" s="27">
        <f t="shared" si="35"/>
        <v>0</v>
      </c>
      <c r="AF75" s="28">
        <f t="shared" si="36"/>
        <v>0</v>
      </c>
      <c r="AG75" s="29">
        <f t="shared" si="36"/>
        <v>0</v>
      </c>
      <c r="AH75" s="28">
        <f t="shared" si="37"/>
        <v>0</v>
      </c>
      <c r="AI75" s="22">
        <f t="shared" si="38"/>
        <v>0</v>
      </c>
    </row>
    <row r="76" spans="1:35" ht="15">
      <c r="A76" s="30"/>
      <c r="B76" s="31"/>
      <c r="C76" s="31"/>
      <c r="D76" s="17"/>
      <c r="E76" s="18">
        <f t="shared" si="0"/>
        <v>0</v>
      </c>
      <c r="F76" s="19"/>
      <c r="G76" s="18">
        <f t="shared" si="23"/>
        <v>0</v>
      </c>
      <c r="H76" s="19"/>
      <c r="I76" s="18">
        <f t="shared" si="24"/>
        <v>0</v>
      </c>
      <c r="J76" s="19"/>
      <c r="K76" s="18">
        <f t="shared" si="25"/>
        <v>0</v>
      </c>
      <c r="L76" s="19"/>
      <c r="M76" s="18">
        <f t="shared" si="26"/>
        <v>0</v>
      </c>
      <c r="N76" s="20">
        <f t="shared" si="27"/>
        <v>0</v>
      </c>
      <c r="O76" s="21">
        <f t="shared" si="27"/>
        <v>0</v>
      </c>
      <c r="P76" s="19"/>
      <c r="Q76" s="18">
        <f t="shared" si="28"/>
        <v>0</v>
      </c>
      <c r="R76" s="19"/>
      <c r="S76" s="18">
        <f t="shared" si="29"/>
        <v>0</v>
      </c>
      <c r="T76" s="20">
        <f t="shared" si="30"/>
        <v>0</v>
      </c>
      <c r="U76" s="22">
        <f t="shared" si="30"/>
        <v>0</v>
      </c>
      <c r="V76" s="23"/>
      <c r="W76" s="18">
        <f t="shared" si="31"/>
        <v>0</v>
      </c>
      <c r="X76" s="24"/>
      <c r="Y76" s="18">
        <f t="shared" si="32"/>
        <v>0</v>
      </c>
      <c r="Z76" s="24"/>
      <c r="AA76" s="18">
        <f t="shared" si="33"/>
        <v>0</v>
      </c>
      <c r="AB76" s="33"/>
      <c r="AC76" s="18">
        <f t="shared" si="12"/>
        <v>0</v>
      </c>
      <c r="AD76" s="26">
        <f t="shared" si="35"/>
        <v>0</v>
      </c>
      <c r="AE76" s="27">
        <f t="shared" si="35"/>
        <v>0</v>
      </c>
      <c r="AF76" s="28">
        <f t="shared" si="36"/>
        <v>0</v>
      </c>
      <c r="AG76" s="29">
        <f t="shared" si="36"/>
        <v>0</v>
      </c>
      <c r="AH76" s="28">
        <f t="shared" si="37"/>
        <v>0</v>
      </c>
      <c r="AI76" s="22">
        <f t="shared" si="38"/>
        <v>0</v>
      </c>
    </row>
    <row r="77" spans="1:35" ht="15">
      <c r="A77" s="30"/>
      <c r="B77" s="31"/>
      <c r="C77" s="31"/>
      <c r="D77" s="17"/>
      <c r="E77" s="18">
        <f t="shared" si="0"/>
        <v>0</v>
      </c>
      <c r="F77" s="19"/>
      <c r="G77" s="18">
        <f t="shared" si="23"/>
        <v>0</v>
      </c>
      <c r="H77" s="19"/>
      <c r="I77" s="18">
        <f t="shared" si="24"/>
        <v>0</v>
      </c>
      <c r="J77" s="19"/>
      <c r="K77" s="18">
        <f t="shared" si="25"/>
        <v>0</v>
      </c>
      <c r="L77" s="19"/>
      <c r="M77" s="18">
        <f t="shared" si="26"/>
        <v>0</v>
      </c>
      <c r="N77" s="20">
        <f t="shared" si="27"/>
        <v>0</v>
      </c>
      <c r="O77" s="21">
        <f t="shared" si="27"/>
        <v>0</v>
      </c>
      <c r="P77" s="19"/>
      <c r="Q77" s="18">
        <f t="shared" si="28"/>
        <v>0</v>
      </c>
      <c r="R77" s="19"/>
      <c r="S77" s="18">
        <f t="shared" si="29"/>
        <v>0</v>
      </c>
      <c r="T77" s="20">
        <f t="shared" si="30"/>
        <v>0</v>
      </c>
      <c r="U77" s="22">
        <f t="shared" si="30"/>
        <v>0</v>
      </c>
      <c r="V77" s="23"/>
      <c r="W77" s="18">
        <f t="shared" si="31"/>
        <v>0</v>
      </c>
      <c r="X77" s="24"/>
      <c r="Y77" s="18">
        <f t="shared" si="32"/>
        <v>0</v>
      </c>
      <c r="Z77" s="24"/>
      <c r="AA77" s="18">
        <f t="shared" si="33"/>
        <v>0</v>
      </c>
      <c r="AB77" s="33"/>
      <c r="AC77" s="18">
        <f t="shared" si="12"/>
        <v>0</v>
      </c>
      <c r="AD77" s="26">
        <f t="shared" si="35"/>
        <v>0</v>
      </c>
      <c r="AE77" s="27">
        <f t="shared" si="35"/>
        <v>0</v>
      </c>
      <c r="AF77" s="28">
        <f t="shared" si="36"/>
        <v>0</v>
      </c>
      <c r="AG77" s="29">
        <f t="shared" si="36"/>
        <v>0</v>
      </c>
      <c r="AH77" s="28">
        <f t="shared" si="37"/>
        <v>0</v>
      </c>
      <c r="AI77" s="22">
        <f t="shared" si="38"/>
        <v>0</v>
      </c>
    </row>
    <row r="78" spans="1:35" ht="15">
      <c r="A78" s="30"/>
      <c r="B78" s="31"/>
      <c r="C78" s="16"/>
      <c r="D78" s="17"/>
      <c r="E78" s="18">
        <f t="shared" si="0"/>
        <v>0</v>
      </c>
      <c r="F78" s="19"/>
      <c r="G78" s="18">
        <f t="shared" si="23"/>
        <v>0</v>
      </c>
      <c r="H78" s="19"/>
      <c r="I78" s="18">
        <f t="shared" si="24"/>
        <v>0</v>
      </c>
      <c r="J78" s="19"/>
      <c r="K78" s="18">
        <f t="shared" si="25"/>
        <v>0</v>
      </c>
      <c r="L78" s="19"/>
      <c r="M78" s="18">
        <f t="shared" si="26"/>
        <v>0</v>
      </c>
      <c r="N78" s="20">
        <f t="shared" si="27"/>
        <v>0</v>
      </c>
      <c r="O78" s="21">
        <f t="shared" si="27"/>
        <v>0</v>
      </c>
      <c r="P78" s="19"/>
      <c r="Q78" s="18">
        <f t="shared" si="28"/>
        <v>0</v>
      </c>
      <c r="R78" s="19"/>
      <c r="S78" s="18">
        <f t="shared" si="29"/>
        <v>0</v>
      </c>
      <c r="T78" s="20">
        <f t="shared" si="30"/>
        <v>0</v>
      </c>
      <c r="U78" s="22">
        <f t="shared" si="30"/>
        <v>0</v>
      </c>
      <c r="V78" s="23"/>
      <c r="W78" s="18">
        <f t="shared" si="31"/>
        <v>0</v>
      </c>
      <c r="X78" s="24"/>
      <c r="Y78" s="18">
        <f t="shared" si="32"/>
        <v>0</v>
      </c>
      <c r="Z78" s="24"/>
      <c r="AA78" s="18">
        <f t="shared" si="33"/>
        <v>0</v>
      </c>
      <c r="AB78" s="33"/>
      <c r="AC78" s="18">
        <f t="shared" si="12"/>
        <v>0</v>
      </c>
      <c r="AD78" s="26">
        <f t="shared" si="35"/>
        <v>0</v>
      </c>
      <c r="AE78" s="27">
        <f t="shared" si="35"/>
        <v>0</v>
      </c>
      <c r="AF78" s="28">
        <f t="shared" si="36"/>
        <v>0</v>
      </c>
      <c r="AG78" s="29">
        <f t="shared" si="36"/>
        <v>0</v>
      </c>
      <c r="AH78" s="28">
        <f t="shared" si="37"/>
        <v>0</v>
      </c>
      <c r="AI78" s="22">
        <f t="shared" si="38"/>
        <v>0</v>
      </c>
    </row>
    <row r="79" spans="1:35" s="1" customFormat="1" ht="15.75" thickBot="1">
      <c r="A79" s="493" t="s">
        <v>37</v>
      </c>
      <c r="B79" s="494"/>
      <c r="C79" s="495"/>
      <c r="D79" s="46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8"/>
    </row>
    <row r="80" spans="1:35" s="274" customFormat="1" ht="15">
      <c r="A80" s="30"/>
      <c r="B80" s="31"/>
      <c r="C80" s="366" t="s">
        <v>1792</v>
      </c>
      <c r="D80" s="17">
        <v>6</v>
      </c>
      <c r="E80" s="18">
        <f aca="true" t="shared" si="39" ref="E80:E94">+D80/12</f>
        <v>0.5</v>
      </c>
      <c r="F80" s="19"/>
      <c r="G80" s="18">
        <f aca="true" t="shared" si="40" ref="G80:G94">F80/12</f>
        <v>0</v>
      </c>
      <c r="H80" s="19"/>
      <c r="I80" s="18">
        <f aca="true" t="shared" si="41" ref="I80:I94">+H80/12</f>
        <v>0</v>
      </c>
      <c r="J80" s="19"/>
      <c r="K80" s="18">
        <f aca="true" t="shared" si="42" ref="K80:K94">+J80/12</f>
        <v>0</v>
      </c>
      <c r="L80" s="19"/>
      <c r="M80" s="18">
        <f aca="true" t="shared" si="43" ref="M80:M94">+L80/12</f>
        <v>0</v>
      </c>
      <c r="N80" s="20">
        <f aca="true" t="shared" si="44" ref="N80:N94">D80+F80+H80+J80+L80</f>
        <v>6</v>
      </c>
      <c r="O80" s="21">
        <f aca="true" t="shared" si="45" ref="O80:O94">E80+G80+I80+K80+M80</f>
        <v>0.5</v>
      </c>
      <c r="P80" s="19"/>
      <c r="Q80" s="18">
        <f aca="true" t="shared" si="46" ref="Q80:Q94">+P80/12</f>
        <v>0</v>
      </c>
      <c r="R80" s="19"/>
      <c r="S80" s="18">
        <f aca="true" t="shared" si="47" ref="S80:S94">+R80/12</f>
        <v>0</v>
      </c>
      <c r="T80" s="20">
        <f aca="true" t="shared" si="48" ref="T80:T94">P80+R80</f>
        <v>0</v>
      </c>
      <c r="U80" s="22">
        <f aca="true" t="shared" si="49" ref="U80:U94">Q80+S80</f>
        <v>0</v>
      </c>
      <c r="V80" s="23"/>
      <c r="W80" s="18">
        <f aca="true" t="shared" si="50" ref="W80:W94">+V80/12</f>
        <v>0</v>
      </c>
      <c r="X80" s="24"/>
      <c r="Y80" s="18">
        <f aca="true" t="shared" si="51" ref="Y80:Y94">+X80/12</f>
        <v>0</v>
      </c>
      <c r="Z80" s="24"/>
      <c r="AA80" s="34">
        <f aca="true" t="shared" si="52" ref="AA80:AA94">+Z80/12</f>
        <v>0</v>
      </c>
      <c r="AB80" s="33"/>
      <c r="AC80" s="34">
        <f aca="true" t="shared" si="53" ref="AC80:AC94">AB80/12</f>
        <v>0</v>
      </c>
      <c r="AD80" s="26">
        <f aca="true" t="shared" si="54" ref="AD80:AD94">X80+Z80+AB80</f>
        <v>0</v>
      </c>
      <c r="AE80" s="27">
        <f aca="true" t="shared" si="55" ref="AE80:AE94">Y80+AA80+AC80</f>
        <v>0</v>
      </c>
      <c r="AF80" s="28">
        <f aca="true" t="shared" si="56" ref="AF80:AF94">N80+T80+V80+AD80</f>
        <v>6</v>
      </c>
      <c r="AG80" s="29">
        <f aca="true" t="shared" si="57" ref="AG80:AG94">O80+U80+W80+AE80</f>
        <v>0.5</v>
      </c>
      <c r="AH80" s="28">
        <f aca="true" t="shared" si="58" ref="AH80:AH94">IF(AF80-F80-J80-AB80-12&lt;0,0,AF80-F80-J80-AB80-12)</f>
        <v>0</v>
      </c>
      <c r="AI80" s="22">
        <f aca="true" t="shared" si="59" ref="AI80:AI94">AH80/12</f>
        <v>0</v>
      </c>
    </row>
    <row r="81" spans="1:35" s="274" customFormat="1" ht="15">
      <c r="A81" s="30"/>
      <c r="B81" s="31"/>
      <c r="C81" s="367" t="s">
        <v>1793</v>
      </c>
      <c r="D81" s="17">
        <v>6</v>
      </c>
      <c r="E81" s="18">
        <f aca="true" t="shared" si="60" ref="E81:E88">+D81/12</f>
        <v>0.5</v>
      </c>
      <c r="F81" s="19"/>
      <c r="G81" s="18">
        <f aca="true" t="shared" si="61" ref="G81:G88">F81/12</f>
        <v>0</v>
      </c>
      <c r="H81" s="19"/>
      <c r="I81" s="18">
        <f aca="true" t="shared" si="62" ref="I81:I88">+H81/12</f>
        <v>0</v>
      </c>
      <c r="J81" s="19"/>
      <c r="K81" s="18">
        <f aca="true" t="shared" si="63" ref="K81:K88">+J81/12</f>
        <v>0</v>
      </c>
      <c r="L81" s="19"/>
      <c r="M81" s="18">
        <f aca="true" t="shared" si="64" ref="M81:M88">+L81/12</f>
        <v>0</v>
      </c>
      <c r="N81" s="20">
        <f aca="true" t="shared" si="65" ref="N81:N88">D81+F81+H81+J81+L81</f>
        <v>6</v>
      </c>
      <c r="O81" s="21">
        <f aca="true" t="shared" si="66" ref="O81:O88">E81+G81+I81+K81+M81</f>
        <v>0.5</v>
      </c>
      <c r="P81" s="19"/>
      <c r="Q81" s="18">
        <f aca="true" t="shared" si="67" ref="Q81:Q88">+P81/12</f>
        <v>0</v>
      </c>
      <c r="R81" s="19"/>
      <c r="S81" s="18">
        <f aca="true" t="shared" si="68" ref="S81:S88">+R81/12</f>
        <v>0</v>
      </c>
      <c r="T81" s="20">
        <f aca="true" t="shared" si="69" ref="T81:T88">P81+R81</f>
        <v>0</v>
      </c>
      <c r="U81" s="22">
        <f aca="true" t="shared" si="70" ref="U81:U88">Q81+S81</f>
        <v>0</v>
      </c>
      <c r="V81" s="23"/>
      <c r="W81" s="18">
        <f aca="true" t="shared" si="71" ref="W81:W88">+V81/12</f>
        <v>0</v>
      </c>
      <c r="X81" s="24"/>
      <c r="Y81" s="18">
        <f aca="true" t="shared" si="72" ref="Y81:Y88">+X81/12</f>
        <v>0</v>
      </c>
      <c r="Z81" s="24"/>
      <c r="AA81" s="34">
        <f aca="true" t="shared" si="73" ref="AA81:AA88">+Z81/12</f>
        <v>0</v>
      </c>
      <c r="AB81" s="33"/>
      <c r="AC81" s="34">
        <f aca="true" t="shared" si="74" ref="AC81:AC88">AB81/12</f>
        <v>0</v>
      </c>
      <c r="AD81" s="26">
        <f aca="true" t="shared" si="75" ref="AD81:AD88">X81+Z81+AB81</f>
        <v>0</v>
      </c>
      <c r="AE81" s="27">
        <f aca="true" t="shared" si="76" ref="AE81:AE88">Y81+AA81+AC81</f>
        <v>0</v>
      </c>
      <c r="AF81" s="28">
        <f aca="true" t="shared" si="77" ref="AF81:AF88">N81+T81+V81+AD81</f>
        <v>6</v>
      </c>
      <c r="AG81" s="29">
        <f aca="true" t="shared" si="78" ref="AG81:AG88">O81+U81+W81+AE81</f>
        <v>0.5</v>
      </c>
      <c r="AH81" s="28">
        <f aca="true" t="shared" si="79" ref="AH81:AH88">IF(AF81-F81-J81-AB81-12&lt;0,0,AF81-F81-J81-AB81-12)</f>
        <v>0</v>
      </c>
      <c r="AI81" s="22">
        <f aca="true" t="shared" si="80" ref="AI81:AI88">AH81/12</f>
        <v>0</v>
      </c>
    </row>
    <row r="82" spans="1:35" s="274" customFormat="1" ht="15">
      <c r="A82" s="30"/>
      <c r="B82" s="31"/>
      <c r="C82" s="367" t="s">
        <v>1794</v>
      </c>
      <c r="D82" s="17">
        <v>6</v>
      </c>
      <c r="E82" s="18">
        <f t="shared" si="60"/>
        <v>0.5</v>
      </c>
      <c r="F82" s="19"/>
      <c r="G82" s="18">
        <f t="shared" si="61"/>
        <v>0</v>
      </c>
      <c r="H82" s="19"/>
      <c r="I82" s="18">
        <f t="shared" si="62"/>
        <v>0</v>
      </c>
      <c r="J82" s="19"/>
      <c r="K82" s="18">
        <f t="shared" si="63"/>
        <v>0</v>
      </c>
      <c r="L82" s="19"/>
      <c r="M82" s="18">
        <f t="shared" si="64"/>
        <v>0</v>
      </c>
      <c r="N82" s="20">
        <f t="shared" si="65"/>
        <v>6</v>
      </c>
      <c r="O82" s="21">
        <f t="shared" si="66"/>
        <v>0.5</v>
      </c>
      <c r="P82" s="19"/>
      <c r="Q82" s="18">
        <f t="shared" si="67"/>
        <v>0</v>
      </c>
      <c r="R82" s="19"/>
      <c r="S82" s="18">
        <f t="shared" si="68"/>
        <v>0</v>
      </c>
      <c r="T82" s="20">
        <f t="shared" si="69"/>
        <v>0</v>
      </c>
      <c r="U82" s="22">
        <f t="shared" si="70"/>
        <v>0</v>
      </c>
      <c r="V82" s="23"/>
      <c r="W82" s="18">
        <f t="shared" si="71"/>
        <v>0</v>
      </c>
      <c r="X82" s="24"/>
      <c r="Y82" s="18">
        <f t="shared" si="72"/>
        <v>0</v>
      </c>
      <c r="Z82" s="24"/>
      <c r="AA82" s="34">
        <f t="shared" si="73"/>
        <v>0</v>
      </c>
      <c r="AB82" s="33"/>
      <c r="AC82" s="34">
        <f t="shared" si="74"/>
        <v>0</v>
      </c>
      <c r="AD82" s="26">
        <f t="shared" si="75"/>
        <v>0</v>
      </c>
      <c r="AE82" s="27">
        <f t="shared" si="76"/>
        <v>0</v>
      </c>
      <c r="AF82" s="28">
        <f t="shared" si="77"/>
        <v>6</v>
      </c>
      <c r="AG82" s="29">
        <f t="shared" si="78"/>
        <v>0.5</v>
      </c>
      <c r="AH82" s="28">
        <f t="shared" si="79"/>
        <v>0</v>
      </c>
      <c r="AI82" s="22">
        <f t="shared" si="80"/>
        <v>0</v>
      </c>
    </row>
    <row r="83" spans="1:35" s="274" customFormat="1" ht="15">
      <c r="A83" s="30"/>
      <c r="B83" s="31"/>
      <c r="C83" s="367" t="s">
        <v>1795</v>
      </c>
      <c r="D83" s="17">
        <v>8</v>
      </c>
      <c r="E83" s="18">
        <f t="shared" si="60"/>
        <v>0.6666666666666666</v>
      </c>
      <c r="F83" s="19"/>
      <c r="G83" s="18">
        <f t="shared" si="61"/>
        <v>0</v>
      </c>
      <c r="H83" s="19"/>
      <c r="I83" s="18">
        <f t="shared" si="62"/>
        <v>0</v>
      </c>
      <c r="J83" s="19"/>
      <c r="K83" s="18">
        <f t="shared" si="63"/>
        <v>0</v>
      </c>
      <c r="L83" s="19"/>
      <c r="M83" s="18">
        <f t="shared" si="64"/>
        <v>0</v>
      </c>
      <c r="N83" s="20">
        <f t="shared" si="65"/>
        <v>8</v>
      </c>
      <c r="O83" s="21">
        <f t="shared" si="66"/>
        <v>0.6666666666666666</v>
      </c>
      <c r="P83" s="19"/>
      <c r="Q83" s="18">
        <f t="shared" si="67"/>
        <v>0</v>
      </c>
      <c r="R83" s="19"/>
      <c r="S83" s="18">
        <f t="shared" si="68"/>
        <v>0</v>
      </c>
      <c r="T83" s="20">
        <f t="shared" si="69"/>
        <v>0</v>
      </c>
      <c r="U83" s="22">
        <f t="shared" si="70"/>
        <v>0</v>
      </c>
      <c r="V83" s="23"/>
      <c r="W83" s="18">
        <f t="shared" si="71"/>
        <v>0</v>
      </c>
      <c r="X83" s="24"/>
      <c r="Y83" s="18">
        <f t="shared" si="72"/>
        <v>0</v>
      </c>
      <c r="Z83" s="24"/>
      <c r="AA83" s="34">
        <f t="shared" si="73"/>
        <v>0</v>
      </c>
      <c r="AB83" s="33"/>
      <c r="AC83" s="34">
        <f t="shared" si="74"/>
        <v>0</v>
      </c>
      <c r="AD83" s="26">
        <f t="shared" si="75"/>
        <v>0</v>
      </c>
      <c r="AE83" s="27">
        <f t="shared" si="76"/>
        <v>0</v>
      </c>
      <c r="AF83" s="28">
        <f t="shared" si="77"/>
        <v>8</v>
      </c>
      <c r="AG83" s="29">
        <f t="shared" si="78"/>
        <v>0.6666666666666666</v>
      </c>
      <c r="AH83" s="28">
        <f t="shared" si="79"/>
        <v>0</v>
      </c>
      <c r="AI83" s="22">
        <f t="shared" si="80"/>
        <v>0</v>
      </c>
    </row>
    <row r="84" spans="1:35" s="274" customFormat="1" ht="15">
      <c r="A84" s="30"/>
      <c r="B84" s="31"/>
      <c r="C84" s="367" t="s">
        <v>1796</v>
      </c>
      <c r="D84" s="17">
        <v>8</v>
      </c>
      <c r="E84" s="18">
        <f t="shared" si="60"/>
        <v>0.6666666666666666</v>
      </c>
      <c r="F84" s="19"/>
      <c r="G84" s="18">
        <f t="shared" si="61"/>
        <v>0</v>
      </c>
      <c r="H84" s="19"/>
      <c r="I84" s="18">
        <f t="shared" si="62"/>
        <v>0</v>
      </c>
      <c r="J84" s="19"/>
      <c r="K84" s="18">
        <f t="shared" si="63"/>
        <v>0</v>
      </c>
      <c r="L84" s="19"/>
      <c r="M84" s="18">
        <f t="shared" si="64"/>
        <v>0</v>
      </c>
      <c r="N84" s="20">
        <f t="shared" si="65"/>
        <v>8</v>
      </c>
      <c r="O84" s="21">
        <f t="shared" si="66"/>
        <v>0.6666666666666666</v>
      </c>
      <c r="P84" s="19"/>
      <c r="Q84" s="18">
        <f t="shared" si="67"/>
        <v>0</v>
      </c>
      <c r="R84" s="19"/>
      <c r="S84" s="18">
        <f t="shared" si="68"/>
        <v>0</v>
      </c>
      <c r="T84" s="20">
        <f t="shared" si="69"/>
        <v>0</v>
      </c>
      <c r="U84" s="22">
        <f t="shared" si="70"/>
        <v>0</v>
      </c>
      <c r="V84" s="23"/>
      <c r="W84" s="18">
        <f t="shared" si="71"/>
        <v>0</v>
      </c>
      <c r="X84" s="24"/>
      <c r="Y84" s="18">
        <f t="shared" si="72"/>
        <v>0</v>
      </c>
      <c r="Z84" s="24"/>
      <c r="AA84" s="34">
        <f t="shared" si="73"/>
        <v>0</v>
      </c>
      <c r="AB84" s="33"/>
      <c r="AC84" s="34">
        <f t="shared" si="74"/>
        <v>0</v>
      </c>
      <c r="AD84" s="26">
        <f t="shared" si="75"/>
        <v>0</v>
      </c>
      <c r="AE84" s="27">
        <f t="shared" si="76"/>
        <v>0</v>
      </c>
      <c r="AF84" s="28">
        <f t="shared" si="77"/>
        <v>8</v>
      </c>
      <c r="AG84" s="29">
        <f t="shared" si="78"/>
        <v>0.6666666666666666</v>
      </c>
      <c r="AH84" s="28">
        <f t="shared" si="79"/>
        <v>0</v>
      </c>
      <c r="AI84" s="22">
        <f t="shared" si="80"/>
        <v>0</v>
      </c>
    </row>
    <row r="85" spans="1:35" s="274" customFormat="1" ht="15">
      <c r="A85" s="15"/>
      <c r="B85" s="31"/>
      <c r="C85" s="367" t="s">
        <v>1797</v>
      </c>
      <c r="D85" s="17">
        <v>6</v>
      </c>
      <c r="E85" s="18">
        <f t="shared" si="60"/>
        <v>0.5</v>
      </c>
      <c r="F85" s="19"/>
      <c r="G85" s="18">
        <f t="shared" si="61"/>
        <v>0</v>
      </c>
      <c r="H85" s="19"/>
      <c r="I85" s="18">
        <f t="shared" si="62"/>
        <v>0</v>
      </c>
      <c r="J85" s="19"/>
      <c r="K85" s="18">
        <f t="shared" si="63"/>
        <v>0</v>
      </c>
      <c r="L85" s="19"/>
      <c r="M85" s="18">
        <f t="shared" si="64"/>
        <v>0</v>
      </c>
      <c r="N85" s="20">
        <f t="shared" si="65"/>
        <v>6</v>
      </c>
      <c r="O85" s="21">
        <f t="shared" si="66"/>
        <v>0.5</v>
      </c>
      <c r="P85" s="19"/>
      <c r="Q85" s="18">
        <f t="shared" si="67"/>
        <v>0</v>
      </c>
      <c r="R85" s="19"/>
      <c r="S85" s="18">
        <f t="shared" si="68"/>
        <v>0</v>
      </c>
      <c r="T85" s="20">
        <f t="shared" si="69"/>
        <v>0</v>
      </c>
      <c r="U85" s="22">
        <f t="shared" si="70"/>
        <v>0</v>
      </c>
      <c r="V85" s="23"/>
      <c r="W85" s="18">
        <f t="shared" si="71"/>
        <v>0</v>
      </c>
      <c r="X85" s="24"/>
      <c r="Y85" s="18">
        <f t="shared" si="72"/>
        <v>0</v>
      </c>
      <c r="Z85" s="24"/>
      <c r="AA85" s="34">
        <f t="shared" si="73"/>
        <v>0</v>
      </c>
      <c r="AB85" s="33"/>
      <c r="AC85" s="34">
        <f t="shared" si="74"/>
        <v>0</v>
      </c>
      <c r="AD85" s="26">
        <f t="shared" si="75"/>
        <v>0</v>
      </c>
      <c r="AE85" s="27">
        <f t="shared" si="76"/>
        <v>0</v>
      </c>
      <c r="AF85" s="28">
        <f t="shared" si="77"/>
        <v>6</v>
      </c>
      <c r="AG85" s="29">
        <f t="shared" si="78"/>
        <v>0.5</v>
      </c>
      <c r="AH85" s="28">
        <f t="shared" si="79"/>
        <v>0</v>
      </c>
      <c r="AI85" s="22">
        <f t="shared" si="80"/>
        <v>0</v>
      </c>
    </row>
    <row r="86" spans="1:35" s="274" customFormat="1" ht="15">
      <c r="A86" s="30"/>
      <c r="B86" s="31"/>
      <c r="C86" s="367" t="s">
        <v>1798</v>
      </c>
      <c r="D86" s="17">
        <v>8</v>
      </c>
      <c r="E86" s="18">
        <f t="shared" si="60"/>
        <v>0.6666666666666666</v>
      </c>
      <c r="F86" s="19"/>
      <c r="G86" s="18">
        <f t="shared" si="61"/>
        <v>0</v>
      </c>
      <c r="H86" s="19"/>
      <c r="I86" s="18">
        <f t="shared" si="62"/>
        <v>0</v>
      </c>
      <c r="J86" s="19"/>
      <c r="K86" s="18">
        <f t="shared" si="63"/>
        <v>0</v>
      </c>
      <c r="L86" s="19"/>
      <c r="M86" s="18">
        <f t="shared" si="64"/>
        <v>0</v>
      </c>
      <c r="N86" s="20">
        <f t="shared" si="65"/>
        <v>8</v>
      </c>
      <c r="O86" s="21">
        <f t="shared" si="66"/>
        <v>0.6666666666666666</v>
      </c>
      <c r="P86" s="19"/>
      <c r="Q86" s="18">
        <f t="shared" si="67"/>
        <v>0</v>
      </c>
      <c r="R86" s="19"/>
      <c r="S86" s="18">
        <f t="shared" si="68"/>
        <v>0</v>
      </c>
      <c r="T86" s="20">
        <f t="shared" si="69"/>
        <v>0</v>
      </c>
      <c r="U86" s="22">
        <f t="shared" si="70"/>
        <v>0</v>
      </c>
      <c r="V86" s="23"/>
      <c r="W86" s="18">
        <f t="shared" si="71"/>
        <v>0</v>
      </c>
      <c r="X86" s="24"/>
      <c r="Y86" s="18">
        <f t="shared" si="72"/>
        <v>0</v>
      </c>
      <c r="Z86" s="24"/>
      <c r="AA86" s="34">
        <f t="shared" si="73"/>
        <v>0</v>
      </c>
      <c r="AB86" s="37"/>
      <c r="AC86" s="34">
        <f t="shared" si="74"/>
        <v>0</v>
      </c>
      <c r="AD86" s="38">
        <f t="shared" si="75"/>
        <v>0</v>
      </c>
      <c r="AE86" s="27">
        <f t="shared" si="76"/>
        <v>0</v>
      </c>
      <c r="AF86" s="28">
        <f t="shared" si="77"/>
        <v>8</v>
      </c>
      <c r="AG86" s="29">
        <f t="shared" si="78"/>
        <v>0.6666666666666666</v>
      </c>
      <c r="AH86" s="28">
        <f t="shared" si="79"/>
        <v>0</v>
      </c>
      <c r="AI86" s="22">
        <f t="shared" si="80"/>
        <v>0</v>
      </c>
    </row>
    <row r="87" spans="1:35" s="274" customFormat="1" ht="15">
      <c r="A87" s="30"/>
      <c r="B87" s="31"/>
      <c r="C87" s="367" t="s">
        <v>1799</v>
      </c>
      <c r="D87" s="17">
        <v>6</v>
      </c>
      <c r="E87" s="18">
        <f t="shared" si="60"/>
        <v>0.5</v>
      </c>
      <c r="F87" s="19"/>
      <c r="G87" s="18">
        <f t="shared" si="61"/>
        <v>0</v>
      </c>
      <c r="H87" s="19"/>
      <c r="I87" s="18">
        <f t="shared" si="62"/>
        <v>0</v>
      </c>
      <c r="J87" s="19"/>
      <c r="K87" s="18">
        <f t="shared" si="63"/>
        <v>0</v>
      </c>
      <c r="L87" s="19"/>
      <c r="M87" s="18">
        <f t="shared" si="64"/>
        <v>0</v>
      </c>
      <c r="N87" s="20">
        <f t="shared" si="65"/>
        <v>6</v>
      </c>
      <c r="O87" s="21">
        <f t="shared" si="66"/>
        <v>0.5</v>
      </c>
      <c r="P87" s="19"/>
      <c r="Q87" s="18">
        <f t="shared" si="67"/>
        <v>0</v>
      </c>
      <c r="R87" s="19"/>
      <c r="S87" s="18">
        <f t="shared" si="68"/>
        <v>0</v>
      </c>
      <c r="T87" s="20">
        <f t="shared" si="69"/>
        <v>0</v>
      </c>
      <c r="U87" s="22">
        <f t="shared" si="70"/>
        <v>0</v>
      </c>
      <c r="V87" s="23"/>
      <c r="W87" s="18">
        <f t="shared" si="71"/>
        <v>0</v>
      </c>
      <c r="X87" s="24"/>
      <c r="Y87" s="18">
        <f t="shared" si="72"/>
        <v>0</v>
      </c>
      <c r="Z87" s="24"/>
      <c r="AA87" s="34">
        <f t="shared" si="73"/>
        <v>0</v>
      </c>
      <c r="AB87" s="33"/>
      <c r="AC87" s="34">
        <f t="shared" si="74"/>
        <v>0</v>
      </c>
      <c r="AD87" s="26">
        <f t="shared" si="75"/>
        <v>0</v>
      </c>
      <c r="AE87" s="27">
        <f t="shared" si="76"/>
        <v>0</v>
      </c>
      <c r="AF87" s="28">
        <f t="shared" si="77"/>
        <v>6</v>
      </c>
      <c r="AG87" s="29">
        <f t="shared" si="78"/>
        <v>0.5</v>
      </c>
      <c r="AH87" s="28">
        <f t="shared" si="79"/>
        <v>0</v>
      </c>
      <c r="AI87" s="22">
        <f t="shared" si="80"/>
        <v>0</v>
      </c>
    </row>
    <row r="88" spans="1:35" s="274" customFormat="1" ht="15">
      <c r="A88" s="30"/>
      <c r="B88" s="31"/>
      <c r="C88" s="330" t="s">
        <v>1800</v>
      </c>
      <c r="D88" s="17">
        <v>8</v>
      </c>
      <c r="E88" s="18">
        <f t="shared" si="60"/>
        <v>0.6666666666666666</v>
      </c>
      <c r="F88" s="19"/>
      <c r="G88" s="18">
        <f t="shared" si="61"/>
        <v>0</v>
      </c>
      <c r="H88" s="19"/>
      <c r="I88" s="18">
        <f t="shared" si="62"/>
        <v>0</v>
      </c>
      <c r="J88" s="19"/>
      <c r="K88" s="18">
        <f t="shared" si="63"/>
        <v>0</v>
      </c>
      <c r="L88" s="19"/>
      <c r="M88" s="18">
        <f t="shared" si="64"/>
        <v>0</v>
      </c>
      <c r="N88" s="20">
        <f t="shared" si="65"/>
        <v>8</v>
      </c>
      <c r="O88" s="21">
        <f t="shared" si="66"/>
        <v>0.6666666666666666</v>
      </c>
      <c r="P88" s="19"/>
      <c r="Q88" s="18">
        <f t="shared" si="67"/>
        <v>0</v>
      </c>
      <c r="R88" s="19"/>
      <c r="S88" s="18">
        <f t="shared" si="68"/>
        <v>0</v>
      </c>
      <c r="T88" s="20">
        <f t="shared" si="69"/>
        <v>0</v>
      </c>
      <c r="U88" s="22">
        <f t="shared" si="70"/>
        <v>0</v>
      </c>
      <c r="V88" s="23"/>
      <c r="W88" s="18">
        <f t="shared" si="71"/>
        <v>0</v>
      </c>
      <c r="X88" s="24"/>
      <c r="Y88" s="18">
        <f t="shared" si="72"/>
        <v>0</v>
      </c>
      <c r="Z88" s="24"/>
      <c r="AA88" s="34">
        <f t="shared" si="73"/>
        <v>0</v>
      </c>
      <c r="AB88" s="33"/>
      <c r="AC88" s="34">
        <f t="shared" si="74"/>
        <v>0</v>
      </c>
      <c r="AD88" s="26">
        <f t="shared" si="75"/>
        <v>0</v>
      </c>
      <c r="AE88" s="27">
        <f t="shared" si="76"/>
        <v>0</v>
      </c>
      <c r="AF88" s="28">
        <f t="shared" si="77"/>
        <v>8</v>
      </c>
      <c r="AG88" s="29">
        <f t="shared" si="78"/>
        <v>0.6666666666666666</v>
      </c>
      <c r="AH88" s="28">
        <f t="shared" si="79"/>
        <v>0</v>
      </c>
      <c r="AI88" s="22">
        <f t="shared" si="80"/>
        <v>0</v>
      </c>
    </row>
    <row r="89" spans="1:35" s="274" customFormat="1" ht="15">
      <c r="A89" s="30"/>
      <c r="B89" s="31"/>
      <c r="C89" s="330" t="s">
        <v>1801</v>
      </c>
      <c r="D89" s="17">
        <v>8</v>
      </c>
      <c r="E89" s="18">
        <f t="shared" si="39"/>
        <v>0.6666666666666666</v>
      </c>
      <c r="F89" s="19"/>
      <c r="G89" s="18">
        <f t="shared" si="40"/>
        <v>0</v>
      </c>
      <c r="H89" s="19"/>
      <c r="I89" s="18">
        <f t="shared" si="41"/>
        <v>0</v>
      </c>
      <c r="J89" s="19"/>
      <c r="K89" s="18">
        <f t="shared" si="42"/>
        <v>0</v>
      </c>
      <c r="L89" s="19"/>
      <c r="M89" s="18">
        <f t="shared" si="43"/>
        <v>0</v>
      </c>
      <c r="N89" s="20">
        <f t="shared" si="44"/>
        <v>8</v>
      </c>
      <c r="O89" s="21">
        <f t="shared" si="45"/>
        <v>0.6666666666666666</v>
      </c>
      <c r="P89" s="19"/>
      <c r="Q89" s="18">
        <f t="shared" si="46"/>
        <v>0</v>
      </c>
      <c r="R89" s="19"/>
      <c r="S89" s="18">
        <f t="shared" si="47"/>
        <v>0</v>
      </c>
      <c r="T89" s="20">
        <f t="shared" si="48"/>
        <v>0</v>
      </c>
      <c r="U89" s="22">
        <f t="shared" si="49"/>
        <v>0</v>
      </c>
      <c r="V89" s="23"/>
      <c r="W89" s="18">
        <f t="shared" si="50"/>
        <v>0</v>
      </c>
      <c r="X89" s="24"/>
      <c r="Y89" s="18">
        <f t="shared" si="51"/>
        <v>0</v>
      </c>
      <c r="Z89" s="24"/>
      <c r="AA89" s="34">
        <f t="shared" si="52"/>
        <v>0</v>
      </c>
      <c r="AB89" s="33"/>
      <c r="AC89" s="34">
        <f t="shared" si="53"/>
        <v>0</v>
      </c>
      <c r="AD89" s="26">
        <f t="shared" si="54"/>
        <v>0</v>
      </c>
      <c r="AE89" s="27">
        <f t="shared" si="55"/>
        <v>0</v>
      </c>
      <c r="AF89" s="28">
        <f t="shared" si="56"/>
        <v>8</v>
      </c>
      <c r="AG89" s="29">
        <f t="shared" si="57"/>
        <v>0.6666666666666666</v>
      </c>
      <c r="AH89" s="28">
        <f t="shared" si="58"/>
        <v>0</v>
      </c>
      <c r="AI89" s="22">
        <f t="shared" si="59"/>
        <v>0</v>
      </c>
    </row>
    <row r="90" spans="1:35" s="274" customFormat="1" ht="15">
      <c r="A90" s="30"/>
      <c r="B90" s="31"/>
      <c r="C90" s="330" t="s">
        <v>1802</v>
      </c>
      <c r="D90" s="17">
        <v>8</v>
      </c>
      <c r="E90" s="18">
        <f t="shared" si="39"/>
        <v>0.6666666666666666</v>
      </c>
      <c r="F90" s="19"/>
      <c r="G90" s="18">
        <f t="shared" si="40"/>
        <v>0</v>
      </c>
      <c r="H90" s="19"/>
      <c r="I90" s="18">
        <f t="shared" si="41"/>
        <v>0</v>
      </c>
      <c r="J90" s="19"/>
      <c r="K90" s="18">
        <f t="shared" si="42"/>
        <v>0</v>
      </c>
      <c r="L90" s="19"/>
      <c r="M90" s="18">
        <f t="shared" si="43"/>
        <v>0</v>
      </c>
      <c r="N90" s="20">
        <f t="shared" si="44"/>
        <v>8</v>
      </c>
      <c r="O90" s="21">
        <f t="shared" si="45"/>
        <v>0.6666666666666666</v>
      </c>
      <c r="P90" s="19"/>
      <c r="Q90" s="18">
        <f t="shared" si="46"/>
        <v>0</v>
      </c>
      <c r="R90" s="19"/>
      <c r="S90" s="18">
        <f t="shared" si="47"/>
        <v>0</v>
      </c>
      <c r="T90" s="20">
        <f t="shared" si="48"/>
        <v>0</v>
      </c>
      <c r="U90" s="22">
        <f t="shared" si="49"/>
        <v>0</v>
      </c>
      <c r="V90" s="23"/>
      <c r="W90" s="18">
        <f t="shared" si="50"/>
        <v>0</v>
      </c>
      <c r="X90" s="24"/>
      <c r="Y90" s="18">
        <f t="shared" si="51"/>
        <v>0</v>
      </c>
      <c r="Z90" s="24"/>
      <c r="AA90" s="34">
        <f t="shared" si="52"/>
        <v>0</v>
      </c>
      <c r="AB90" s="33"/>
      <c r="AC90" s="34">
        <f t="shared" si="53"/>
        <v>0</v>
      </c>
      <c r="AD90" s="26">
        <f t="shared" si="54"/>
        <v>0</v>
      </c>
      <c r="AE90" s="27">
        <f t="shared" si="55"/>
        <v>0</v>
      </c>
      <c r="AF90" s="28">
        <f t="shared" si="56"/>
        <v>8</v>
      </c>
      <c r="AG90" s="29">
        <f t="shared" si="57"/>
        <v>0.6666666666666666</v>
      </c>
      <c r="AH90" s="28">
        <f t="shared" si="58"/>
        <v>0</v>
      </c>
      <c r="AI90" s="22">
        <f t="shared" si="59"/>
        <v>0</v>
      </c>
    </row>
    <row r="91" spans="1:35" s="274" customFormat="1" ht="15">
      <c r="A91" s="30"/>
      <c r="B91" s="31"/>
      <c r="C91" s="330" t="s">
        <v>1803</v>
      </c>
      <c r="D91" s="17">
        <v>6</v>
      </c>
      <c r="E91" s="18">
        <f t="shared" si="39"/>
        <v>0.5</v>
      </c>
      <c r="F91" s="19"/>
      <c r="G91" s="18">
        <f t="shared" si="40"/>
        <v>0</v>
      </c>
      <c r="H91" s="19"/>
      <c r="I91" s="18">
        <f t="shared" si="41"/>
        <v>0</v>
      </c>
      <c r="J91" s="19"/>
      <c r="K91" s="18">
        <f t="shared" si="42"/>
        <v>0</v>
      </c>
      <c r="L91" s="19"/>
      <c r="M91" s="18">
        <f t="shared" si="43"/>
        <v>0</v>
      </c>
      <c r="N91" s="20">
        <f t="shared" si="44"/>
        <v>6</v>
      </c>
      <c r="O91" s="21">
        <f t="shared" si="45"/>
        <v>0.5</v>
      </c>
      <c r="P91" s="19"/>
      <c r="Q91" s="18">
        <f t="shared" si="46"/>
        <v>0</v>
      </c>
      <c r="R91" s="19"/>
      <c r="S91" s="18">
        <f t="shared" si="47"/>
        <v>0</v>
      </c>
      <c r="T91" s="20">
        <f t="shared" si="48"/>
        <v>0</v>
      </c>
      <c r="U91" s="22">
        <f t="shared" si="49"/>
        <v>0</v>
      </c>
      <c r="V91" s="23"/>
      <c r="W91" s="18">
        <f t="shared" si="50"/>
        <v>0</v>
      </c>
      <c r="X91" s="24"/>
      <c r="Y91" s="18">
        <f t="shared" si="51"/>
        <v>0</v>
      </c>
      <c r="Z91" s="24"/>
      <c r="AA91" s="34">
        <f t="shared" si="52"/>
        <v>0</v>
      </c>
      <c r="AB91" s="33"/>
      <c r="AC91" s="34">
        <f t="shared" si="53"/>
        <v>0</v>
      </c>
      <c r="AD91" s="26">
        <f t="shared" si="54"/>
        <v>0</v>
      </c>
      <c r="AE91" s="27">
        <f t="shared" si="55"/>
        <v>0</v>
      </c>
      <c r="AF91" s="28">
        <f t="shared" si="56"/>
        <v>6</v>
      </c>
      <c r="AG91" s="29">
        <f t="shared" si="57"/>
        <v>0.5</v>
      </c>
      <c r="AH91" s="28">
        <f t="shared" si="58"/>
        <v>0</v>
      </c>
      <c r="AI91" s="22">
        <f t="shared" si="59"/>
        <v>0</v>
      </c>
    </row>
    <row r="92" spans="1:35" s="274" customFormat="1" ht="15">
      <c r="A92" s="30"/>
      <c r="B92" s="31"/>
      <c r="C92" s="330" t="s">
        <v>1804</v>
      </c>
      <c r="D92" s="17">
        <v>6</v>
      </c>
      <c r="E92" s="18">
        <f t="shared" si="39"/>
        <v>0.5</v>
      </c>
      <c r="F92" s="19"/>
      <c r="G92" s="18">
        <f t="shared" si="40"/>
        <v>0</v>
      </c>
      <c r="H92" s="19"/>
      <c r="I92" s="18">
        <f t="shared" si="41"/>
        <v>0</v>
      </c>
      <c r="J92" s="19"/>
      <c r="K92" s="18">
        <f t="shared" si="42"/>
        <v>0</v>
      </c>
      <c r="L92" s="19"/>
      <c r="M92" s="18">
        <f t="shared" si="43"/>
        <v>0</v>
      </c>
      <c r="N92" s="20">
        <f t="shared" si="44"/>
        <v>6</v>
      </c>
      <c r="O92" s="21">
        <f t="shared" si="45"/>
        <v>0.5</v>
      </c>
      <c r="P92" s="19"/>
      <c r="Q92" s="18">
        <f t="shared" si="46"/>
        <v>0</v>
      </c>
      <c r="R92" s="19"/>
      <c r="S92" s="18">
        <f t="shared" si="47"/>
        <v>0</v>
      </c>
      <c r="T92" s="20">
        <f t="shared" si="48"/>
        <v>0</v>
      </c>
      <c r="U92" s="22">
        <f t="shared" si="49"/>
        <v>0</v>
      </c>
      <c r="V92" s="23"/>
      <c r="W92" s="18">
        <f t="shared" si="50"/>
        <v>0</v>
      </c>
      <c r="X92" s="24"/>
      <c r="Y92" s="18">
        <f t="shared" si="51"/>
        <v>0</v>
      </c>
      <c r="Z92" s="24"/>
      <c r="AA92" s="34">
        <f t="shared" si="52"/>
        <v>0</v>
      </c>
      <c r="AB92" s="33"/>
      <c r="AC92" s="34">
        <f t="shared" si="53"/>
        <v>0</v>
      </c>
      <c r="AD92" s="26">
        <f t="shared" si="54"/>
        <v>0</v>
      </c>
      <c r="AE92" s="27">
        <f t="shared" si="55"/>
        <v>0</v>
      </c>
      <c r="AF92" s="28">
        <f t="shared" si="56"/>
        <v>6</v>
      </c>
      <c r="AG92" s="29">
        <f t="shared" si="57"/>
        <v>0.5</v>
      </c>
      <c r="AH92" s="28">
        <f t="shared" si="58"/>
        <v>0</v>
      </c>
      <c r="AI92" s="22">
        <f t="shared" si="59"/>
        <v>0</v>
      </c>
    </row>
    <row r="93" spans="1:35" s="274" customFormat="1" ht="15">
      <c r="A93" s="15"/>
      <c r="B93" s="31"/>
      <c r="C93" s="330" t="s">
        <v>1805</v>
      </c>
      <c r="D93" s="17">
        <v>6</v>
      </c>
      <c r="E93" s="18">
        <f t="shared" si="39"/>
        <v>0.5</v>
      </c>
      <c r="F93" s="19"/>
      <c r="G93" s="18">
        <f t="shared" si="40"/>
        <v>0</v>
      </c>
      <c r="H93" s="19"/>
      <c r="I93" s="18">
        <f t="shared" si="41"/>
        <v>0</v>
      </c>
      <c r="J93" s="19"/>
      <c r="K93" s="18">
        <f t="shared" si="42"/>
        <v>0</v>
      </c>
      <c r="L93" s="19"/>
      <c r="M93" s="18">
        <f t="shared" si="43"/>
        <v>0</v>
      </c>
      <c r="N93" s="20">
        <f t="shared" si="44"/>
        <v>6</v>
      </c>
      <c r="O93" s="21">
        <f t="shared" si="45"/>
        <v>0.5</v>
      </c>
      <c r="P93" s="19"/>
      <c r="Q93" s="18">
        <f t="shared" si="46"/>
        <v>0</v>
      </c>
      <c r="R93" s="19"/>
      <c r="S93" s="18">
        <f t="shared" si="47"/>
        <v>0</v>
      </c>
      <c r="T93" s="20">
        <f t="shared" si="48"/>
        <v>0</v>
      </c>
      <c r="U93" s="22">
        <f t="shared" si="49"/>
        <v>0</v>
      </c>
      <c r="V93" s="23"/>
      <c r="W93" s="18">
        <f t="shared" si="50"/>
        <v>0</v>
      </c>
      <c r="X93" s="24"/>
      <c r="Y93" s="18">
        <f t="shared" si="51"/>
        <v>0</v>
      </c>
      <c r="Z93" s="24"/>
      <c r="AA93" s="34">
        <f t="shared" si="52"/>
        <v>0</v>
      </c>
      <c r="AB93" s="33"/>
      <c r="AC93" s="34">
        <f t="shared" si="53"/>
        <v>0</v>
      </c>
      <c r="AD93" s="26">
        <f t="shared" si="54"/>
        <v>0</v>
      </c>
      <c r="AE93" s="27">
        <f t="shared" si="55"/>
        <v>0</v>
      </c>
      <c r="AF93" s="28">
        <f t="shared" si="56"/>
        <v>6</v>
      </c>
      <c r="AG93" s="29">
        <f t="shared" si="57"/>
        <v>0.5</v>
      </c>
      <c r="AH93" s="28">
        <f t="shared" si="58"/>
        <v>0</v>
      </c>
      <c r="AI93" s="22">
        <f t="shared" si="59"/>
        <v>0</v>
      </c>
    </row>
    <row r="94" spans="1:35" s="274" customFormat="1" ht="15">
      <c r="A94" s="30"/>
      <c r="B94" s="31"/>
      <c r="C94" s="330" t="s">
        <v>1806</v>
      </c>
      <c r="D94" s="17">
        <v>6</v>
      </c>
      <c r="E94" s="18">
        <f t="shared" si="39"/>
        <v>0.5</v>
      </c>
      <c r="F94" s="19"/>
      <c r="G94" s="18">
        <f t="shared" si="40"/>
        <v>0</v>
      </c>
      <c r="H94" s="19"/>
      <c r="I94" s="18">
        <f t="shared" si="41"/>
        <v>0</v>
      </c>
      <c r="J94" s="19"/>
      <c r="K94" s="18">
        <f t="shared" si="42"/>
        <v>0</v>
      </c>
      <c r="L94" s="19"/>
      <c r="M94" s="18">
        <f t="shared" si="43"/>
        <v>0</v>
      </c>
      <c r="N94" s="20">
        <f t="shared" si="44"/>
        <v>6</v>
      </c>
      <c r="O94" s="21">
        <f t="shared" si="45"/>
        <v>0.5</v>
      </c>
      <c r="P94" s="19"/>
      <c r="Q94" s="18">
        <f t="shared" si="46"/>
        <v>0</v>
      </c>
      <c r="R94" s="19"/>
      <c r="S94" s="18">
        <f t="shared" si="47"/>
        <v>0</v>
      </c>
      <c r="T94" s="20">
        <f t="shared" si="48"/>
        <v>0</v>
      </c>
      <c r="U94" s="22">
        <f t="shared" si="49"/>
        <v>0</v>
      </c>
      <c r="V94" s="23"/>
      <c r="W94" s="18">
        <f t="shared" si="50"/>
        <v>0</v>
      </c>
      <c r="X94" s="24"/>
      <c r="Y94" s="18">
        <f t="shared" si="51"/>
        <v>0</v>
      </c>
      <c r="Z94" s="24"/>
      <c r="AA94" s="34">
        <f t="shared" si="52"/>
        <v>0</v>
      </c>
      <c r="AB94" s="37"/>
      <c r="AC94" s="34">
        <f t="shared" si="53"/>
        <v>0</v>
      </c>
      <c r="AD94" s="38">
        <f t="shared" si="54"/>
        <v>0</v>
      </c>
      <c r="AE94" s="27">
        <f t="shared" si="55"/>
        <v>0</v>
      </c>
      <c r="AF94" s="28">
        <f t="shared" si="56"/>
        <v>6</v>
      </c>
      <c r="AG94" s="29">
        <f t="shared" si="57"/>
        <v>0.5</v>
      </c>
      <c r="AH94" s="28">
        <f t="shared" si="58"/>
        <v>0</v>
      </c>
      <c r="AI94" s="22">
        <f t="shared" si="59"/>
        <v>0</v>
      </c>
    </row>
    <row r="95" spans="1:35" ht="15">
      <c r="A95" s="30"/>
      <c r="B95" s="31"/>
      <c r="C95" s="330" t="s">
        <v>1807</v>
      </c>
      <c r="D95" s="17">
        <v>6</v>
      </c>
      <c r="E95" s="18">
        <f t="shared" si="0"/>
        <v>0.5</v>
      </c>
      <c r="F95" s="19"/>
      <c r="G95" s="18">
        <f t="shared" si="23"/>
        <v>0</v>
      </c>
      <c r="H95" s="19"/>
      <c r="I95" s="18">
        <f t="shared" si="24"/>
        <v>0</v>
      </c>
      <c r="J95" s="19"/>
      <c r="K95" s="18">
        <f t="shared" si="25"/>
        <v>0</v>
      </c>
      <c r="L95" s="19"/>
      <c r="M95" s="18">
        <f t="shared" si="26"/>
        <v>0</v>
      </c>
      <c r="N95" s="20">
        <f t="shared" si="27"/>
        <v>6</v>
      </c>
      <c r="O95" s="21">
        <f t="shared" si="27"/>
        <v>0.5</v>
      </c>
      <c r="P95" s="19"/>
      <c r="Q95" s="18">
        <f t="shared" si="28"/>
        <v>0</v>
      </c>
      <c r="R95" s="19"/>
      <c r="S95" s="18">
        <f t="shared" si="29"/>
        <v>0</v>
      </c>
      <c r="T95" s="20">
        <f t="shared" si="30"/>
        <v>0</v>
      </c>
      <c r="U95" s="22">
        <f t="shared" si="30"/>
        <v>0</v>
      </c>
      <c r="V95" s="23"/>
      <c r="W95" s="18">
        <f t="shared" si="31"/>
        <v>0</v>
      </c>
      <c r="X95" s="24"/>
      <c r="Y95" s="18">
        <f t="shared" si="32"/>
        <v>0</v>
      </c>
      <c r="Z95" s="24"/>
      <c r="AA95" s="34">
        <f t="shared" si="33"/>
        <v>0</v>
      </c>
      <c r="AB95" s="33"/>
      <c r="AC95" s="34">
        <f t="shared" si="12"/>
        <v>0</v>
      </c>
      <c r="AD95" s="26">
        <f t="shared" si="35"/>
        <v>0</v>
      </c>
      <c r="AE95" s="27">
        <f t="shared" si="35"/>
        <v>0</v>
      </c>
      <c r="AF95" s="28">
        <f t="shared" si="36"/>
        <v>6</v>
      </c>
      <c r="AG95" s="29">
        <f t="shared" si="36"/>
        <v>0.5</v>
      </c>
      <c r="AH95" s="28">
        <f t="shared" si="37"/>
        <v>0</v>
      </c>
      <c r="AI95" s="22">
        <f t="shared" si="38"/>
        <v>0</v>
      </c>
    </row>
    <row r="96" spans="1:35" ht="15.75" thickBot="1">
      <c r="A96" s="30"/>
      <c r="B96" s="31"/>
      <c r="C96" s="36"/>
      <c r="D96" s="17"/>
      <c r="E96" s="18">
        <f aca="true" t="shared" si="81" ref="E96">+D96/12</f>
        <v>0</v>
      </c>
      <c r="F96" s="19"/>
      <c r="G96" s="18">
        <f t="shared" si="23"/>
        <v>0</v>
      </c>
      <c r="H96" s="19"/>
      <c r="I96" s="18">
        <f t="shared" si="24"/>
        <v>0</v>
      </c>
      <c r="J96" s="19"/>
      <c r="K96" s="18">
        <f t="shared" si="25"/>
        <v>0</v>
      </c>
      <c r="L96" s="19"/>
      <c r="M96" s="18">
        <f t="shared" si="26"/>
        <v>0</v>
      </c>
      <c r="N96" s="20">
        <f aca="true" t="shared" si="82" ref="N96:O96">D96+F96+H96+J96+L96</f>
        <v>0</v>
      </c>
      <c r="O96" s="21">
        <f t="shared" si="82"/>
        <v>0</v>
      </c>
      <c r="P96" s="19"/>
      <c r="Q96" s="18">
        <f t="shared" si="28"/>
        <v>0</v>
      </c>
      <c r="R96" s="19"/>
      <c r="S96" s="18">
        <f t="shared" si="29"/>
        <v>0</v>
      </c>
      <c r="T96" s="20">
        <f aca="true" t="shared" si="83" ref="T96:U96">P96+R96</f>
        <v>0</v>
      </c>
      <c r="U96" s="22">
        <f t="shared" si="83"/>
        <v>0</v>
      </c>
      <c r="V96" s="23"/>
      <c r="W96" s="18">
        <f t="shared" si="31"/>
        <v>0</v>
      </c>
      <c r="X96" s="24"/>
      <c r="Y96" s="18">
        <f t="shared" si="32"/>
        <v>0</v>
      </c>
      <c r="Z96" s="24"/>
      <c r="AA96" s="34">
        <f t="shared" si="33"/>
        <v>0</v>
      </c>
      <c r="AB96" s="37"/>
      <c r="AC96" s="34">
        <f aca="true" t="shared" si="84" ref="AC96">AB96/12</f>
        <v>0</v>
      </c>
      <c r="AD96" s="38">
        <f aca="true" t="shared" si="85" ref="AD96:AE96">X96+Z96+AB96</f>
        <v>0</v>
      </c>
      <c r="AE96" s="27">
        <f t="shared" si="85"/>
        <v>0</v>
      </c>
      <c r="AF96" s="28">
        <f aca="true" t="shared" si="86" ref="AF96:AG96">N96+T96+V96+AD96</f>
        <v>0</v>
      </c>
      <c r="AG96" s="29">
        <f t="shared" si="86"/>
        <v>0</v>
      </c>
      <c r="AH96" s="28">
        <f t="shared" si="37"/>
        <v>0</v>
      </c>
      <c r="AI96" s="22">
        <f t="shared" si="38"/>
        <v>0</v>
      </c>
    </row>
    <row r="97" spans="1:67" s="41" customFormat="1" ht="15.75" thickBot="1">
      <c r="A97" s="496" t="s">
        <v>38</v>
      </c>
      <c r="B97" s="497"/>
      <c r="C97" s="498"/>
      <c r="D97" s="39">
        <f aca="true" t="shared" si="87" ref="D97:Q97">SUM(D20:D96)</f>
        <v>343.5</v>
      </c>
      <c r="E97" s="39">
        <f t="shared" si="87"/>
        <v>28.625000000000007</v>
      </c>
      <c r="F97" s="39">
        <f t="shared" si="87"/>
        <v>4</v>
      </c>
      <c r="G97" s="39">
        <f t="shared" si="87"/>
        <v>0.3333333333333333</v>
      </c>
      <c r="H97" s="39">
        <f t="shared" si="87"/>
        <v>0</v>
      </c>
      <c r="I97" s="39">
        <f t="shared" si="87"/>
        <v>0</v>
      </c>
      <c r="J97" s="39">
        <f t="shared" si="87"/>
        <v>0</v>
      </c>
      <c r="K97" s="39">
        <f t="shared" si="87"/>
        <v>0</v>
      </c>
      <c r="L97" s="39">
        <f t="shared" si="87"/>
        <v>0</v>
      </c>
      <c r="M97" s="39">
        <f t="shared" si="87"/>
        <v>0</v>
      </c>
      <c r="N97" s="39">
        <f t="shared" si="87"/>
        <v>347.5</v>
      </c>
      <c r="O97" s="39">
        <f t="shared" si="87"/>
        <v>28.95833333333334</v>
      </c>
      <c r="P97" s="39">
        <f t="shared" si="87"/>
        <v>28</v>
      </c>
      <c r="Q97" s="39">
        <f t="shared" si="87"/>
        <v>2.333333333333333</v>
      </c>
      <c r="R97" s="39">
        <f>SUM(R20:R69)</f>
        <v>3</v>
      </c>
      <c r="S97" s="39">
        <f>SUM(S20:S96)</f>
        <v>0.25</v>
      </c>
      <c r="T97" s="39">
        <f>SUM(T20:T96)</f>
        <v>31</v>
      </c>
      <c r="U97" s="39">
        <f>SUM(U20:U96)</f>
        <v>2.5833333333333335</v>
      </c>
      <c r="V97" s="39">
        <f>SUM(V20:V96)</f>
        <v>0</v>
      </c>
      <c r="W97" s="39">
        <f>SUM(W20:W69)</f>
        <v>0</v>
      </c>
      <c r="X97" s="39">
        <f aca="true" t="shared" si="88" ref="X97:AI97">SUM(X20:X96)</f>
        <v>0</v>
      </c>
      <c r="Y97" s="39">
        <f t="shared" si="88"/>
        <v>0</v>
      </c>
      <c r="Z97" s="39">
        <f t="shared" si="88"/>
        <v>36</v>
      </c>
      <c r="AA97" s="39">
        <f t="shared" si="88"/>
        <v>3</v>
      </c>
      <c r="AB97" s="39">
        <f t="shared" si="88"/>
        <v>0.5</v>
      </c>
      <c r="AC97" s="39">
        <f t="shared" si="88"/>
        <v>0.041666666666666664</v>
      </c>
      <c r="AD97" s="39">
        <f t="shared" si="88"/>
        <v>36.5</v>
      </c>
      <c r="AE97" s="39">
        <f t="shared" si="88"/>
        <v>3.0416666666666665</v>
      </c>
      <c r="AF97" s="39">
        <f t="shared" si="88"/>
        <v>415</v>
      </c>
      <c r="AG97" s="39">
        <f t="shared" si="88"/>
        <v>34.58333333333334</v>
      </c>
      <c r="AH97" s="39">
        <f t="shared" si="88"/>
        <v>29.5</v>
      </c>
      <c r="AI97" s="40">
        <f t="shared" si="88"/>
        <v>2.4583333333333335</v>
      </c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</row>
    <row r="98" spans="16:67" ht="15">
      <c r="P98" s="1"/>
      <c r="Q98" s="1"/>
      <c r="R98" s="1"/>
      <c r="S98" s="1"/>
      <c r="V98" s="1"/>
      <c r="W98" s="1"/>
      <c r="X98" s="1"/>
      <c r="Y98" s="1"/>
      <c r="Z98" s="1"/>
      <c r="AA98" s="1"/>
      <c r="AB98" s="1"/>
      <c r="AC98" s="1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</row>
    <row r="99" spans="1:19" ht="15">
      <c r="A99" s="373" t="s">
        <v>39</v>
      </c>
      <c r="B99" s="374"/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/>
      <c r="R99" s="374"/>
      <c r="S99" s="374"/>
    </row>
    <row r="100" spans="1:36" ht="15" customHeight="1">
      <c r="A100" s="375" t="s">
        <v>1820</v>
      </c>
      <c r="B100" s="376"/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6"/>
      <c r="Q100" s="376"/>
      <c r="R100" s="376"/>
      <c r="S100" s="376"/>
      <c r="T100" s="376"/>
      <c r="U100" s="376"/>
      <c r="V100" s="376"/>
      <c r="W100" s="376"/>
      <c r="X100" s="376"/>
      <c r="Y100" s="376"/>
      <c r="Z100" s="376"/>
      <c r="AA100" s="376"/>
      <c r="AB100" s="376"/>
      <c r="AC100" s="376"/>
      <c r="AD100" s="376"/>
      <c r="AE100" s="376"/>
      <c r="AF100" s="376"/>
      <c r="AG100" s="376"/>
      <c r="AH100" s="376"/>
      <c r="AI100" s="376"/>
      <c r="AJ100" s="1"/>
    </row>
    <row r="102" ht="15">
      <c r="A102" s="178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97:C97"/>
    <mergeCell ref="A99:S99"/>
    <mergeCell ref="A100:AI100"/>
    <mergeCell ref="AH17:AH19"/>
    <mergeCell ref="AI17:AI19"/>
    <mergeCell ref="A20:C20"/>
    <mergeCell ref="A56:C56"/>
    <mergeCell ref="A64:C64"/>
    <mergeCell ref="A79:C79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8"/>
  <sheetViews>
    <sheetView workbookViewId="0" topLeftCell="A32">
      <selection activeCell="E48" sqref="E48"/>
    </sheetView>
  </sheetViews>
  <sheetFormatPr defaultColWidth="9.140625" defaultRowHeight="15"/>
  <cols>
    <col min="1" max="1" width="21.00390625" style="212" customWidth="1"/>
    <col min="2" max="2" width="25.140625" style="212" customWidth="1"/>
    <col min="3" max="3" width="45.28125" style="212" customWidth="1"/>
    <col min="4" max="5" width="8.00390625" style="212" customWidth="1"/>
    <col min="6" max="6" width="7.00390625" style="212" bestFit="1" customWidth="1"/>
    <col min="7" max="7" width="7.28125" style="212" customWidth="1"/>
    <col min="8" max="8" width="5.8515625" style="212" customWidth="1"/>
    <col min="9" max="9" width="6.421875" style="212" customWidth="1"/>
    <col min="10" max="11" width="6.28125" style="212" customWidth="1"/>
    <col min="12" max="13" width="7.28125" style="212" customWidth="1"/>
    <col min="14" max="14" width="11.28125" style="1" customWidth="1"/>
    <col min="15" max="15" width="11.00390625" style="1" customWidth="1"/>
    <col min="16" max="16" width="8.57421875" style="212" customWidth="1"/>
    <col min="17" max="17" width="7.421875" style="212" customWidth="1"/>
    <col min="18" max="19" width="7.7109375" style="212" customWidth="1"/>
    <col min="20" max="20" width="9.28125" style="1" customWidth="1"/>
    <col min="21" max="21" width="9.8515625" style="1" customWidth="1"/>
    <col min="22" max="22" width="7.7109375" style="212" customWidth="1"/>
    <col min="23" max="23" width="6.140625" style="212" customWidth="1"/>
    <col min="24" max="26" width="7.7109375" style="212" customWidth="1"/>
    <col min="27" max="27" width="9.7109375" style="212" customWidth="1"/>
    <col min="28" max="29" width="7.7109375" style="212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212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399</v>
      </c>
    </row>
    <row r="10" spans="1:3" s="7" customFormat="1" ht="16.5" thickBot="1">
      <c r="A10" s="449" t="s">
        <v>5</v>
      </c>
      <c r="B10" s="450"/>
      <c r="C10" s="8" t="s">
        <v>1020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218">
        <v>345051</v>
      </c>
      <c r="B21" s="217" t="s">
        <v>68</v>
      </c>
      <c r="C21" s="217" t="s">
        <v>1024</v>
      </c>
      <c r="D21" s="217">
        <v>12</v>
      </c>
      <c r="E21" s="18">
        <f aca="true" t="shared" si="0" ref="E21:E72">+D21/12</f>
        <v>1</v>
      </c>
      <c r="F21" s="219">
        <v>3</v>
      </c>
      <c r="G21" s="18">
        <f aca="true" t="shared" si="1" ref="G21:G46">F21/12</f>
        <v>0.25</v>
      </c>
      <c r="H21" s="19"/>
      <c r="I21" s="18">
        <f aca="true" t="shared" si="2" ref="I21:I46">+H21/12</f>
        <v>0</v>
      </c>
      <c r="J21" s="19"/>
      <c r="K21" s="18">
        <f aca="true" t="shared" si="3" ref="K21:M36">+J21/12</f>
        <v>0</v>
      </c>
      <c r="L21" s="19"/>
      <c r="M21" s="18">
        <f aca="true" t="shared" si="4" ref="M21:M33">+L21/12</f>
        <v>0</v>
      </c>
      <c r="N21" s="20">
        <f aca="true" t="shared" si="5" ref="N21:O36">D21+F21+H21+J21+L21</f>
        <v>15</v>
      </c>
      <c r="O21" s="21">
        <f t="shared" si="5"/>
        <v>1.25</v>
      </c>
      <c r="P21" s="220">
        <v>0</v>
      </c>
      <c r="Q21" s="18">
        <f aca="true" t="shared" si="6" ref="Q21:Q46">+P21/12</f>
        <v>0</v>
      </c>
      <c r="R21" s="19"/>
      <c r="S21" s="18">
        <f aca="true" t="shared" si="7" ref="S21:S46">+R21/12</f>
        <v>0</v>
      </c>
      <c r="T21" s="20">
        <f aca="true" t="shared" si="8" ref="T21:U36">P21+R21</f>
        <v>0</v>
      </c>
      <c r="U21" s="22">
        <f t="shared" si="8"/>
        <v>0</v>
      </c>
      <c r="V21" s="23"/>
      <c r="W21" s="18">
        <f aca="true" t="shared" si="9" ref="W21:W46">+V21/12</f>
        <v>0</v>
      </c>
      <c r="X21" s="24"/>
      <c r="Y21" s="18">
        <f aca="true" t="shared" si="10" ref="Y21:Y46">+X21/12</f>
        <v>0</v>
      </c>
      <c r="Z21" s="221">
        <v>1</v>
      </c>
      <c r="AA21" s="18">
        <f aca="true" t="shared" si="11" ref="AA21:AA46">+Z21/12</f>
        <v>0.08333333333333333</v>
      </c>
      <c r="AB21" s="25"/>
      <c r="AC21" s="18">
        <f aca="true" t="shared" si="12" ref="AC21:AC72">AB21/12</f>
        <v>0</v>
      </c>
      <c r="AD21" s="26">
        <f aca="true" t="shared" si="13" ref="AD21:AE36">X21+Z21+AB21</f>
        <v>1</v>
      </c>
      <c r="AE21" s="27">
        <f t="shared" si="13"/>
        <v>0.08333333333333333</v>
      </c>
      <c r="AF21" s="28">
        <f aca="true" t="shared" si="14" ref="AF21:AG36">N21+T21+V21+AD21</f>
        <v>16</v>
      </c>
      <c r="AG21" s="29">
        <f t="shared" si="14"/>
        <v>1.3333333333333333</v>
      </c>
      <c r="AH21" s="28">
        <f aca="true" t="shared" si="15" ref="AH21:AH46">IF(AF21-F21-J21-AB21-12&lt;0,0,AF21-F21-J21-AB21-12)</f>
        <v>1</v>
      </c>
      <c r="AI21" s="22">
        <f aca="true" t="shared" si="16" ref="AI21:AI46">AH21/12</f>
        <v>0.08333333333333333</v>
      </c>
    </row>
    <row r="22" spans="1:35" ht="15">
      <c r="A22" s="218" t="s">
        <v>1025</v>
      </c>
      <c r="B22" s="217" t="s">
        <v>78</v>
      </c>
      <c r="C22" s="217" t="s">
        <v>1026</v>
      </c>
      <c r="D22" s="217">
        <v>8</v>
      </c>
      <c r="E22" s="18">
        <f t="shared" si="0"/>
        <v>0.6666666666666666</v>
      </c>
      <c r="F22" s="219">
        <v>3</v>
      </c>
      <c r="G22" s="18">
        <f t="shared" si="1"/>
        <v>0.25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11</v>
      </c>
      <c r="O22" s="21">
        <f t="shared" si="5"/>
        <v>0.9166666666666666</v>
      </c>
      <c r="P22" s="220">
        <v>3</v>
      </c>
      <c r="Q22" s="18">
        <f t="shared" si="6"/>
        <v>0.25</v>
      </c>
      <c r="R22" s="19"/>
      <c r="S22" s="18">
        <f t="shared" si="7"/>
        <v>0</v>
      </c>
      <c r="T22" s="20">
        <f t="shared" si="8"/>
        <v>3</v>
      </c>
      <c r="U22" s="22">
        <f t="shared" si="8"/>
        <v>0.25</v>
      </c>
      <c r="V22" s="23"/>
      <c r="W22" s="18">
        <f t="shared" si="9"/>
        <v>0</v>
      </c>
      <c r="X22" s="24"/>
      <c r="Y22" s="18">
        <f t="shared" si="10"/>
        <v>0</v>
      </c>
      <c r="Z22" s="221">
        <v>1</v>
      </c>
      <c r="AA22" s="18">
        <f t="shared" si="11"/>
        <v>0.08333333333333333</v>
      </c>
      <c r="AB22" s="25"/>
      <c r="AC22" s="18">
        <f t="shared" si="12"/>
        <v>0</v>
      </c>
      <c r="AD22" s="26">
        <f t="shared" si="13"/>
        <v>1</v>
      </c>
      <c r="AE22" s="27">
        <f t="shared" si="13"/>
        <v>0.08333333333333333</v>
      </c>
      <c r="AF22" s="28">
        <f t="shared" si="14"/>
        <v>15</v>
      </c>
      <c r="AG22" s="29">
        <f t="shared" si="14"/>
        <v>1.2499999999999998</v>
      </c>
      <c r="AH22" s="28">
        <f t="shared" si="15"/>
        <v>0</v>
      </c>
      <c r="AI22" s="22">
        <f t="shared" si="16"/>
        <v>0</v>
      </c>
    </row>
    <row r="23" spans="1:35" ht="15">
      <c r="A23" s="218" t="s">
        <v>1027</v>
      </c>
      <c r="B23" s="217" t="s">
        <v>134</v>
      </c>
      <c r="C23" s="217" t="s">
        <v>1028</v>
      </c>
      <c r="D23" s="217">
        <v>9</v>
      </c>
      <c r="E23" s="18">
        <f t="shared" si="0"/>
        <v>0.75</v>
      </c>
      <c r="F23" s="219">
        <v>1</v>
      </c>
      <c r="G23" s="18">
        <f t="shared" si="1"/>
        <v>0.08333333333333333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10</v>
      </c>
      <c r="O23" s="21">
        <f t="shared" si="5"/>
        <v>0.8333333333333334</v>
      </c>
      <c r="P23" s="220">
        <v>0</v>
      </c>
      <c r="Q23" s="18">
        <f t="shared" si="6"/>
        <v>0</v>
      </c>
      <c r="R23" s="19"/>
      <c r="S23" s="18">
        <f t="shared" si="7"/>
        <v>0</v>
      </c>
      <c r="T23" s="20">
        <f t="shared" si="8"/>
        <v>0</v>
      </c>
      <c r="U23" s="22">
        <f t="shared" si="8"/>
        <v>0</v>
      </c>
      <c r="V23" s="23"/>
      <c r="W23" s="18">
        <f t="shared" si="9"/>
        <v>0</v>
      </c>
      <c r="X23" s="24"/>
      <c r="Y23" s="18">
        <f t="shared" si="10"/>
        <v>0</v>
      </c>
      <c r="Z23" s="221">
        <v>4</v>
      </c>
      <c r="AA23" s="18">
        <f t="shared" si="11"/>
        <v>0.3333333333333333</v>
      </c>
      <c r="AB23" s="25"/>
      <c r="AC23" s="18">
        <f t="shared" si="12"/>
        <v>0</v>
      </c>
      <c r="AD23" s="26">
        <f t="shared" si="13"/>
        <v>4</v>
      </c>
      <c r="AE23" s="27">
        <f t="shared" si="13"/>
        <v>0.3333333333333333</v>
      </c>
      <c r="AF23" s="28">
        <f t="shared" si="14"/>
        <v>14</v>
      </c>
      <c r="AG23" s="29">
        <f t="shared" si="14"/>
        <v>1.1666666666666667</v>
      </c>
      <c r="AH23" s="28">
        <f t="shared" si="15"/>
        <v>1</v>
      </c>
      <c r="AI23" s="22">
        <f t="shared" si="16"/>
        <v>0.08333333333333333</v>
      </c>
    </row>
    <row r="24" spans="1:35" ht="15">
      <c r="A24" s="218" t="s">
        <v>1029</v>
      </c>
      <c r="B24" s="217" t="s">
        <v>61</v>
      </c>
      <c r="C24" s="217" t="s">
        <v>1030</v>
      </c>
      <c r="D24" s="217">
        <v>7.5</v>
      </c>
      <c r="E24" s="18">
        <f t="shared" si="0"/>
        <v>0.625</v>
      </c>
      <c r="F24" s="219">
        <v>5</v>
      </c>
      <c r="G24" s="18">
        <f t="shared" si="1"/>
        <v>0.4166666666666667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12.5</v>
      </c>
      <c r="O24" s="21">
        <f t="shared" si="5"/>
        <v>1.0416666666666667</v>
      </c>
      <c r="P24" s="220">
        <v>0</v>
      </c>
      <c r="Q24" s="18">
        <f t="shared" si="6"/>
        <v>0</v>
      </c>
      <c r="R24" s="19"/>
      <c r="S24" s="18">
        <f t="shared" si="7"/>
        <v>0</v>
      </c>
      <c r="T24" s="20">
        <f t="shared" si="8"/>
        <v>0</v>
      </c>
      <c r="U24" s="22">
        <f t="shared" si="8"/>
        <v>0</v>
      </c>
      <c r="V24" s="23"/>
      <c r="W24" s="18">
        <f t="shared" si="9"/>
        <v>0</v>
      </c>
      <c r="X24" s="24"/>
      <c r="Y24" s="18">
        <f t="shared" si="10"/>
        <v>0</v>
      </c>
      <c r="Z24" s="221">
        <v>7.5</v>
      </c>
      <c r="AA24" s="18">
        <f t="shared" si="11"/>
        <v>0.625</v>
      </c>
      <c r="AB24" s="25"/>
      <c r="AC24" s="18">
        <f t="shared" si="12"/>
        <v>0</v>
      </c>
      <c r="AD24" s="26">
        <f t="shared" si="13"/>
        <v>7.5</v>
      </c>
      <c r="AE24" s="27">
        <f t="shared" si="13"/>
        <v>0.625</v>
      </c>
      <c r="AF24" s="28">
        <f t="shared" si="14"/>
        <v>20</v>
      </c>
      <c r="AG24" s="29">
        <f t="shared" si="14"/>
        <v>1.6666666666666667</v>
      </c>
      <c r="AH24" s="28">
        <f t="shared" si="15"/>
        <v>3</v>
      </c>
      <c r="AI24" s="22">
        <f t="shared" si="16"/>
        <v>0.25</v>
      </c>
    </row>
    <row r="25" spans="1:35" ht="15">
      <c r="A25" s="218" t="s">
        <v>1031</v>
      </c>
      <c r="B25" s="217" t="s">
        <v>61</v>
      </c>
      <c r="C25" s="217" t="s">
        <v>1032</v>
      </c>
      <c r="D25" s="217">
        <v>10</v>
      </c>
      <c r="E25" s="18">
        <f t="shared" si="0"/>
        <v>0.8333333333333334</v>
      </c>
      <c r="F25" s="219">
        <v>1</v>
      </c>
      <c r="G25" s="18">
        <f t="shared" si="1"/>
        <v>0.08333333333333333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11</v>
      </c>
      <c r="O25" s="21">
        <f t="shared" si="5"/>
        <v>0.9166666666666667</v>
      </c>
      <c r="P25" s="220">
        <v>0</v>
      </c>
      <c r="Q25" s="18">
        <f t="shared" si="6"/>
        <v>0</v>
      </c>
      <c r="R25" s="19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Z25" s="221">
        <v>2</v>
      </c>
      <c r="AA25" s="18">
        <f t="shared" si="11"/>
        <v>0.16666666666666666</v>
      </c>
      <c r="AB25" s="25"/>
      <c r="AC25" s="18">
        <f t="shared" si="12"/>
        <v>0</v>
      </c>
      <c r="AD25" s="26">
        <f t="shared" si="13"/>
        <v>2</v>
      </c>
      <c r="AE25" s="27">
        <f t="shared" si="13"/>
        <v>0.16666666666666666</v>
      </c>
      <c r="AF25" s="28">
        <f t="shared" si="14"/>
        <v>13</v>
      </c>
      <c r="AG25" s="29">
        <f t="shared" si="14"/>
        <v>1.0833333333333335</v>
      </c>
      <c r="AH25" s="28">
        <f t="shared" si="15"/>
        <v>0</v>
      </c>
      <c r="AI25" s="22">
        <f t="shared" si="16"/>
        <v>0</v>
      </c>
    </row>
    <row r="26" spans="1:35" ht="15">
      <c r="A26" s="218" t="s">
        <v>1033</v>
      </c>
      <c r="B26" s="217" t="s">
        <v>61</v>
      </c>
      <c r="C26" s="217" t="s">
        <v>1034</v>
      </c>
      <c r="D26" s="217">
        <v>9</v>
      </c>
      <c r="E26" s="18">
        <f t="shared" si="0"/>
        <v>0.75</v>
      </c>
      <c r="F26" s="219">
        <v>1</v>
      </c>
      <c r="G26" s="18">
        <f t="shared" si="1"/>
        <v>0.08333333333333333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10</v>
      </c>
      <c r="O26" s="21">
        <f t="shared" si="5"/>
        <v>0.8333333333333334</v>
      </c>
      <c r="P26" s="220">
        <v>3</v>
      </c>
      <c r="Q26" s="18">
        <f t="shared" si="6"/>
        <v>0.25</v>
      </c>
      <c r="R26" s="19"/>
      <c r="S26" s="18">
        <f t="shared" si="7"/>
        <v>0</v>
      </c>
      <c r="T26" s="20">
        <f t="shared" si="8"/>
        <v>3</v>
      </c>
      <c r="U26" s="22">
        <f t="shared" si="8"/>
        <v>0.25</v>
      </c>
      <c r="V26" s="23"/>
      <c r="W26" s="18">
        <f t="shared" si="9"/>
        <v>0</v>
      </c>
      <c r="X26" s="24"/>
      <c r="Y26" s="18">
        <f t="shared" si="10"/>
        <v>0</v>
      </c>
      <c r="Z26" s="221">
        <v>1</v>
      </c>
      <c r="AA26" s="18">
        <f t="shared" si="11"/>
        <v>0.08333333333333333</v>
      </c>
      <c r="AB26" s="25"/>
      <c r="AC26" s="18">
        <f t="shared" si="12"/>
        <v>0</v>
      </c>
      <c r="AD26" s="26">
        <f t="shared" si="13"/>
        <v>1</v>
      </c>
      <c r="AE26" s="27">
        <f t="shared" si="13"/>
        <v>0.08333333333333333</v>
      </c>
      <c r="AF26" s="28">
        <f t="shared" si="14"/>
        <v>14</v>
      </c>
      <c r="AG26" s="29">
        <f t="shared" si="14"/>
        <v>1.1666666666666667</v>
      </c>
      <c r="AH26" s="28">
        <f t="shared" si="15"/>
        <v>1</v>
      </c>
      <c r="AI26" s="22">
        <f t="shared" si="16"/>
        <v>0.08333333333333333</v>
      </c>
    </row>
    <row r="27" spans="1:35" ht="15">
      <c r="A27" s="218" t="s">
        <v>1035</v>
      </c>
      <c r="B27" s="217" t="s">
        <v>61</v>
      </c>
      <c r="C27" s="217" t="s">
        <v>1036</v>
      </c>
      <c r="D27" s="217">
        <v>9</v>
      </c>
      <c r="E27" s="18">
        <f t="shared" si="0"/>
        <v>0.75</v>
      </c>
      <c r="F27" s="219">
        <v>4</v>
      </c>
      <c r="G27" s="18">
        <f t="shared" si="1"/>
        <v>0.3333333333333333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13</v>
      </c>
      <c r="O27" s="21">
        <f t="shared" si="5"/>
        <v>1.0833333333333333</v>
      </c>
      <c r="P27" s="220">
        <v>0</v>
      </c>
      <c r="Q27" s="18">
        <f t="shared" si="6"/>
        <v>0</v>
      </c>
      <c r="R27" s="19"/>
      <c r="S27" s="18">
        <f t="shared" si="7"/>
        <v>0</v>
      </c>
      <c r="T27" s="20">
        <f t="shared" si="8"/>
        <v>0</v>
      </c>
      <c r="U27" s="22">
        <f t="shared" si="8"/>
        <v>0</v>
      </c>
      <c r="V27" s="23"/>
      <c r="W27" s="18">
        <f t="shared" si="9"/>
        <v>0</v>
      </c>
      <c r="X27" s="24"/>
      <c r="Y27" s="18">
        <f t="shared" si="10"/>
        <v>0</v>
      </c>
      <c r="Z27" s="221">
        <v>5</v>
      </c>
      <c r="AA27" s="18">
        <f t="shared" si="11"/>
        <v>0.4166666666666667</v>
      </c>
      <c r="AB27" s="25"/>
      <c r="AC27" s="18">
        <f t="shared" si="12"/>
        <v>0</v>
      </c>
      <c r="AD27" s="26">
        <f t="shared" si="13"/>
        <v>5</v>
      </c>
      <c r="AE27" s="27">
        <f t="shared" si="13"/>
        <v>0.4166666666666667</v>
      </c>
      <c r="AF27" s="28">
        <f t="shared" si="14"/>
        <v>18</v>
      </c>
      <c r="AG27" s="29">
        <f t="shared" si="14"/>
        <v>1.5</v>
      </c>
      <c r="AH27" s="28">
        <f t="shared" si="15"/>
        <v>2</v>
      </c>
      <c r="AI27" s="22">
        <f t="shared" si="16"/>
        <v>0.16666666666666666</v>
      </c>
    </row>
    <row r="28" spans="1:35" ht="15">
      <c r="A28" s="218" t="s">
        <v>1037</v>
      </c>
      <c r="B28" s="217" t="s">
        <v>68</v>
      </c>
      <c r="C28" s="217" t="s">
        <v>1038</v>
      </c>
      <c r="D28" s="217">
        <v>6.5</v>
      </c>
      <c r="E28" s="18">
        <f t="shared" si="0"/>
        <v>0.5416666666666666</v>
      </c>
      <c r="F28" s="219"/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6.5</v>
      </c>
      <c r="O28" s="21">
        <f t="shared" si="5"/>
        <v>0.5416666666666666</v>
      </c>
      <c r="P28" s="220">
        <v>0</v>
      </c>
      <c r="Q28" s="18">
        <f t="shared" si="6"/>
        <v>0</v>
      </c>
      <c r="R28" s="19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Z28" s="221">
        <v>6</v>
      </c>
      <c r="AA28" s="18">
        <f t="shared" si="11"/>
        <v>0.5</v>
      </c>
      <c r="AB28" s="25"/>
      <c r="AC28" s="18">
        <f t="shared" si="12"/>
        <v>0</v>
      </c>
      <c r="AD28" s="26">
        <f t="shared" si="13"/>
        <v>6</v>
      </c>
      <c r="AE28" s="27">
        <f t="shared" si="13"/>
        <v>0.5</v>
      </c>
      <c r="AF28" s="28">
        <f t="shared" si="14"/>
        <v>12.5</v>
      </c>
      <c r="AG28" s="29">
        <f t="shared" si="14"/>
        <v>1.0416666666666665</v>
      </c>
      <c r="AH28" s="28">
        <f t="shared" si="15"/>
        <v>0.5</v>
      </c>
      <c r="AI28" s="22">
        <f t="shared" si="16"/>
        <v>0.041666666666666664</v>
      </c>
    </row>
    <row r="29" spans="1:35" ht="15">
      <c r="A29" s="218" t="s">
        <v>1039</v>
      </c>
      <c r="B29" s="217" t="s">
        <v>61</v>
      </c>
      <c r="C29" s="217" t="s">
        <v>1040</v>
      </c>
      <c r="D29" s="217">
        <v>9</v>
      </c>
      <c r="E29" s="18">
        <f t="shared" si="0"/>
        <v>0.75</v>
      </c>
      <c r="F29" s="219">
        <v>2</v>
      </c>
      <c r="G29" s="18">
        <f t="shared" si="1"/>
        <v>0.16666666666666666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11</v>
      </c>
      <c r="O29" s="21">
        <f t="shared" si="5"/>
        <v>0.9166666666666666</v>
      </c>
      <c r="P29" s="220">
        <v>0</v>
      </c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Z29" s="221">
        <v>6</v>
      </c>
      <c r="AA29" s="18">
        <f t="shared" si="11"/>
        <v>0.5</v>
      </c>
      <c r="AB29" s="25"/>
      <c r="AC29" s="18">
        <f t="shared" si="12"/>
        <v>0</v>
      </c>
      <c r="AD29" s="26">
        <f t="shared" si="13"/>
        <v>6</v>
      </c>
      <c r="AE29" s="27">
        <f t="shared" si="13"/>
        <v>0.5</v>
      </c>
      <c r="AF29" s="28">
        <f t="shared" si="14"/>
        <v>17</v>
      </c>
      <c r="AG29" s="29">
        <f t="shared" si="14"/>
        <v>1.4166666666666665</v>
      </c>
      <c r="AH29" s="28">
        <f t="shared" si="15"/>
        <v>3</v>
      </c>
      <c r="AI29" s="22">
        <f t="shared" si="16"/>
        <v>0.25</v>
      </c>
    </row>
    <row r="30" spans="1:35" ht="15">
      <c r="A30" s="218" t="s">
        <v>1041</v>
      </c>
      <c r="B30" s="217" t="s">
        <v>1042</v>
      </c>
      <c r="C30" s="217" t="s">
        <v>1043</v>
      </c>
      <c r="D30" s="217">
        <v>0</v>
      </c>
      <c r="E30" s="18">
        <f t="shared" si="0"/>
        <v>0</v>
      </c>
      <c r="F30" s="219">
        <v>1</v>
      </c>
      <c r="G30" s="18">
        <f t="shared" si="1"/>
        <v>0.08333333333333333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1</v>
      </c>
      <c r="O30" s="21">
        <f t="shared" si="5"/>
        <v>0.08333333333333333</v>
      </c>
      <c r="P30" s="220">
        <v>6</v>
      </c>
      <c r="Q30" s="18">
        <f t="shared" si="6"/>
        <v>0.5</v>
      </c>
      <c r="R30" s="19"/>
      <c r="S30" s="18">
        <f t="shared" si="7"/>
        <v>0</v>
      </c>
      <c r="T30" s="20">
        <f t="shared" si="8"/>
        <v>6</v>
      </c>
      <c r="U30" s="22">
        <f t="shared" si="8"/>
        <v>0.5</v>
      </c>
      <c r="V30" s="23"/>
      <c r="W30" s="18">
        <f t="shared" si="9"/>
        <v>0</v>
      </c>
      <c r="X30" s="24"/>
      <c r="Y30" s="18">
        <f t="shared" si="10"/>
        <v>0</v>
      </c>
      <c r="Z30" s="221">
        <v>6</v>
      </c>
      <c r="AA30" s="18">
        <f t="shared" si="11"/>
        <v>0.5</v>
      </c>
      <c r="AB30" s="25"/>
      <c r="AC30" s="18">
        <f t="shared" si="12"/>
        <v>0</v>
      </c>
      <c r="AD30" s="26">
        <f t="shared" si="13"/>
        <v>6</v>
      </c>
      <c r="AE30" s="27">
        <f t="shared" si="13"/>
        <v>0.5</v>
      </c>
      <c r="AF30" s="28">
        <f t="shared" si="14"/>
        <v>13</v>
      </c>
      <c r="AG30" s="29">
        <f t="shared" si="14"/>
        <v>1.0833333333333335</v>
      </c>
      <c r="AH30" s="28">
        <f t="shared" si="15"/>
        <v>0</v>
      </c>
      <c r="AI30" s="22">
        <f t="shared" si="16"/>
        <v>0</v>
      </c>
    </row>
    <row r="31" spans="1:35" ht="15">
      <c r="A31" s="213"/>
      <c r="E31" s="18">
        <f t="shared" si="0"/>
        <v>0</v>
      </c>
      <c r="F31" s="19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0</v>
      </c>
      <c r="O31" s="21">
        <f t="shared" si="5"/>
        <v>0</v>
      </c>
      <c r="P31" s="19"/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AA31" s="18">
        <f t="shared" si="11"/>
        <v>0</v>
      </c>
      <c r="AB31" s="25"/>
      <c r="AC31" s="18">
        <f t="shared" si="12"/>
        <v>0</v>
      </c>
      <c r="AD31" s="26">
        <f t="shared" si="13"/>
        <v>0</v>
      </c>
      <c r="AE31" s="27">
        <f t="shared" si="13"/>
        <v>0</v>
      </c>
      <c r="AF31" s="28">
        <f t="shared" si="14"/>
        <v>0</v>
      </c>
      <c r="AG31" s="29">
        <f t="shared" si="14"/>
        <v>0</v>
      </c>
      <c r="AH31" s="28">
        <f t="shared" si="15"/>
        <v>0</v>
      </c>
      <c r="AI31" s="22">
        <f t="shared" si="16"/>
        <v>0</v>
      </c>
    </row>
    <row r="32" spans="1:35" ht="15">
      <c r="A32" s="213"/>
      <c r="E32" s="18">
        <f t="shared" si="0"/>
        <v>0</v>
      </c>
      <c r="F32" s="19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0</v>
      </c>
      <c r="O32" s="21">
        <f t="shared" si="5"/>
        <v>0</v>
      </c>
      <c r="P32" s="19"/>
      <c r="Q32" s="18">
        <f t="shared" si="6"/>
        <v>0</v>
      </c>
      <c r="R32" s="19"/>
      <c r="S32" s="18">
        <f t="shared" si="7"/>
        <v>0</v>
      </c>
      <c r="T32" s="20">
        <f t="shared" si="8"/>
        <v>0</v>
      </c>
      <c r="U32" s="22">
        <f t="shared" si="8"/>
        <v>0</v>
      </c>
      <c r="V32" s="23"/>
      <c r="W32" s="18">
        <f t="shared" si="9"/>
        <v>0</v>
      </c>
      <c r="X32" s="24"/>
      <c r="Y32" s="18">
        <f t="shared" si="10"/>
        <v>0</v>
      </c>
      <c r="AA32" s="18">
        <f t="shared" si="11"/>
        <v>0</v>
      </c>
      <c r="AB32" s="25"/>
      <c r="AC32" s="18">
        <f t="shared" si="12"/>
        <v>0</v>
      </c>
      <c r="AD32" s="26">
        <f t="shared" si="13"/>
        <v>0</v>
      </c>
      <c r="AE32" s="27">
        <f t="shared" si="13"/>
        <v>0</v>
      </c>
      <c r="AF32" s="28">
        <f t="shared" si="14"/>
        <v>0</v>
      </c>
      <c r="AG32" s="29">
        <f t="shared" si="14"/>
        <v>0</v>
      </c>
      <c r="AH32" s="28">
        <f t="shared" si="15"/>
        <v>0</v>
      </c>
      <c r="AI32" s="22">
        <f t="shared" si="16"/>
        <v>0</v>
      </c>
    </row>
    <row r="33" spans="1:35" ht="15">
      <c r="A33" s="213"/>
      <c r="D33" s="17"/>
      <c r="E33" s="18">
        <f t="shared" si="0"/>
        <v>0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0</v>
      </c>
      <c r="O33" s="21">
        <f t="shared" si="5"/>
        <v>0</v>
      </c>
      <c r="P33" s="19"/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24"/>
      <c r="AA33" s="18">
        <f t="shared" si="11"/>
        <v>0</v>
      </c>
      <c r="AB33" s="25"/>
      <c r="AC33" s="18">
        <f t="shared" si="12"/>
        <v>0</v>
      </c>
      <c r="AD33" s="26">
        <f t="shared" si="13"/>
        <v>0</v>
      </c>
      <c r="AE33" s="27">
        <f t="shared" si="13"/>
        <v>0</v>
      </c>
      <c r="AF33" s="28">
        <f t="shared" si="14"/>
        <v>0</v>
      </c>
      <c r="AG33" s="29">
        <f t="shared" si="14"/>
        <v>0</v>
      </c>
      <c r="AH33" s="28">
        <f t="shared" si="15"/>
        <v>0</v>
      </c>
      <c r="AI33" s="22">
        <f t="shared" si="16"/>
        <v>0</v>
      </c>
    </row>
    <row r="34" spans="1:35" ht="15">
      <c r="A34" s="15"/>
      <c r="B34" s="16"/>
      <c r="C34" s="16"/>
      <c r="D34" s="17"/>
      <c r="E34" s="18">
        <f t="shared" si="0"/>
        <v>0</v>
      </c>
      <c r="F34" s="19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3"/>
        <v>0</v>
      </c>
      <c r="N34" s="20">
        <f t="shared" si="5"/>
        <v>0</v>
      </c>
      <c r="O34" s="21">
        <f t="shared" si="5"/>
        <v>0</v>
      </c>
      <c r="P34" s="19"/>
      <c r="Q34" s="18">
        <f t="shared" si="6"/>
        <v>0</v>
      </c>
      <c r="R34" s="19"/>
      <c r="S34" s="18">
        <f t="shared" si="7"/>
        <v>0</v>
      </c>
      <c r="T34" s="20">
        <f t="shared" si="8"/>
        <v>0</v>
      </c>
      <c r="U34" s="22">
        <f t="shared" si="8"/>
        <v>0</v>
      </c>
      <c r="V34" s="23"/>
      <c r="W34" s="18">
        <f t="shared" si="9"/>
        <v>0</v>
      </c>
      <c r="X34" s="24"/>
      <c r="Y34" s="18">
        <f t="shared" si="10"/>
        <v>0</v>
      </c>
      <c r="Z34" s="24"/>
      <c r="AA34" s="18">
        <f t="shared" si="11"/>
        <v>0</v>
      </c>
      <c r="AB34" s="25"/>
      <c r="AC34" s="18">
        <f t="shared" si="12"/>
        <v>0</v>
      </c>
      <c r="AD34" s="26">
        <f t="shared" si="13"/>
        <v>0</v>
      </c>
      <c r="AE34" s="27">
        <f t="shared" si="13"/>
        <v>0</v>
      </c>
      <c r="AF34" s="28">
        <f t="shared" si="14"/>
        <v>0</v>
      </c>
      <c r="AG34" s="29">
        <f t="shared" si="14"/>
        <v>0</v>
      </c>
      <c r="AH34" s="28">
        <f t="shared" si="15"/>
        <v>0</v>
      </c>
      <c r="AI34" s="22">
        <f t="shared" si="16"/>
        <v>0</v>
      </c>
    </row>
    <row r="35" spans="1:35" ht="15">
      <c r="A35" s="15"/>
      <c r="B35" s="16"/>
      <c r="C35" s="16"/>
      <c r="D35" s="17"/>
      <c r="E35" s="18">
        <f t="shared" si="0"/>
        <v>0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3"/>
        <v>0</v>
      </c>
      <c r="N35" s="20">
        <f t="shared" si="5"/>
        <v>0</v>
      </c>
      <c r="O35" s="21">
        <f t="shared" si="5"/>
        <v>0</v>
      </c>
      <c r="P35" s="19"/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24"/>
      <c r="AA35" s="18">
        <f t="shared" si="11"/>
        <v>0</v>
      </c>
      <c r="AB35" s="25"/>
      <c r="AC35" s="18">
        <f t="shared" si="12"/>
        <v>0</v>
      </c>
      <c r="AD35" s="26">
        <f t="shared" si="13"/>
        <v>0</v>
      </c>
      <c r="AE35" s="27">
        <f t="shared" si="13"/>
        <v>0</v>
      </c>
      <c r="AF35" s="28">
        <f t="shared" si="14"/>
        <v>0</v>
      </c>
      <c r="AG35" s="29">
        <f t="shared" si="14"/>
        <v>0</v>
      </c>
      <c r="AH35" s="28">
        <f t="shared" si="15"/>
        <v>0</v>
      </c>
      <c r="AI35" s="22">
        <f t="shared" si="16"/>
        <v>0</v>
      </c>
    </row>
    <row r="36" spans="1:35" ht="15">
      <c r="A36" s="15"/>
      <c r="B36" s="16"/>
      <c r="C36" s="16"/>
      <c r="D36" s="17"/>
      <c r="E36" s="18">
        <f t="shared" si="0"/>
        <v>0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3"/>
        <v>0</v>
      </c>
      <c r="N36" s="20">
        <f t="shared" si="5"/>
        <v>0</v>
      </c>
      <c r="O36" s="21">
        <f t="shared" si="5"/>
        <v>0</v>
      </c>
      <c r="P36" s="19"/>
      <c r="Q36" s="18">
        <f t="shared" si="6"/>
        <v>0</v>
      </c>
      <c r="R36" s="19"/>
      <c r="S36" s="18">
        <f t="shared" si="7"/>
        <v>0</v>
      </c>
      <c r="T36" s="20">
        <f t="shared" si="8"/>
        <v>0</v>
      </c>
      <c r="U36" s="22">
        <f t="shared" si="8"/>
        <v>0</v>
      </c>
      <c r="V36" s="23"/>
      <c r="W36" s="18">
        <f t="shared" si="9"/>
        <v>0</v>
      </c>
      <c r="X36" s="24"/>
      <c r="Y36" s="18">
        <f t="shared" si="10"/>
        <v>0</v>
      </c>
      <c r="Z36" s="24"/>
      <c r="AA36" s="18">
        <f t="shared" si="11"/>
        <v>0</v>
      </c>
      <c r="AB36" s="25"/>
      <c r="AC36" s="18">
        <f t="shared" si="12"/>
        <v>0</v>
      </c>
      <c r="AD36" s="26">
        <f t="shared" si="13"/>
        <v>0</v>
      </c>
      <c r="AE36" s="27">
        <f t="shared" si="13"/>
        <v>0</v>
      </c>
      <c r="AF36" s="28">
        <f t="shared" si="14"/>
        <v>0</v>
      </c>
      <c r="AG36" s="29">
        <f t="shared" si="14"/>
        <v>0</v>
      </c>
      <c r="AH36" s="28">
        <f t="shared" si="15"/>
        <v>0</v>
      </c>
      <c r="AI36" s="22">
        <f t="shared" si="16"/>
        <v>0</v>
      </c>
    </row>
    <row r="37" spans="1:35" ht="15">
      <c r="A37" s="15"/>
      <c r="B37" s="16"/>
      <c r="C37" s="16"/>
      <c r="D37" s="17"/>
      <c r="E37" s="18">
        <f t="shared" si="0"/>
        <v>0</v>
      </c>
      <c r="F37" s="19"/>
      <c r="G37" s="18">
        <f t="shared" si="1"/>
        <v>0</v>
      </c>
      <c r="H37" s="19"/>
      <c r="I37" s="18">
        <f t="shared" si="2"/>
        <v>0</v>
      </c>
      <c r="J37" s="19"/>
      <c r="K37" s="18">
        <f aca="true" t="shared" si="17" ref="K37:M46">+J37/12</f>
        <v>0</v>
      </c>
      <c r="L37" s="19"/>
      <c r="M37" s="18">
        <f t="shared" si="17"/>
        <v>0</v>
      </c>
      <c r="N37" s="20">
        <f aca="true" t="shared" si="18" ref="N37:O46">D37+F37+H37+J37+L37</f>
        <v>0</v>
      </c>
      <c r="O37" s="21">
        <f t="shared" si="18"/>
        <v>0</v>
      </c>
      <c r="P37" s="19"/>
      <c r="Q37" s="18">
        <f t="shared" si="6"/>
        <v>0</v>
      </c>
      <c r="R37" s="19"/>
      <c r="S37" s="18">
        <f t="shared" si="7"/>
        <v>0</v>
      </c>
      <c r="T37" s="20">
        <f aca="true" t="shared" si="19" ref="T37:U46">P37+R37</f>
        <v>0</v>
      </c>
      <c r="U37" s="22">
        <f t="shared" si="19"/>
        <v>0</v>
      </c>
      <c r="V37" s="23"/>
      <c r="W37" s="18">
        <f t="shared" si="9"/>
        <v>0</v>
      </c>
      <c r="X37" s="24"/>
      <c r="Y37" s="18">
        <f t="shared" si="10"/>
        <v>0</v>
      </c>
      <c r="Z37" s="24"/>
      <c r="AA37" s="18">
        <f t="shared" si="11"/>
        <v>0</v>
      </c>
      <c r="AB37" s="25"/>
      <c r="AC37" s="18">
        <f t="shared" si="12"/>
        <v>0</v>
      </c>
      <c r="AD37" s="26">
        <f aca="true" t="shared" si="20" ref="AD37:AE46">X37+Z37+AB37</f>
        <v>0</v>
      </c>
      <c r="AE37" s="27">
        <f t="shared" si="20"/>
        <v>0</v>
      </c>
      <c r="AF37" s="28">
        <f aca="true" t="shared" si="21" ref="AF37:AG46">N37+T37+V37+AD37</f>
        <v>0</v>
      </c>
      <c r="AG37" s="29">
        <f t="shared" si="21"/>
        <v>0</v>
      </c>
      <c r="AH37" s="28">
        <f t="shared" si="15"/>
        <v>0</v>
      </c>
      <c r="AI37" s="22">
        <f t="shared" si="16"/>
        <v>0</v>
      </c>
    </row>
    <row r="38" spans="1:35" ht="15">
      <c r="A38" s="15"/>
      <c r="B38" s="16"/>
      <c r="C38" s="16"/>
      <c r="D38" s="17"/>
      <c r="E38" s="18">
        <f t="shared" si="0"/>
        <v>0</v>
      </c>
      <c r="F38" s="19"/>
      <c r="G38" s="18">
        <f t="shared" si="1"/>
        <v>0</v>
      </c>
      <c r="H38" s="19"/>
      <c r="I38" s="18">
        <f t="shared" si="2"/>
        <v>0</v>
      </c>
      <c r="J38" s="19"/>
      <c r="K38" s="18">
        <f t="shared" si="17"/>
        <v>0</v>
      </c>
      <c r="L38" s="19"/>
      <c r="M38" s="18">
        <f t="shared" si="17"/>
        <v>0</v>
      </c>
      <c r="N38" s="20">
        <f t="shared" si="18"/>
        <v>0</v>
      </c>
      <c r="O38" s="21">
        <f t="shared" si="18"/>
        <v>0</v>
      </c>
      <c r="P38" s="19"/>
      <c r="Q38" s="18">
        <f t="shared" si="6"/>
        <v>0</v>
      </c>
      <c r="R38" s="19"/>
      <c r="S38" s="18">
        <f t="shared" si="7"/>
        <v>0</v>
      </c>
      <c r="T38" s="20">
        <f t="shared" si="19"/>
        <v>0</v>
      </c>
      <c r="U38" s="22">
        <f t="shared" si="19"/>
        <v>0</v>
      </c>
      <c r="V38" s="23"/>
      <c r="W38" s="18">
        <f t="shared" si="9"/>
        <v>0</v>
      </c>
      <c r="X38" s="24"/>
      <c r="Y38" s="18">
        <f t="shared" si="10"/>
        <v>0</v>
      </c>
      <c r="Z38" s="24"/>
      <c r="AA38" s="18">
        <f t="shared" si="11"/>
        <v>0</v>
      </c>
      <c r="AB38" s="25"/>
      <c r="AC38" s="18">
        <f t="shared" si="12"/>
        <v>0</v>
      </c>
      <c r="AD38" s="26">
        <f t="shared" si="20"/>
        <v>0</v>
      </c>
      <c r="AE38" s="27">
        <f t="shared" si="20"/>
        <v>0</v>
      </c>
      <c r="AF38" s="28">
        <f t="shared" si="21"/>
        <v>0</v>
      </c>
      <c r="AG38" s="29">
        <f t="shared" si="21"/>
        <v>0</v>
      </c>
      <c r="AH38" s="28">
        <f t="shared" si="15"/>
        <v>0</v>
      </c>
      <c r="AI38" s="22">
        <f t="shared" si="16"/>
        <v>0</v>
      </c>
    </row>
    <row r="39" spans="1:35" s="1" customFormat="1" ht="15">
      <c r="A39" s="493" t="s">
        <v>35</v>
      </c>
      <c r="B39" s="494"/>
      <c r="C39" s="495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8"/>
    </row>
    <row r="40" spans="1:35" ht="15">
      <c r="A40" s="15"/>
      <c r="B40" s="16"/>
      <c r="C40" s="16"/>
      <c r="D40" s="17"/>
      <c r="E40" s="18">
        <f t="shared" si="0"/>
        <v>0</v>
      </c>
      <c r="F40" s="19"/>
      <c r="G40" s="18">
        <f t="shared" si="1"/>
        <v>0</v>
      </c>
      <c r="H40" s="19"/>
      <c r="I40" s="18">
        <f t="shared" si="2"/>
        <v>0</v>
      </c>
      <c r="J40" s="19"/>
      <c r="K40" s="18">
        <f t="shared" si="17"/>
        <v>0</v>
      </c>
      <c r="L40" s="19"/>
      <c r="M40" s="18">
        <f t="shared" si="17"/>
        <v>0</v>
      </c>
      <c r="N40" s="20">
        <f t="shared" si="18"/>
        <v>0</v>
      </c>
      <c r="O40" s="21">
        <f t="shared" si="18"/>
        <v>0</v>
      </c>
      <c r="P40" s="19"/>
      <c r="Q40" s="18">
        <f t="shared" si="6"/>
        <v>0</v>
      </c>
      <c r="R40" s="19"/>
      <c r="S40" s="18">
        <f t="shared" si="7"/>
        <v>0</v>
      </c>
      <c r="T40" s="20">
        <f t="shared" si="19"/>
        <v>0</v>
      </c>
      <c r="U40" s="22">
        <f t="shared" si="19"/>
        <v>0</v>
      </c>
      <c r="V40" s="23"/>
      <c r="W40" s="18">
        <f t="shared" si="9"/>
        <v>0</v>
      </c>
      <c r="X40" s="24"/>
      <c r="Y40" s="18">
        <f t="shared" si="10"/>
        <v>0</v>
      </c>
      <c r="Z40" s="24"/>
      <c r="AA40" s="18">
        <f t="shared" si="11"/>
        <v>0</v>
      </c>
      <c r="AB40" s="25"/>
      <c r="AC40" s="18">
        <f t="shared" si="12"/>
        <v>0</v>
      </c>
      <c r="AD40" s="26">
        <f t="shared" si="20"/>
        <v>0</v>
      </c>
      <c r="AE40" s="27">
        <f t="shared" si="20"/>
        <v>0</v>
      </c>
      <c r="AF40" s="28">
        <f t="shared" si="21"/>
        <v>0</v>
      </c>
      <c r="AG40" s="29">
        <f t="shared" si="21"/>
        <v>0</v>
      </c>
      <c r="AH40" s="28">
        <f t="shared" si="15"/>
        <v>0</v>
      </c>
      <c r="AI40" s="22">
        <f t="shared" si="16"/>
        <v>0</v>
      </c>
    </row>
    <row r="41" spans="1:35" ht="15">
      <c r="A41" s="15"/>
      <c r="B41" s="16"/>
      <c r="C41" s="16"/>
      <c r="D41" s="17"/>
      <c r="E41" s="18">
        <f t="shared" si="0"/>
        <v>0</v>
      </c>
      <c r="F41" s="19"/>
      <c r="G41" s="18">
        <f t="shared" si="1"/>
        <v>0</v>
      </c>
      <c r="H41" s="19"/>
      <c r="I41" s="18">
        <f t="shared" si="2"/>
        <v>0</v>
      </c>
      <c r="J41" s="19"/>
      <c r="K41" s="18">
        <f t="shared" si="17"/>
        <v>0</v>
      </c>
      <c r="L41" s="19"/>
      <c r="M41" s="18">
        <f t="shared" si="17"/>
        <v>0</v>
      </c>
      <c r="N41" s="20">
        <f t="shared" si="18"/>
        <v>0</v>
      </c>
      <c r="O41" s="21">
        <f t="shared" si="18"/>
        <v>0</v>
      </c>
      <c r="P41" s="19"/>
      <c r="Q41" s="18">
        <f t="shared" si="6"/>
        <v>0</v>
      </c>
      <c r="R41" s="19"/>
      <c r="S41" s="18">
        <f t="shared" si="7"/>
        <v>0</v>
      </c>
      <c r="T41" s="20">
        <f t="shared" si="19"/>
        <v>0</v>
      </c>
      <c r="U41" s="22">
        <f t="shared" si="19"/>
        <v>0</v>
      </c>
      <c r="V41" s="23"/>
      <c r="W41" s="18">
        <f t="shared" si="9"/>
        <v>0</v>
      </c>
      <c r="X41" s="24"/>
      <c r="Y41" s="18">
        <f t="shared" si="10"/>
        <v>0</v>
      </c>
      <c r="Z41" s="24"/>
      <c r="AA41" s="18">
        <f t="shared" si="11"/>
        <v>0</v>
      </c>
      <c r="AB41" s="25"/>
      <c r="AC41" s="18">
        <f t="shared" si="12"/>
        <v>0</v>
      </c>
      <c r="AD41" s="26">
        <f t="shared" si="20"/>
        <v>0</v>
      </c>
      <c r="AE41" s="27">
        <f t="shared" si="20"/>
        <v>0</v>
      </c>
      <c r="AF41" s="28">
        <f t="shared" si="21"/>
        <v>0</v>
      </c>
      <c r="AG41" s="29">
        <f t="shared" si="21"/>
        <v>0</v>
      </c>
      <c r="AH41" s="28">
        <f t="shared" si="15"/>
        <v>0</v>
      </c>
      <c r="AI41" s="22">
        <f t="shared" si="16"/>
        <v>0</v>
      </c>
    </row>
    <row r="42" spans="1:35" ht="15">
      <c r="A42" s="15"/>
      <c r="B42" s="16"/>
      <c r="C42" s="16"/>
      <c r="D42" s="17"/>
      <c r="E42" s="18">
        <f t="shared" si="0"/>
        <v>0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17"/>
        <v>0</v>
      </c>
      <c r="L42" s="19"/>
      <c r="M42" s="18">
        <f t="shared" si="17"/>
        <v>0</v>
      </c>
      <c r="N42" s="20">
        <f t="shared" si="18"/>
        <v>0</v>
      </c>
      <c r="O42" s="21">
        <f t="shared" si="18"/>
        <v>0</v>
      </c>
      <c r="P42" s="19"/>
      <c r="Q42" s="18">
        <f t="shared" si="6"/>
        <v>0</v>
      </c>
      <c r="R42" s="19"/>
      <c r="S42" s="18">
        <f t="shared" si="7"/>
        <v>0</v>
      </c>
      <c r="T42" s="20">
        <f t="shared" si="19"/>
        <v>0</v>
      </c>
      <c r="U42" s="22">
        <f t="shared" si="19"/>
        <v>0</v>
      </c>
      <c r="V42" s="23"/>
      <c r="W42" s="18">
        <f t="shared" si="9"/>
        <v>0</v>
      </c>
      <c r="X42" s="24"/>
      <c r="Y42" s="18">
        <f t="shared" si="10"/>
        <v>0</v>
      </c>
      <c r="Z42" s="24"/>
      <c r="AA42" s="18">
        <f t="shared" si="11"/>
        <v>0</v>
      </c>
      <c r="AB42" s="25"/>
      <c r="AC42" s="18">
        <f t="shared" si="12"/>
        <v>0</v>
      </c>
      <c r="AD42" s="26">
        <f t="shared" si="20"/>
        <v>0</v>
      </c>
      <c r="AE42" s="27">
        <f t="shared" si="20"/>
        <v>0</v>
      </c>
      <c r="AF42" s="28">
        <f t="shared" si="21"/>
        <v>0</v>
      </c>
      <c r="AG42" s="29">
        <f t="shared" si="21"/>
        <v>0</v>
      </c>
      <c r="AH42" s="28">
        <f t="shared" si="15"/>
        <v>0</v>
      </c>
      <c r="AI42" s="22">
        <f t="shared" si="16"/>
        <v>0</v>
      </c>
    </row>
    <row r="43" spans="1:35" ht="15">
      <c r="A43" s="15"/>
      <c r="B43" s="16"/>
      <c r="C43" s="16"/>
      <c r="D43" s="17"/>
      <c r="E43" s="18">
        <f t="shared" si="0"/>
        <v>0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t="shared" si="17"/>
        <v>0</v>
      </c>
      <c r="L43" s="19"/>
      <c r="M43" s="18">
        <f t="shared" si="17"/>
        <v>0</v>
      </c>
      <c r="N43" s="20">
        <f t="shared" si="18"/>
        <v>0</v>
      </c>
      <c r="O43" s="21">
        <f t="shared" si="18"/>
        <v>0</v>
      </c>
      <c r="P43" s="19"/>
      <c r="Q43" s="18">
        <f t="shared" si="6"/>
        <v>0</v>
      </c>
      <c r="R43" s="19"/>
      <c r="S43" s="18">
        <f t="shared" si="7"/>
        <v>0</v>
      </c>
      <c r="T43" s="20">
        <f t="shared" si="19"/>
        <v>0</v>
      </c>
      <c r="U43" s="22">
        <f t="shared" si="19"/>
        <v>0</v>
      </c>
      <c r="V43" s="23"/>
      <c r="W43" s="18">
        <f t="shared" si="9"/>
        <v>0</v>
      </c>
      <c r="X43" s="24"/>
      <c r="Y43" s="18">
        <f t="shared" si="10"/>
        <v>0</v>
      </c>
      <c r="Z43" s="24"/>
      <c r="AA43" s="18">
        <f t="shared" si="11"/>
        <v>0</v>
      </c>
      <c r="AB43" s="25"/>
      <c r="AC43" s="18">
        <f t="shared" si="12"/>
        <v>0</v>
      </c>
      <c r="AD43" s="26">
        <f t="shared" si="20"/>
        <v>0</v>
      </c>
      <c r="AE43" s="27">
        <f t="shared" si="20"/>
        <v>0</v>
      </c>
      <c r="AF43" s="28">
        <f t="shared" si="21"/>
        <v>0</v>
      </c>
      <c r="AG43" s="29">
        <f t="shared" si="21"/>
        <v>0</v>
      </c>
      <c r="AH43" s="28">
        <f t="shared" si="15"/>
        <v>0</v>
      </c>
      <c r="AI43" s="22">
        <f t="shared" si="16"/>
        <v>0</v>
      </c>
    </row>
    <row r="44" spans="1:35" ht="15">
      <c r="A44" s="15"/>
      <c r="B44" s="16"/>
      <c r="C44" s="16"/>
      <c r="D44" s="17"/>
      <c r="E44" s="18">
        <f t="shared" si="0"/>
        <v>0</v>
      </c>
      <c r="F44" s="19"/>
      <c r="G44" s="18">
        <f t="shared" si="1"/>
        <v>0</v>
      </c>
      <c r="H44" s="19"/>
      <c r="I44" s="18">
        <f t="shared" si="2"/>
        <v>0</v>
      </c>
      <c r="J44" s="19"/>
      <c r="K44" s="18">
        <f t="shared" si="17"/>
        <v>0</v>
      </c>
      <c r="L44" s="19"/>
      <c r="M44" s="18">
        <f t="shared" si="17"/>
        <v>0</v>
      </c>
      <c r="N44" s="20">
        <f t="shared" si="18"/>
        <v>0</v>
      </c>
      <c r="O44" s="21">
        <f t="shared" si="18"/>
        <v>0</v>
      </c>
      <c r="P44" s="19"/>
      <c r="Q44" s="18">
        <f t="shared" si="6"/>
        <v>0</v>
      </c>
      <c r="R44" s="19"/>
      <c r="S44" s="18">
        <f t="shared" si="7"/>
        <v>0</v>
      </c>
      <c r="T44" s="20">
        <f t="shared" si="19"/>
        <v>0</v>
      </c>
      <c r="U44" s="22">
        <f t="shared" si="19"/>
        <v>0</v>
      </c>
      <c r="V44" s="23"/>
      <c r="W44" s="18">
        <f t="shared" si="9"/>
        <v>0</v>
      </c>
      <c r="X44" s="24"/>
      <c r="Y44" s="18">
        <f t="shared" si="10"/>
        <v>0</v>
      </c>
      <c r="Z44" s="24"/>
      <c r="AA44" s="18">
        <f t="shared" si="11"/>
        <v>0</v>
      </c>
      <c r="AB44" s="25"/>
      <c r="AC44" s="18">
        <f t="shared" si="12"/>
        <v>0</v>
      </c>
      <c r="AD44" s="26">
        <f t="shared" si="20"/>
        <v>0</v>
      </c>
      <c r="AE44" s="27">
        <f t="shared" si="20"/>
        <v>0</v>
      </c>
      <c r="AF44" s="28">
        <f t="shared" si="21"/>
        <v>0</v>
      </c>
      <c r="AG44" s="29">
        <f t="shared" si="21"/>
        <v>0</v>
      </c>
      <c r="AH44" s="28">
        <f t="shared" si="15"/>
        <v>0</v>
      </c>
      <c r="AI44" s="22">
        <f t="shared" si="16"/>
        <v>0</v>
      </c>
    </row>
    <row r="45" spans="1:35" ht="15">
      <c r="A45" s="15"/>
      <c r="B45" s="16"/>
      <c r="C45" s="16"/>
      <c r="D45" s="17"/>
      <c r="E45" s="18">
        <f t="shared" si="0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17"/>
        <v>0</v>
      </c>
      <c r="L45" s="19"/>
      <c r="M45" s="18">
        <f t="shared" si="17"/>
        <v>0</v>
      </c>
      <c r="N45" s="20">
        <f t="shared" si="18"/>
        <v>0</v>
      </c>
      <c r="O45" s="21">
        <f t="shared" si="18"/>
        <v>0</v>
      </c>
      <c r="P45" s="19"/>
      <c r="Q45" s="18">
        <f t="shared" si="6"/>
        <v>0</v>
      </c>
      <c r="R45" s="19"/>
      <c r="S45" s="18">
        <f t="shared" si="7"/>
        <v>0</v>
      </c>
      <c r="T45" s="20">
        <f t="shared" si="19"/>
        <v>0</v>
      </c>
      <c r="U45" s="22">
        <f t="shared" si="19"/>
        <v>0</v>
      </c>
      <c r="V45" s="23"/>
      <c r="W45" s="18">
        <f t="shared" si="9"/>
        <v>0</v>
      </c>
      <c r="X45" s="24"/>
      <c r="Y45" s="18">
        <f t="shared" si="10"/>
        <v>0</v>
      </c>
      <c r="Z45" s="24"/>
      <c r="AA45" s="18">
        <f t="shared" si="11"/>
        <v>0</v>
      </c>
      <c r="AB45" s="25"/>
      <c r="AC45" s="18">
        <f t="shared" si="12"/>
        <v>0</v>
      </c>
      <c r="AD45" s="26">
        <f t="shared" si="20"/>
        <v>0</v>
      </c>
      <c r="AE45" s="27">
        <f t="shared" si="20"/>
        <v>0</v>
      </c>
      <c r="AF45" s="28">
        <f t="shared" si="21"/>
        <v>0</v>
      </c>
      <c r="AG45" s="29">
        <f t="shared" si="21"/>
        <v>0</v>
      </c>
      <c r="AH45" s="28">
        <f t="shared" si="15"/>
        <v>0</v>
      </c>
      <c r="AI45" s="22">
        <f t="shared" si="16"/>
        <v>0</v>
      </c>
    </row>
    <row r="46" spans="1:35" ht="15">
      <c r="A46" s="30"/>
      <c r="B46" s="31"/>
      <c r="C46" s="31"/>
      <c r="D46" s="17"/>
      <c r="E46" s="18">
        <f t="shared" si="0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17"/>
        <v>0</v>
      </c>
      <c r="L46" s="19"/>
      <c r="M46" s="18">
        <f t="shared" si="17"/>
        <v>0</v>
      </c>
      <c r="N46" s="20">
        <f t="shared" si="18"/>
        <v>0</v>
      </c>
      <c r="O46" s="21">
        <f t="shared" si="18"/>
        <v>0</v>
      </c>
      <c r="P46" s="19"/>
      <c r="Q46" s="18">
        <f t="shared" si="6"/>
        <v>0</v>
      </c>
      <c r="R46" s="19"/>
      <c r="S46" s="18">
        <f t="shared" si="7"/>
        <v>0</v>
      </c>
      <c r="T46" s="20">
        <f t="shared" si="19"/>
        <v>0</v>
      </c>
      <c r="U46" s="22">
        <f t="shared" si="19"/>
        <v>0</v>
      </c>
      <c r="V46" s="23"/>
      <c r="W46" s="18">
        <f t="shared" si="9"/>
        <v>0</v>
      </c>
      <c r="X46" s="24"/>
      <c r="Y46" s="18">
        <f t="shared" si="10"/>
        <v>0</v>
      </c>
      <c r="Z46" s="24"/>
      <c r="AA46" s="18">
        <f t="shared" si="11"/>
        <v>0</v>
      </c>
      <c r="AB46" s="25"/>
      <c r="AC46" s="18">
        <f t="shared" si="12"/>
        <v>0</v>
      </c>
      <c r="AD46" s="26">
        <f t="shared" si="20"/>
        <v>0</v>
      </c>
      <c r="AE46" s="27">
        <f t="shared" si="20"/>
        <v>0</v>
      </c>
      <c r="AF46" s="28">
        <f t="shared" si="21"/>
        <v>0</v>
      </c>
      <c r="AG46" s="29">
        <f t="shared" si="21"/>
        <v>0</v>
      </c>
      <c r="AH46" s="28">
        <f t="shared" si="15"/>
        <v>0</v>
      </c>
      <c r="AI46" s="22">
        <f t="shared" si="16"/>
        <v>0</v>
      </c>
    </row>
    <row r="47" spans="1:35" s="1" customFormat="1" ht="15">
      <c r="A47" s="493" t="s">
        <v>36</v>
      </c>
      <c r="B47" s="494"/>
      <c r="C47" s="495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8"/>
    </row>
    <row r="48" spans="1:35" ht="15">
      <c r="A48" s="215" t="s">
        <v>1021</v>
      </c>
      <c r="B48" s="31" t="s">
        <v>134</v>
      </c>
      <c r="C48" s="31" t="s">
        <v>1022</v>
      </c>
      <c r="D48" s="212">
        <v>8</v>
      </c>
      <c r="E48" s="18">
        <f aca="true" t="shared" si="22" ref="E48:E57">+D48/12</f>
        <v>0.6666666666666666</v>
      </c>
      <c r="F48" s="19">
        <v>1</v>
      </c>
      <c r="G48" s="18">
        <f aca="true" t="shared" si="23" ref="G48:G72">F48/12</f>
        <v>0.08333333333333333</v>
      </c>
      <c r="H48" s="19"/>
      <c r="I48" s="18">
        <f aca="true" t="shared" si="24" ref="I48:I72">+H48/12</f>
        <v>0</v>
      </c>
      <c r="J48" s="19"/>
      <c r="K48" s="18">
        <f aca="true" t="shared" si="25" ref="K48:K72">+J48/12</f>
        <v>0</v>
      </c>
      <c r="L48" s="19"/>
      <c r="M48" s="18">
        <f aca="true" t="shared" si="26" ref="M48:M72">+L48/12</f>
        <v>0</v>
      </c>
      <c r="N48" s="20">
        <f aca="true" t="shared" si="27" ref="N48:O63">D48+F48+H48+J48+L48</f>
        <v>9</v>
      </c>
      <c r="O48" s="21">
        <f t="shared" si="27"/>
        <v>0.75</v>
      </c>
      <c r="P48" s="19"/>
      <c r="Q48" s="18">
        <f aca="true" t="shared" si="28" ref="Q48:Q72">+P48/12</f>
        <v>0</v>
      </c>
      <c r="R48" s="19"/>
      <c r="S48" s="18">
        <f aca="true" t="shared" si="29" ref="S48:S72">+R48/12</f>
        <v>0</v>
      </c>
      <c r="T48" s="20">
        <f aca="true" t="shared" si="30" ref="T48:U63">P48+R48</f>
        <v>0</v>
      </c>
      <c r="U48" s="22">
        <f t="shared" si="30"/>
        <v>0</v>
      </c>
      <c r="V48" s="23"/>
      <c r="W48" s="18">
        <f aca="true" t="shared" si="31" ref="W48:W72">+V48/12</f>
        <v>0</v>
      </c>
      <c r="X48" s="24"/>
      <c r="Y48" s="18">
        <f aca="true" t="shared" si="32" ref="Y48:Y72">+X48/12</f>
        <v>0</v>
      </c>
      <c r="Z48" s="24">
        <v>6</v>
      </c>
      <c r="AA48" s="18">
        <f aca="true" t="shared" si="33" ref="AA48:AA72">+Z48/12</f>
        <v>0.5</v>
      </c>
      <c r="AB48" s="33"/>
      <c r="AC48" s="18">
        <f aca="true" t="shared" si="34" ref="AC48:AC57">AB48/12</f>
        <v>0</v>
      </c>
      <c r="AD48" s="26">
        <f aca="true" t="shared" si="35" ref="AD48:AE63">X48+Z48+AB48</f>
        <v>6</v>
      </c>
      <c r="AE48" s="27">
        <f t="shared" si="35"/>
        <v>0.5</v>
      </c>
      <c r="AF48" s="28">
        <f aca="true" t="shared" si="36" ref="AF48:AG63">N48+T48+V48+AD48</f>
        <v>15</v>
      </c>
      <c r="AG48" s="29">
        <f t="shared" si="36"/>
        <v>1.25</v>
      </c>
      <c r="AH48" s="28">
        <f aca="true" t="shared" si="37" ref="AH48:AH72">IF(AF48-F48-J48-AB48-12&lt;0,0,AF48-F48-J48-AB48-12)</f>
        <v>2</v>
      </c>
      <c r="AI48" s="22">
        <f aca="true" t="shared" si="38" ref="AI48:AI72">AH48/12</f>
        <v>0.16666666666666666</v>
      </c>
    </row>
    <row r="49" spans="1:35" ht="15">
      <c r="A49" s="15"/>
      <c r="B49" s="31"/>
      <c r="C49" s="31"/>
      <c r="D49" s="17"/>
      <c r="E49" s="18">
        <f t="shared" si="22"/>
        <v>0</v>
      </c>
      <c r="F49" s="19"/>
      <c r="G49" s="18">
        <f t="shared" si="23"/>
        <v>0</v>
      </c>
      <c r="H49" s="19"/>
      <c r="I49" s="18">
        <f t="shared" si="24"/>
        <v>0</v>
      </c>
      <c r="J49" s="19"/>
      <c r="K49" s="18">
        <f t="shared" si="25"/>
        <v>0</v>
      </c>
      <c r="L49" s="19"/>
      <c r="M49" s="18">
        <f t="shared" si="26"/>
        <v>0</v>
      </c>
      <c r="N49" s="20">
        <f t="shared" si="27"/>
        <v>0</v>
      </c>
      <c r="O49" s="21">
        <f t="shared" si="27"/>
        <v>0</v>
      </c>
      <c r="P49" s="19"/>
      <c r="Q49" s="18">
        <f t="shared" si="28"/>
        <v>0</v>
      </c>
      <c r="R49" s="19"/>
      <c r="S49" s="18">
        <f t="shared" si="29"/>
        <v>0</v>
      </c>
      <c r="T49" s="20">
        <f t="shared" si="30"/>
        <v>0</v>
      </c>
      <c r="U49" s="22">
        <f t="shared" si="30"/>
        <v>0</v>
      </c>
      <c r="V49" s="23"/>
      <c r="W49" s="18">
        <f t="shared" si="31"/>
        <v>0</v>
      </c>
      <c r="X49" s="24"/>
      <c r="Y49" s="18">
        <f t="shared" si="32"/>
        <v>0</v>
      </c>
      <c r="Z49" s="24"/>
      <c r="AA49" s="18">
        <f t="shared" si="33"/>
        <v>0</v>
      </c>
      <c r="AB49" s="33"/>
      <c r="AC49" s="18">
        <f t="shared" si="34"/>
        <v>0</v>
      </c>
      <c r="AD49" s="26">
        <f t="shared" si="35"/>
        <v>0</v>
      </c>
      <c r="AE49" s="27">
        <f t="shared" si="35"/>
        <v>0</v>
      </c>
      <c r="AF49" s="28">
        <f t="shared" si="36"/>
        <v>0</v>
      </c>
      <c r="AG49" s="29">
        <f t="shared" si="36"/>
        <v>0</v>
      </c>
      <c r="AH49" s="28">
        <f t="shared" si="37"/>
        <v>0</v>
      </c>
      <c r="AI49" s="22">
        <f t="shared" si="38"/>
        <v>0</v>
      </c>
    </row>
    <row r="50" spans="1:35" ht="15">
      <c r="A50" s="15"/>
      <c r="B50" s="31"/>
      <c r="C50" s="31"/>
      <c r="D50" s="17"/>
      <c r="E50" s="18">
        <f t="shared" si="22"/>
        <v>0</v>
      </c>
      <c r="F50" s="19"/>
      <c r="G50" s="18">
        <f t="shared" si="23"/>
        <v>0</v>
      </c>
      <c r="H50" s="19"/>
      <c r="I50" s="18">
        <f t="shared" si="24"/>
        <v>0</v>
      </c>
      <c r="J50" s="19"/>
      <c r="K50" s="18">
        <f t="shared" si="25"/>
        <v>0</v>
      </c>
      <c r="L50" s="19"/>
      <c r="M50" s="18">
        <f t="shared" si="26"/>
        <v>0</v>
      </c>
      <c r="N50" s="20">
        <f t="shared" si="27"/>
        <v>0</v>
      </c>
      <c r="O50" s="21">
        <f t="shared" si="27"/>
        <v>0</v>
      </c>
      <c r="P50" s="19"/>
      <c r="Q50" s="18">
        <f t="shared" si="28"/>
        <v>0</v>
      </c>
      <c r="R50" s="19"/>
      <c r="S50" s="18">
        <f t="shared" si="29"/>
        <v>0</v>
      </c>
      <c r="T50" s="20">
        <f t="shared" si="30"/>
        <v>0</v>
      </c>
      <c r="U50" s="22">
        <f t="shared" si="30"/>
        <v>0</v>
      </c>
      <c r="V50" s="23"/>
      <c r="W50" s="18">
        <f t="shared" si="31"/>
        <v>0</v>
      </c>
      <c r="X50" s="24"/>
      <c r="Y50" s="18">
        <f t="shared" si="32"/>
        <v>0</v>
      </c>
      <c r="Z50" s="24"/>
      <c r="AA50" s="18">
        <f t="shared" si="33"/>
        <v>0</v>
      </c>
      <c r="AB50" s="33"/>
      <c r="AC50" s="18">
        <f t="shared" si="34"/>
        <v>0</v>
      </c>
      <c r="AD50" s="26">
        <f t="shared" si="35"/>
        <v>0</v>
      </c>
      <c r="AE50" s="27">
        <f t="shared" si="35"/>
        <v>0</v>
      </c>
      <c r="AF50" s="28">
        <f t="shared" si="36"/>
        <v>0</v>
      </c>
      <c r="AG50" s="29">
        <f t="shared" si="36"/>
        <v>0</v>
      </c>
      <c r="AH50" s="28">
        <f t="shared" si="37"/>
        <v>0</v>
      </c>
      <c r="AI50" s="22">
        <f t="shared" si="38"/>
        <v>0</v>
      </c>
    </row>
    <row r="51" spans="1:35" ht="15">
      <c r="A51" s="15"/>
      <c r="B51" s="31"/>
      <c r="C51" s="31"/>
      <c r="D51" s="17"/>
      <c r="E51" s="18">
        <f t="shared" si="22"/>
        <v>0</v>
      </c>
      <c r="F51" s="19"/>
      <c r="G51" s="18">
        <f t="shared" si="23"/>
        <v>0</v>
      </c>
      <c r="H51" s="19"/>
      <c r="I51" s="18">
        <f t="shared" si="24"/>
        <v>0</v>
      </c>
      <c r="J51" s="19"/>
      <c r="K51" s="18">
        <f t="shared" si="25"/>
        <v>0</v>
      </c>
      <c r="L51" s="19"/>
      <c r="M51" s="18">
        <f t="shared" si="26"/>
        <v>0</v>
      </c>
      <c r="N51" s="20">
        <f t="shared" si="27"/>
        <v>0</v>
      </c>
      <c r="O51" s="21">
        <f t="shared" si="27"/>
        <v>0</v>
      </c>
      <c r="P51" s="19"/>
      <c r="Q51" s="18">
        <f t="shared" si="28"/>
        <v>0</v>
      </c>
      <c r="R51" s="19"/>
      <c r="S51" s="18">
        <f t="shared" si="29"/>
        <v>0</v>
      </c>
      <c r="T51" s="20">
        <f t="shared" si="30"/>
        <v>0</v>
      </c>
      <c r="U51" s="22">
        <f t="shared" si="30"/>
        <v>0</v>
      </c>
      <c r="V51" s="23"/>
      <c r="W51" s="18">
        <f t="shared" si="31"/>
        <v>0</v>
      </c>
      <c r="X51" s="24"/>
      <c r="Y51" s="18">
        <f t="shared" si="32"/>
        <v>0</v>
      </c>
      <c r="Z51" s="24"/>
      <c r="AA51" s="18">
        <f t="shared" si="33"/>
        <v>0</v>
      </c>
      <c r="AB51" s="33"/>
      <c r="AC51" s="18">
        <f t="shared" si="34"/>
        <v>0</v>
      </c>
      <c r="AD51" s="26">
        <f t="shared" si="35"/>
        <v>0</v>
      </c>
      <c r="AE51" s="27">
        <f t="shared" si="35"/>
        <v>0</v>
      </c>
      <c r="AF51" s="28">
        <f t="shared" si="36"/>
        <v>0</v>
      </c>
      <c r="AG51" s="29">
        <f t="shared" si="36"/>
        <v>0</v>
      </c>
      <c r="AH51" s="28">
        <f t="shared" si="37"/>
        <v>0</v>
      </c>
      <c r="AI51" s="22">
        <f t="shared" si="38"/>
        <v>0</v>
      </c>
    </row>
    <row r="52" spans="1:35" ht="15">
      <c r="A52" s="30"/>
      <c r="B52" s="31"/>
      <c r="C52" s="31"/>
      <c r="D52" s="17"/>
      <c r="E52" s="18">
        <f t="shared" si="22"/>
        <v>0</v>
      </c>
      <c r="F52" s="19"/>
      <c r="G52" s="18">
        <f t="shared" si="23"/>
        <v>0</v>
      </c>
      <c r="H52" s="19"/>
      <c r="I52" s="18">
        <f t="shared" si="24"/>
        <v>0</v>
      </c>
      <c r="J52" s="19"/>
      <c r="K52" s="18">
        <f t="shared" si="25"/>
        <v>0</v>
      </c>
      <c r="L52" s="19"/>
      <c r="M52" s="18">
        <f t="shared" si="26"/>
        <v>0</v>
      </c>
      <c r="N52" s="20">
        <f t="shared" si="27"/>
        <v>0</v>
      </c>
      <c r="O52" s="21">
        <f t="shared" si="27"/>
        <v>0</v>
      </c>
      <c r="P52" s="19"/>
      <c r="Q52" s="18">
        <f t="shared" si="28"/>
        <v>0</v>
      </c>
      <c r="R52" s="19"/>
      <c r="S52" s="18">
        <f t="shared" si="29"/>
        <v>0</v>
      </c>
      <c r="T52" s="20">
        <f t="shared" si="30"/>
        <v>0</v>
      </c>
      <c r="U52" s="22">
        <f t="shared" si="30"/>
        <v>0</v>
      </c>
      <c r="V52" s="23"/>
      <c r="W52" s="18">
        <f t="shared" si="31"/>
        <v>0</v>
      </c>
      <c r="X52" s="24"/>
      <c r="Y52" s="18">
        <f t="shared" si="32"/>
        <v>0</v>
      </c>
      <c r="Z52" s="24"/>
      <c r="AA52" s="18">
        <f t="shared" si="33"/>
        <v>0</v>
      </c>
      <c r="AB52" s="33"/>
      <c r="AC52" s="18">
        <f t="shared" si="34"/>
        <v>0</v>
      </c>
      <c r="AD52" s="26">
        <f t="shared" si="35"/>
        <v>0</v>
      </c>
      <c r="AE52" s="27">
        <f t="shared" si="35"/>
        <v>0</v>
      </c>
      <c r="AF52" s="28">
        <f t="shared" si="36"/>
        <v>0</v>
      </c>
      <c r="AG52" s="29">
        <f t="shared" si="36"/>
        <v>0</v>
      </c>
      <c r="AH52" s="28">
        <f t="shared" si="37"/>
        <v>0</v>
      </c>
      <c r="AI52" s="22">
        <f t="shared" si="38"/>
        <v>0</v>
      </c>
    </row>
    <row r="53" spans="1:35" ht="15">
      <c r="A53" s="30"/>
      <c r="B53" s="31"/>
      <c r="C53" s="31"/>
      <c r="D53" s="17"/>
      <c r="E53" s="18">
        <f t="shared" si="22"/>
        <v>0</v>
      </c>
      <c r="F53" s="19"/>
      <c r="G53" s="18">
        <f t="shared" si="23"/>
        <v>0</v>
      </c>
      <c r="H53" s="19"/>
      <c r="I53" s="18">
        <f t="shared" si="24"/>
        <v>0</v>
      </c>
      <c r="J53" s="19"/>
      <c r="K53" s="18">
        <f t="shared" si="25"/>
        <v>0</v>
      </c>
      <c r="L53" s="19"/>
      <c r="M53" s="18">
        <f t="shared" si="26"/>
        <v>0</v>
      </c>
      <c r="N53" s="20">
        <f t="shared" si="27"/>
        <v>0</v>
      </c>
      <c r="O53" s="21">
        <f t="shared" si="27"/>
        <v>0</v>
      </c>
      <c r="P53" s="19"/>
      <c r="Q53" s="18">
        <f t="shared" si="28"/>
        <v>0</v>
      </c>
      <c r="R53" s="19"/>
      <c r="S53" s="18">
        <f t="shared" si="29"/>
        <v>0</v>
      </c>
      <c r="T53" s="20">
        <f t="shared" si="30"/>
        <v>0</v>
      </c>
      <c r="U53" s="22">
        <f t="shared" si="30"/>
        <v>0</v>
      </c>
      <c r="V53" s="23"/>
      <c r="W53" s="18">
        <f t="shared" si="31"/>
        <v>0</v>
      </c>
      <c r="X53" s="24"/>
      <c r="Y53" s="18">
        <f t="shared" si="32"/>
        <v>0</v>
      </c>
      <c r="Z53" s="24"/>
      <c r="AA53" s="18">
        <f t="shared" si="33"/>
        <v>0</v>
      </c>
      <c r="AB53" s="33"/>
      <c r="AC53" s="18">
        <f t="shared" si="34"/>
        <v>0</v>
      </c>
      <c r="AD53" s="26">
        <f t="shared" si="35"/>
        <v>0</v>
      </c>
      <c r="AE53" s="27">
        <f t="shared" si="35"/>
        <v>0</v>
      </c>
      <c r="AF53" s="28">
        <f t="shared" si="36"/>
        <v>0</v>
      </c>
      <c r="AG53" s="29">
        <f t="shared" si="36"/>
        <v>0</v>
      </c>
      <c r="AH53" s="28">
        <f t="shared" si="37"/>
        <v>0</v>
      </c>
      <c r="AI53" s="22">
        <f t="shared" si="38"/>
        <v>0</v>
      </c>
    </row>
    <row r="54" spans="1:35" ht="15">
      <c r="A54" s="30"/>
      <c r="B54" s="31"/>
      <c r="C54" s="31"/>
      <c r="D54" s="17"/>
      <c r="E54" s="18">
        <f t="shared" si="22"/>
        <v>0</v>
      </c>
      <c r="F54" s="19"/>
      <c r="G54" s="18">
        <f t="shared" si="23"/>
        <v>0</v>
      </c>
      <c r="H54" s="19"/>
      <c r="I54" s="18">
        <f t="shared" si="24"/>
        <v>0</v>
      </c>
      <c r="J54" s="19"/>
      <c r="K54" s="18">
        <f t="shared" si="25"/>
        <v>0</v>
      </c>
      <c r="L54" s="19"/>
      <c r="M54" s="18">
        <f t="shared" si="26"/>
        <v>0</v>
      </c>
      <c r="N54" s="20">
        <f t="shared" si="27"/>
        <v>0</v>
      </c>
      <c r="O54" s="21">
        <f t="shared" si="27"/>
        <v>0</v>
      </c>
      <c r="P54" s="19"/>
      <c r="Q54" s="18">
        <f t="shared" si="28"/>
        <v>0</v>
      </c>
      <c r="R54" s="19"/>
      <c r="S54" s="18">
        <f t="shared" si="29"/>
        <v>0</v>
      </c>
      <c r="T54" s="20">
        <f t="shared" si="30"/>
        <v>0</v>
      </c>
      <c r="U54" s="22">
        <f t="shared" si="30"/>
        <v>0</v>
      </c>
      <c r="V54" s="23"/>
      <c r="W54" s="18">
        <f t="shared" si="31"/>
        <v>0</v>
      </c>
      <c r="X54" s="24"/>
      <c r="Y54" s="18">
        <f t="shared" si="32"/>
        <v>0</v>
      </c>
      <c r="Z54" s="24"/>
      <c r="AA54" s="18">
        <f t="shared" si="33"/>
        <v>0</v>
      </c>
      <c r="AB54" s="33"/>
      <c r="AC54" s="18">
        <f t="shared" si="34"/>
        <v>0</v>
      </c>
      <c r="AD54" s="26">
        <f t="shared" si="35"/>
        <v>0</v>
      </c>
      <c r="AE54" s="27">
        <f t="shared" si="35"/>
        <v>0</v>
      </c>
      <c r="AF54" s="28">
        <f t="shared" si="36"/>
        <v>0</v>
      </c>
      <c r="AG54" s="29">
        <f t="shared" si="36"/>
        <v>0</v>
      </c>
      <c r="AH54" s="28">
        <f t="shared" si="37"/>
        <v>0</v>
      </c>
      <c r="AI54" s="22">
        <f t="shared" si="38"/>
        <v>0</v>
      </c>
    </row>
    <row r="55" spans="1:35" ht="15">
      <c r="A55" s="30"/>
      <c r="B55" s="31"/>
      <c r="C55" s="31"/>
      <c r="D55" s="17"/>
      <c r="E55" s="18">
        <f t="shared" si="22"/>
        <v>0</v>
      </c>
      <c r="F55" s="19"/>
      <c r="G55" s="18">
        <f t="shared" si="23"/>
        <v>0</v>
      </c>
      <c r="H55" s="19"/>
      <c r="I55" s="18">
        <f t="shared" si="24"/>
        <v>0</v>
      </c>
      <c r="J55" s="19"/>
      <c r="K55" s="18">
        <f t="shared" si="25"/>
        <v>0</v>
      </c>
      <c r="L55" s="19"/>
      <c r="M55" s="18">
        <f t="shared" si="26"/>
        <v>0</v>
      </c>
      <c r="N55" s="20">
        <f t="shared" si="27"/>
        <v>0</v>
      </c>
      <c r="O55" s="21">
        <f t="shared" si="27"/>
        <v>0</v>
      </c>
      <c r="P55" s="19"/>
      <c r="Q55" s="18">
        <f t="shared" si="28"/>
        <v>0</v>
      </c>
      <c r="R55" s="19"/>
      <c r="S55" s="18">
        <f t="shared" si="29"/>
        <v>0</v>
      </c>
      <c r="T55" s="20">
        <f t="shared" si="30"/>
        <v>0</v>
      </c>
      <c r="U55" s="22">
        <f t="shared" si="30"/>
        <v>0</v>
      </c>
      <c r="V55" s="23"/>
      <c r="W55" s="18">
        <f t="shared" si="31"/>
        <v>0</v>
      </c>
      <c r="X55" s="24"/>
      <c r="Y55" s="18">
        <f t="shared" si="32"/>
        <v>0</v>
      </c>
      <c r="Z55" s="24"/>
      <c r="AA55" s="18">
        <f t="shared" si="33"/>
        <v>0</v>
      </c>
      <c r="AB55" s="33"/>
      <c r="AC55" s="18">
        <f t="shared" si="34"/>
        <v>0</v>
      </c>
      <c r="AD55" s="26">
        <f t="shared" si="35"/>
        <v>0</v>
      </c>
      <c r="AE55" s="27">
        <f t="shared" si="35"/>
        <v>0</v>
      </c>
      <c r="AF55" s="28">
        <f t="shared" si="36"/>
        <v>0</v>
      </c>
      <c r="AG55" s="29">
        <f t="shared" si="36"/>
        <v>0</v>
      </c>
      <c r="AH55" s="28">
        <f t="shared" si="37"/>
        <v>0</v>
      </c>
      <c r="AI55" s="22">
        <f t="shared" si="38"/>
        <v>0</v>
      </c>
    </row>
    <row r="56" spans="1:35" ht="15">
      <c r="A56" s="30"/>
      <c r="B56" s="31"/>
      <c r="C56" s="31"/>
      <c r="D56" s="17"/>
      <c r="E56" s="18">
        <f t="shared" si="22"/>
        <v>0</v>
      </c>
      <c r="F56" s="19"/>
      <c r="G56" s="18">
        <f t="shared" si="23"/>
        <v>0</v>
      </c>
      <c r="H56" s="19"/>
      <c r="I56" s="18">
        <f t="shared" si="24"/>
        <v>0</v>
      </c>
      <c r="J56" s="19"/>
      <c r="K56" s="18">
        <f t="shared" si="25"/>
        <v>0</v>
      </c>
      <c r="L56" s="19"/>
      <c r="M56" s="18">
        <f t="shared" si="26"/>
        <v>0</v>
      </c>
      <c r="N56" s="20">
        <f t="shared" si="27"/>
        <v>0</v>
      </c>
      <c r="O56" s="21">
        <f t="shared" si="27"/>
        <v>0</v>
      </c>
      <c r="P56" s="19"/>
      <c r="Q56" s="18">
        <f t="shared" si="28"/>
        <v>0</v>
      </c>
      <c r="R56" s="19"/>
      <c r="S56" s="18">
        <f t="shared" si="29"/>
        <v>0</v>
      </c>
      <c r="T56" s="20">
        <f t="shared" si="30"/>
        <v>0</v>
      </c>
      <c r="U56" s="22">
        <f t="shared" si="30"/>
        <v>0</v>
      </c>
      <c r="V56" s="23"/>
      <c r="W56" s="18">
        <f t="shared" si="31"/>
        <v>0</v>
      </c>
      <c r="X56" s="24"/>
      <c r="Y56" s="18">
        <f t="shared" si="32"/>
        <v>0</v>
      </c>
      <c r="Z56" s="24"/>
      <c r="AA56" s="18">
        <f t="shared" si="33"/>
        <v>0</v>
      </c>
      <c r="AB56" s="33"/>
      <c r="AC56" s="18">
        <f t="shared" si="34"/>
        <v>0</v>
      </c>
      <c r="AD56" s="26">
        <f t="shared" si="35"/>
        <v>0</v>
      </c>
      <c r="AE56" s="27">
        <f t="shared" si="35"/>
        <v>0</v>
      </c>
      <c r="AF56" s="28">
        <f t="shared" si="36"/>
        <v>0</v>
      </c>
      <c r="AG56" s="29">
        <f t="shared" si="36"/>
        <v>0</v>
      </c>
      <c r="AH56" s="28">
        <f t="shared" si="37"/>
        <v>0</v>
      </c>
      <c r="AI56" s="22">
        <f t="shared" si="38"/>
        <v>0</v>
      </c>
    </row>
    <row r="57" spans="1:35" ht="15">
      <c r="A57" s="30"/>
      <c r="B57" s="31"/>
      <c r="C57" s="31"/>
      <c r="D57" s="17"/>
      <c r="E57" s="18">
        <f t="shared" si="22"/>
        <v>0</v>
      </c>
      <c r="F57" s="19"/>
      <c r="G57" s="18">
        <f t="shared" si="23"/>
        <v>0</v>
      </c>
      <c r="H57" s="19"/>
      <c r="I57" s="18">
        <f t="shared" si="24"/>
        <v>0</v>
      </c>
      <c r="J57" s="19"/>
      <c r="K57" s="18">
        <f t="shared" si="25"/>
        <v>0</v>
      </c>
      <c r="L57" s="19"/>
      <c r="M57" s="18">
        <f t="shared" si="26"/>
        <v>0</v>
      </c>
      <c r="N57" s="20">
        <f t="shared" si="27"/>
        <v>0</v>
      </c>
      <c r="O57" s="21">
        <f t="shared" si="27"/>
        <v>0</v>
      </c>
      <c r="P57" s="19"/>
      <c r="Q57" s="18">
        <f t="shared" si="28"/>
        <v>0</v>
      </c>
      <c r="R57" s="19"/>
      <c r="S57" s="18">
        <f t="shared" si="29"/>
        <v>0</v>
      </c>
      <c r="T57" s="20">
        <f t="shared" si="30"/>
        <v>0</v>
      </c>
      <c r="U57" s="22">
        <f t="shared" si="30"/>
        <v>0</v>
      </c>
      <c r="V57" s="23"/>
      <c r="W57" s="18">
        <f t="shared" si="31"/>
        <v>0</v>
      </c>
      <c r="X57" s="24"/>
      <c r="Y57" s="18">
        <f t="shared" si="32"/>
        <v>0</v>
      </c>
      <c r="Z57" s="24"/>
      <c r="AA57" s="18">
        <f t="shared" si="33"/>
        <v>0</v>
      </c>
      <c r="AB57" s="33"/>
      <c r="AC57" s="18">
        <f t="shared" si="34"/>
        <v>0</v>
      </c>
      <c r="AD57" s="26">
        <f t="shared" si="35"/>
        <v>0</v>
      </c>
      <c r="AE57" s="27">
        <f t="shared" si="35"/>
        <v>0</v>
      </c>
      <c r="AF57" s="28">
        <f t="shared" si="36"/>
        <v>0</v>
      </c>
      <c r="AG57" s="29">
        <f t="shared" si="36"/>
        <v>0</v>
      </c>
      <c r="AH57" s="28">
        <f t="shared" si="37"/>
        <v>0</v>
      </c>
      <c r="AI57" s="22">
        <f t="shared" si="38"/>
        <v>0</v>
      </c>
    </row>
    <row r="58" spans="1:35" ht="15">
      <c r="A58" s="30"/>
      <c r="B58" s="31"/>
      <c r="C58" s="31"/>
      <c r="D58" s="17"/>
      <c r="E58" s="18">
        <f t="shared" si="0"/>
        <v>0</v>
      </c>
      <c r="F58" s="19"/>
      <c r="G58" s="18">
        <f t="shared" si="23"/>
        <v>0</v>
      </c>
      <c r="H58" s="19"/>
      <c r="I58" s="18">
        <f t="shared" si="24"/>
        <v>0</v>
      </c>
      <c r="J58" s="19"/>
      <c r="K58" s="18">
        <f t="shared" si="25"/>
        <v>0</v>
      </c>
      <c r="L58" s="19"/>
      <c r="M58" s="18">
        <f t="shared" si="26"/>
        <v>0</v>
      </c>
      <c r="N58" s="20">
        <f t="shared" si="27"/>
        <v>0</v>
      </c>
      <c r="O58" s="21">
        <f t="shared" si="27"/>
        <v>0</v>
      </c>
      <c r="P58" s="19"/>
      <c r="Q58" s="18">
        <f t="shared" si="28"/>
        <v>0</v>
      </c>
      <c r="R58" s="19"/>
      <c r="S58" s="18">
        <f t="shared" si="29"/>
        <v>0</v>
      </c>
      <c r="T58" s="20">
        <f t="shared" si="30"/>
        <v>0</v>
      </c>
      <c r="U58" s="22">
        <f t="shared" si="30"/>
        <v>0</v>
      </c>
      <c r="V58" s="23"/>
      <c r="W58" s="18">
        <f t="shared" si="31"/>
        <v>0</v>
      </c>
      <c r="X58" s="24"/>
      <c r="Y58" s="18">
        <f t="shared" si="32"/>
        <v>0</v>
      </c>
      <c r="Z58" s="24"/>
      <c r="AA58" s="18">
        <f t="shared" si="33"/>
        <v>0</v>
      </c>
      <c r="AB58" s="33"/>
      <c r="AC58" s="18">
        <f t="shared" si="12"/>
        <v>0</v>
      </c>
      <c r="AD58" s="26">
        <f t="shared" si="35"/>
        <v>0</v>
      </c>
      <c r="AE58" s="27">
        <f t="shared" si="35"/>
        <v>0</v>
      </c>
      <c r="AF58" s="28">
        <f t="shared" si="36"/>
        <v>0</v>
      </c>
      <c r="AG58" s="29">
        <f t="shared" si="36"/>
        <v>0</v>
      </c>
      <c r="AH58" s="28">
        <f t="shared" si="37"/>
        <v>0</v>
      </c>
      <c r="AI58" s="22">
        <f t="shared" si="38"/>
        <v>0</v>
      </c>
    </row>
    <row r="59" spans="1:35" ht="15">
      <c r="A59" s="30"/>
      <c r="B59" s="31"/>
      <c r="C59" s="31"/>
      <c r="D59" s="17"/>
      <c r="E59" s="18">
        <f t="shared" si="0"/>
        <v>0</v>
      </c>
      <c r="F59" s="19"/>
      <c r="G59" s="18">
        <f t="shared" si="23"/>
        <v>0</v>
      </c>
      <c r="H59" s="19"/>
      <c r="I59" s="18">
        <f t="shared" si="24"/>
        <v>0</v>
      </c>
      <c r="J59" s="19"/>
      <c r="K59" s="18">
        <f t="shared" si="25"/>
        <v>0</v>
      </c>
      <c r="L59" s="19"/>
      <c r="M59" s="18">
        <f t="shared" si="26"/>
        <v>0</v>
      </c>
      <c r="N59" s="20">
        <f t="shared" si="27"/>
        <v>0</v>
      </c>
      <c r="O59" s="21">
        <f t="shared" si="27"/>
        <v>0</v>
      </c>
      <c r="P59" s="19"/>
      <c r="Q59" s="18">
        <f t="shared" si="28"/>
        <v>0</v>
      </c>
      <c r="R59" s="19"/>
      <c r="S59" s="18">
        <f t="shared" si="29"/>
        <v>0</v>
      </c>
      <c r="T59" s="20">
        <f t="shared" si="30"/>
        <v>0</v>
      </c>
      <c r="U59" s="22">
        <f t="shared" si="30"/>
        <v>0</v>
      </c>
      <c r="V59" s="23"/>
      <c r="W59" s="18">
        <f t="shared" si="31"/>
        <v>0</v>
      </c>
      <c r="X59" s="24"/>
      <c r="Y59" s="18">
        <f t="shared" si="32"/>
        <v>0</v>
      </c>
      <c r="Z59" s="24"/>
      <c r="AA59" s="18">
        <f t="shared" si="33"/>
        <v>0</v>
      </c>
      <c r="AB59" s="33"/>
      <c r="AC59" s="18">
        <f t="shared" si="12"/>
        <v>0</v>
      </c>
      <c r="AD59" s="26">
        <f t="shared" si="35"/>
        <v>0</v>
      </c>
      <c r="AE59" s="27">
        <f t="shared" si="35"/>
        <v>0</v>
      </c>
      <c r="AF59" s="28">
        <f t="shared" si="36"/>
        <v>0</v>
      </c>
      <c r="AG59" s="29">
        <f t="shared" si="36"/>
        <v>0</v>
      </c>
      <c r="AH59" s="28">
        <f t="shared" si="37"/>
        <v>0</v>
      </c>
      <c r="AI59" s="22">
        <f t="shared" si="38"/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23"/>
        <v>0</v>
      </c>
      <c r="H60" s="19"/>
      <c r="I60" s="18">
        <f t="shared" si="24"/>
        <v>0</v>
      </c>
      <c r="J60" s="19"/>
      <c r="K60" s="18">
        <f t="shared" si="25"/>
        <v>0</v>
      </c>
      <c r="L60" s="19"/>
      <c r="M60" s="18">
        <f t="shared" si="26"/>
        <v>0</v>
      </c>
      <c r="N60" s="20">
        <f t="shared" si="27"/>
        <v>0</v>
      </c>
      <c r="O60" s="21">
        <f t="shared" si="27"/>
        <v>0</v>
      </c>
      <c r="P60" s="19"/>
      <c r="Q60" s="18">
        <f t="shared" si="28"/>
        <v>0</v>
      </c>
      <c r="R60" s="19"/>
      <c r="S60" s="18">
        <f t="shared" si="29"/>
        <v>0</v>
      </c>
      <c r="T60" s="20">
        <f t="shared" si="30"/>
        <v>0</v>
      </c>
      <c r="U60" s="22">
        <f t="shared" si="30"/>
        <v>0</v>
      </c>
      <c r="V60" s="23"/>
      <c r="W60" s="18">
        <f t="shared" si="31"/>
        <v>0</v>
      </c>
      <c r="X60" s="24"/>
      <c r="Y60" s="18">
        <f t="shared" si="32"/>
        <v>0</v>
      </c>
      <c r="Z60" s="24"/>
      <c r="AA60" s="18">
        <f t="shared" si="33"/>
        <v>0</v>
      </c>
      <c r="AB60" s="33"/>
      <c r="AC60" s="18">
        <f t="shared" si="12"/>
        <v>0</v>
      </c>
      <c r="AD60" s="26">
        <f t="shared" si="35"/>
        <v>0</v>
      </c>
      <c r="AE60" s="27">
        <f t="shared" si="35"/>
        <v>0</v>
      </c>
      <c r="AF60" s="28">
        <f t="shared" si="36"/>
        <v>0</v>
      </c>
      <c r="AG60" s="29">
        <f t="shared" si="36"/>
        <v>0</v>
      </c>
      <c r="AH60" s="28">
        <f t="shared" si="37"/>
        <v>0</v>
      </c>
      <c r="AI60" s="22">
        <f t="shared" si="38"/>
        <v>0</v>
      </c>
    </row>
    <row r="61" spans="1:35" ht="15">
      <c r="A61" s="30"/>
      <c r="B61" s="31"/>
      <c r="C61" s="16"/>
      <c r="D61" s="17"/>
      <c r="E61" s="18">
        <f t="shared" si="0"/>
        <v>0</v>
      </c>
      <c r="F61" s="19"/>
      <c r="G61" s="18">
        <f t="shared" si="23"/>
        <v>0</v>
      </c>
      <c r="H61" s="19"/>
      <c r="I61" s="18">
        <f t="shared" si="24"/>
        <v>0</v>
      </c>
      <c r="J61" s="19"/>
      <c r="K61" s="18">
        <f t="shared" si="25"/>
        <v>0</v>
      </c>
      <c r="L61" s="19"/>
      <c r="M61" s="18">
        <f t="shared" si="26"/>
        <v>0</v>
      </c>
      <c r="N61" s="20">
        <f t="shared" si="27"/>
        <v>0</v>
      </c>
      <c r="O61" s="21">
        <f t="shared" si="27"/>
        <v>0</v>
      </c>
      <c r="P61" s="19"/>
      <c r="Q61" s="18">
        <f t="shared" si="28"/>
        <v>0</v>
      </c>
      <c r="R61" s="19"/>
      <c r="S61" s="18">
        <f t="shared" si="29"/>
        <v>0</v>
      </c>
      <c r="T61" s="20">
        <f t="shared" si="30"/>
        <v>0</v>
      </c>
      <c r="U61" s="22">
        <f t="shared" si="30"/>
        <v>0</v>
      </c>
      <c r="V61" s="23"/>
      <c r="W61" s="18">
        <f t="shared" si="31"/>
        <v>0</v>
      </c>
      <c r="X61" s="24"/>
      <c r="Y61" s="18">
        <f t="shared" si="32"/>
        <v>0</v>
      </c>
      <c r="Z61" s="24"/>
      <c r="AA61" s="18">
        <f t="shared" si="33"/>
        <v>0</v>
      </c>
      <c r="AB61" s="33"/>
      <c r="AC61" s="18">
        <f t="shared" si="12"/>
        <v>0</v>
      </c>
      <c r="AD61" s="26">
        <f t="shared" si="35"/>
        <v>0</v>
      </c>
      <c r="AE61" s="27">
        <f t="shared" si="35"/>
        <v>0</v>
      </c>
      <c r="AF61" s="28">
        <f t="shared" si="36"/>
        <v>0</v>
      </c>
      <c r="AG61" s="29">
        <f t="shared" si="36"/>
        <v>0</v>
      </c>
      <c r="AH61" s="28">
        <f t="shared" si="37"/>
        <v>0</v>
      </c>
      <c r="AI61" s="22">
        <f t="shared" si="38"/>
        <v>0</v>
      </c>
    </row>
    <row r="62" spans="1:35" s="1" customFormat="1" ht="15">
      <c r="A62" s="493" t="s">
        <v>37</v>
      </c>
      <c r="B62" s="494"/>
      <c r="C62" s="495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8"/>
    </row>
    <row r="63" spans="1:35" ht="15">
      <c r="A63" s="30"/>
      <c r="B63" s="216"/>
      <c r="C63" s="325" t="s">
        <v>1023</v>
      </c>
      <c r="D63" s="133">
        <v>7.5</v>
      </c>
      <c r="E63" s="18">
        <f t="shared" si="0"/>
        <v>0.625</v>
      </c>
      <c r="F63" s="19"/>
      <c r="G63" s="18">
        <f t="shared" si="23"/>
        <v>0</v>
      </c>
      <c r="H63" s="19"/>
      <c r="I63" s="18">
        <f t="shared" si="24"/>
        <v>0</v>
      </c>
      <c r="J63" s="19"/>
      <c r="K63" s="18">
        <f t="shared" si="25"/>
        <v>0</v>
      </c>
      <c r="L63" s="19"/>
      <c r="M63" s="18">
        <f t="shared" si="26"/>
        <v>0</v>
      </c>
      <c r="N63" s="20">
        <f t="shared" si="27"/>
        <v>7.5</v>
      </c>
      <c r="O63" s="21">
        <f t="shared" si="27"/>
        <v>0.625</v>
      </c>
      <c r="P63" s="19"/>
      <c r="Q63" s="18">
        <f t="shared" si="28"/>
        <v>0</v>
      </c>
      <c r="R63" s="19"/>
      <c r="S63" s="18">
        <f t="shared" si="29"/>
        <v>0</v>
      </c>
      <c r="T63" s="20">
        <f t="shared" si="30"/>
        <v>0</v>
      </c>
      <c r="U63" s="22">
        <f t="shared" si="30"/>
        <v>0</v>
      </c>
      <c r="V63" s="23"/>
      <c r="W63" s="18">
        <f t="shared" si="31"/>
        <v>0</v>
      </c>
      <c r="X63" s="24"/>
      <c r="Y63" s="18">
        <f t="shared" si="32"/>
        <v>0</v>
      </c>
      <c r="Z63" s="24"/>
      <c r="AA63" s="34">
        <f t="shared" si="33"/>
        <v>0</v>
      </c>
      <c r="AB63" s="33"/>
      <c r="AC63" s="34">
        <f t="shared" si="12"/>
        <v>0</v>
      </c>
      <c r="AD63" s="26">
        <f t="shared" si="35"/>
        <v>0</v>
      </c>
      <c r="AE63" s="27">
        <f t="shared" si="35"/>
        <v>0</v>
      </c>
      <c r="AF63" s="28">
        <f t="shared" si="36"/>
        <v>7.5</v>
      </c>
      <c r="AG63" s="29">
        <f t="shared" si="36"/>
        <v>0.625</v>
      </c>
      <c r="AH63" s="28">
        <f t="shared" si="37"/>
        <v>0</v>
      </c>
      <c r="AI63" s="22">
        <f t="shared" si="38"/>
        <v>0</v>
      </c>
    </row>
    <row r="64" spans="1:35" ht="15">
      <c r="A64" s="30"/>
      <c r="B64" s="31"/>
      <c r="C64" s="323" t="s">
        <v>1743</v>
      </c>
      <c r="D64" s="324">
        <v>6</v>
      </c>
      <c r="E64" s="18">
        <f t="shared" si="0"/>
        <v>0.5</v>
      </c>
      <c r="F64" s="19"/>
      <c r="G64" s="18">
        <f t="shared" si="23"/>
        <v>0</v>
      </c>
      <c r="H64" s="19"/>
      <c r="I64" s="18">
        <f t="shared" si="24"/>
        <v>0</v>
      </c>
      <c r="J64" s="19"/>
      <c r="K64" s="18">
        <f t="shared" si="25"/>
        <v>0</v>
      </c>
      <c r="L64" s="19"/>
      <c r="M64" s="18">
        <f t="shared" si="26"/>
        <v>0</v>
      </c>
      <c r="N64" s="20">
        <f aca="true" t="shared" si="39" ref="N64:O72">D64+F64+H64+J64+L64</f>
        <v>6</v>
      </c>
      <c r="O64" s="21">
        <f t="shared" si="39"/>
        <v>0.5</v>
      </c>
      <c r="P64" s="19"/>
      <c r="Q64" s="18">
        <f t="shared" si="28"/>
        <v>0</v>
      </c>
      <c r="R64" s="19"/>
      <c r="S64" s="18">
        <f t="shared" si="29"/>
        <v>0</v>
      </c>
      <c r="T64" s="20">
        <f aca="true" t="shared" si="40" ref="T64:U72">P64+R64</f>
        <v>0</v>
      </c>
      <c r="U64" s="22">
        <f t="shared" si="40"/>
        <v>0</v>
      </c>
      <c r="V64" s="23"/>
      <c r="W64" s="18">
        <f t="shared" si="31"/>
        <v>0</v>
      </c>
      <c r="X64" s="24"/>
      <c r="Y64" s="18">
        <f t="shared" si="32"/>
        <v>0</v>
      </c>
      <c r="Z64" s="24"/>
      <c r="AA64" s="34">
        <f t="shared" si="33"/>
        <v>0</v>
      </c>
      <c r="AB64" s="33"/>
      <c r="AC64" s="34">
        <f t="shared" si="12"/>
        <v>0</v>
      </c>
      <c r="AD64" s="26">
        <f aca="true" t="shared" si="41" ref="AD64:AE72">X64+Z64+AB64</f>
        <v>0</v>
      </c>
      <c r="AE64" s="27">
        <f t="shared" si="41"/>
        <v>0</v>
      </c>
      <c r="AF64" s="28">
        <f aca="true" t="shared" si="42" ref="AF64:AG72">N64+T64+V64+AD64</f>
        <v>6</v>
      </c>
      <c r="AG64" s="29">
        <f t="shared" si="42"/>
        <v>0.5</v>
      </c>
      <c r="AH64" s="28">
        <f t="shared" si="37"/>
        <v>0</v>
      </c>
      <c r="AI64" s="22">
        <f t="shared" si="38"/>
        <v>0</v>
      </c>
    </row>
    <row r="65" spans="1:35" ht="15">
      <c r="A65" s="30"/>
      <c r="B65" s="31"/>
      <c r="C65" s="35" t="s">
        <v>1744</v>
      </c>
      <c r="D65" s="324">
        <v>6.5</v>
      </c>
      <c r="E65" s="18">
        <f t="shared" si="0"/>
        <v>0.5416666666666666</v>
      </c>
      <c r="F65" s="19"/>
      <c r="G65" s="18">
        <f t="shared" si="23"/>
        <v>0</v>
      </c>
      <c r="H65" s="19"/>
      <c r="I65" s="18">
        <f t="shared" si="24"/>
        <v>0</v>
      </c>
      <c r="J65" s="19"/>
      <c r="K65" s="18">
        <f t="shared" si="25"/>
        <v>0</v>
      </c>
      <c r="L65" s="19"/>
      <c r="M65" s="18">
        <f t="shared" si="26"/>
        <v>0</v>
      </c>
      <c r="N65" s="20">
        <f t="shared" si="39"/>
        <v>6.5</v>
      </c>
      <c r="O65" s="21">
        <f t="shared" si="39"/>
        <v>0.5416666666666666</v>
      </c>
      <c r="P65" s="19"/>
      <c r="Q65" s="18">
        <f t="shared" si="28"/>
        <v>0</v>
      </c>
      <c r="R65" s="19"/>
      <c r="S65" s="18">
        <f t="shared" si="29"/>
        <v>0</v>
      </c>
      <c r="T65" s="20">
        <f t="shared" si="40"/>
        <v>0</v>
      </c>
      <c r="U65" s="22">
        <f t="shared" si="40"/>
        <v>0</v>
      </c>
      <c r="V65" s="23"/>
      <c r="W65" s="18">
        <f t="shared" si="31"/>
        <v>0</v>
      </c>
      <c r="X65" s="24"/>
      <c r="Y65" s="18">
        <f t="shared" si="32"/>
        <v>0</v>
      </c>
      <c r="Z65" s="24"/>
      <c r="AA65" s="34">
        <f t="shared" si="33"/>
        <v>0</v>
      </c>
      <c r="AB65" s="33"/>
      <c r="AC65" s="34">
        <f t="shared" si="12"/>
        <v>0</v>
      </c>
      <c r="AD65" s="26">
        <f t="shared" si="41"/>
        <v>0</v>
      </c>
      <c r="AE65" s="27">
        <f t="shared" si="41"/>
        <v>0</v>
      </c>
      <c r="AF65" s="28">
        <f t="shared" si="42"/>
        <v>6.5</v>
      </c>
      <c r="AG65" s="29">
        <f t="shared" si="42"/>
        <v>0.5416666666666666</v>
      </c>
      <c r="AH65" s="28">
        <f t="shared" si="37"/>
        <v>0</v>
      </c>
      <c r="AI65" s="22">
        <f t="shared" si="38"/>
        <v>0</v>
      </c>
    </row>
    <row r="66" spans="1:35" ht="15">
      <c r="A66" s="30"/>
      <c r="B66" s="31"/>
      <c r="C66" s="35" t="s">
        <v>1745</v>
      </c>
      <c r="D66" s="324">
        <v>6.5</v>
      </c>
      <c r="E66" s="18">
        <f t="shared" si="0"/>
        <v>0.5416666666666666</v>
      </c>
      <c r="F66" s="19"/>
      <c r="G66" s="18">
        <f t="shared" si="23"/>
        <v>0</v>
      </c>
      <c r="H66" s="19"/>
      <c r="I66" s="18">
        <f t="shared" si="24"/>
        <v>0</v>
      </c>
      <c r="J66" s="19"/>
      <c r="K66" s="18">
        <f t="shared" si="25"/>
        <v>0</v>
      </c>
      <c r="L66" s="19"/>
      <c r="M66" s="18">
        <f t="shared" si="26"/>
        <v>0</v>
      </c>
      <c r="N66" s="20">
        <f t="shared" si="39"/>
        <v>6.5</v>
      </c>
      <c r="O66" s="21">
        <f t="shared" si="39"/>
        <v>0.5416666666666666</v>
      </c>
      <c r="P66" s="19"/>
      <c r="Q66" s="18">
        <f t="shared" si="28"/>
        <v>0</v>
      </c>
      <c r="R66" s="19"/>
      <c r="S66" s="18">
        <f t="shared" si="29"/>
        <v>0</v>
      </c>
      <c r="T66" s="20">
        <f t="shared" si="40"/>
        <v>0</v>
      </c>
      <c r="U66" s="22">
        <f t="shared" si="40"/>
        <v>0</v>
      </c>
      <c r="V66" s="23"/>
      <c r="W66" s="18">
        <f t="shared" si="31"/>
        <v>0</v>
      </c>
      <c r="X66" s="24"/>
      <c r="Y66" s="18">
        <f t="shared" si="32"/>
        <v>0</v>
      </c>
      <c r="Z66" s="24"/>
      <c r="AA66" s="34">
        <f t="shared" si="33"/>
        <v>0</v>
      </c>
      <c r="AB66" s="33"/>
      <c r="AC66" s="34">
        <f t="shared" si="12"/>
        <v>0</v>
      </c>
      <c r="AD66" s="26">
        <f t="shared" si="41"/>
        <v>0</v>
      </c>
      <c r="AE66" s="27">
        <f t="shared" si="41"/>
        <v>0</v>
      </c>
      <c r="AF66" s="28">
        <f t="shared" si="42"/>
        <v>6.5</v>
      </c>
      <c r="AG66" s="29">
        <f t="shared" si="42"/>
        <v>0.5416666666666666</v>
      </c>
      <c r="AH66" s="28">
        <f t="shared" si="37"/>
        <v>0</v>
      </c>
      <c r="AI66" s="22">
        <f t="shared" si="38"/>
        <v>0</v>
      </c>
    </row>
    <row r="67" spans="1:35" ht="15">
      <c r="A67" s="30"/>
      <c r="B67" s="31"/>
      <c r="C67" s="35" t="s">
        <v>1746</v>
      </c>
      <c r="D67" s="324">
        <v>6.5</v>
      </c>
      <c r="E67" s="18">
        <f t="shared" si="0"/>
        <v>0.5416666666666666</v>
      </c>
      <c r="F67" s="19"/>
      <c r="G67" s="18">
        <f t="shared" si="23"/>
        <v>0</v>
      </c>
      <c r="H67" s="19"/>
      <c r="I67" s="18">
        <f t="shared" si="24"/>
        <v>0</v>
      </c>
      <c r="J67" s="19"/>
      <c r="K67" s="18">
        <f t="shared" si="25"/>
        <v>0</v>
      </c>
      <c r="L67" s="19"/>
      <c r="M67" s="18">
        <f t="shared" si="26"/>
        <v>0</v>
      </c>
      <c r="N67" s="20">
        <f t="shared" si="39"/>
        <v>6.5</v>
      </c>
      <c r="O67" s="21">
        <f t="shared" si="39"/>
        <v>0.5416666666666666</v>
      </c>
      <c r="P67" s="19"/>
      <c r="Q67" s="18">
        <f t="shared" si="28"/>
        <v>0</v>
      </c>
      <c r="R67" s="19"/>
      <c r="S67" s="18">
        <f t="shared" si="29"/>
        <v>0</v>
      </c>
      <c r="T67" s="20">
        <f t="shared" si="40"/>
        <v>0</v>
      </c>
      <c r="U67" s="22">
        <f t="shared" si="40"/>
        <v>0</v>
      </c>
      <c r="V67" s="23"/>
      <c r="W67" s="18">
        <f t="shared" si="31"/>
        <v>0</v>
      </c>
      <c r="X67" s="24"/>
      <c r="Y67" s="18">
        <f t="shared" si="32"/>
        <v>0</v>
      </c>
      <c r="Z67" s="24"/>
      <c r="AA67" s="34">
        <f t="shared" si="33"/>
        <v>0</v>
      </c>
      <c r="AB67" s="33"/>
      <c r="AC67" s="34">
        <f t="shared" si="12"/>
        <v>0</v>
      </c>
      <c r="AD67" s="26">
        <f t="shared" si="41"/>
        <v>0</v>
      </c>
      <c r="AE67" s="27">
        <f t="shared" si="41"/>
        <v>0</v>
      </c>
      <c r="AF67" s="28">
        <f t="shared" si="42"/>
        <v>6.5</v>
      </c>
      <c r="AG67" s="29">
        <f t="shared" si="42"/>
        <v>0.5416666666666666</v>
      </c>
      <c r="AH67" s="28">
        <f t="shared" si="37"/>
        <v>0</v>
      </c>
      <c r="AI67" s="22">
        <f t="shared" si="38"/>
        <v>0</v>
      </c>
    </row>
    <row r="68" spans="1:35" ht="15">
      <c r="A68" s="15"/>
      <c r="B68" s="31"/>
      <c r="C68" s="35" t="s">
        <v>1747</v>
      </c>
      <c r="D68" s="324">
        <v>6.5</v>
      </c>
      <c r="E68" s="18">
        <f t="shared" si="0"/>
        <v>0.5416666666666666</v>
      </c>
      <c r="F68" s="19"/>
      <c r="G68" s="18">
        <f t="shared" si="23"/>
        <v>0</v>
      </c>
      <c r="H68" s="19"/>
      <c r="I68" s="18">
        <f t="shared" si="24"/>
        <v>0</v>
      </c>
      <c r="J68" s="19"/>
      <c r="K68" s="18">
        <f t="shared" si="25"/>
        <v>0</v>
      </c>
      <c r="L68" s="19"/>
      <c r="M68" s="18">
        <f t="shared" si="26"/>
        <v>0</v>
      </c>
      <c r="N68" s="20">
        <f t="shared" si="39"/>
        <v>6.5</v>
      </c>
      <c r="O68" s="21">
        <f t="shared" si="39"/>
        <v>0.5416666666666666</v>
      </c>
      <c r="P68" s="19"/>
      <c r="Q68" s="18">
        <f t="shared" si="28"/>
        <v>0</v>
      </c>
      <c r="R68" s="19"/>
      <c r="S68" s="18">
        <f t="shared" si="29"/>
        <v>0</v>
      </c>
      <c r="T68" s="20">
        <f t="shared" si="40"/>
        <v>0</v>
      </c>
      <c r="U68" s="22">
        <f t="shared" si="40"/>
        <v>0</v>
      </c>
      <c r="V68" s="23"/>
      <c r="W68" s="18">
        <f t="shared" si="31"/>
        <v>0</v>
      </c>
      <c r="X68" s="24"/>
      <c r="Y68" s="18">
        <f t="shared" si="32"/>
        <v>0</v>
      </c>
      <c r="Z68" s="24"/>
      <c r="AA68" s="34">
        <f t="shared" si="33"/>
        <v>0</v>
      </c>
      <c r="AB68" s="33"/>
      <c r="AC68" s="34">
        <f t="shared" si="12"/>
        <v>0</v>
      </c>
      <c r="AD68" s="26">
        <f t="shared" si="41"/>
        <v>0</v>
      </c>
      <c r="AE68" s="27">
        <f t="shared" si="41"/>
        <v>0</v>
      </c>
      <c r="AF68" s="28">
        <f t="shared" si="42"/>
        <v>6.5</v>
      </c>
      <c r="AG68" s="29">
        <f t="shared" si="42"/>
        <v>0.5416666666666666</v>
      </c>
      <c r="AH68" s="28">
        <f t="shared" si="37"/>
        <v>0</v>
      </c>
      <c r="AI68" s="22">
        <f t="shared" si="38"/>
        <v>0</v>
      </c>
    </row>
    <row r="69" spans="1:35" s="274" customFormat="1" ht="15">
      <c r="A69" s="30"/>
      <c r="B69" s="31"/>
      <c r="C69" s="35" t="s">
        <v>1748</v>
      </c>
      <c r="D69" s="324">
        <v>6.5</v>
      </c>
      <c r="E69" s="18">
        <f aca="true" t="shared" si="43" ref="E69:E71">+D69/12</f>
        <v>0.5416666666666666</v>
      </c>
      <c r="F69" s="19"/>
      <c r="G69" s="18">
        <f aca="true" t="shared" si="44" ref="G69:G71">F69/12</f>
        <v>0</v>
      </c>
      <c r="H69" s="19"/>
      <c r="I69" s="18">
        <f aca="true" t="shared" si="45" ref="I69:I71">+H69/12</f>
        <v>0</v>
      </c>
      <c r="J69" s="19"/>
      <c r="K69" s="18">
        <f aca="true" t="shared" si="46" ref="K69:K71">+J69/12</f>
        <v>0</v>
      </c>
      <c r="L69" s="19"/>
      <c r="M69" s="18">
        <f aca="true" t="shared" si="47" ref="M69:M71">+L69/12</f>
        <v>0</v>
      </c>
      <c r="N69" s="20">
        <f aca="true" t="shared" si="48" ref="N69:N71">D69+F69+H69+J69+L69</f>
        <v>6.5</v>
      </c>
      <c r="O69" s="21">
        <f aca="true" t="shared" si="49" ref="O69:O71">E69+G69+I69+K69+M69</f>
        <v>0.5416666666666666</v>
      </c>
      <c r="P69" s="19"/>
      <c r="Q69" s="18">
        <f aca="true" t="shared" si="50" ref="Q69:Q71">+P69/12</f>
        <v>0</v>
      </c>
      <c r="R69" s="19"/>
      <c r="S69" s="18">
        <f aca="true" t="shared" si="51" ref="S69:S71">+R69/12</f>
        <v>0</v>
      </c>
      <c r="T69" s="20">
        <f aca="true" t="shared" si="52" ref="T69:T71">P69+R69</f>
        <v>0</v>
      </c>
      <c r="U69" s="22">
        <f aca="true" t="shared" si="53" ref="U69:U71">Q69+S69</f>
        <v>0</v>
      </c>
      <c r="V69" s="23"/>
      <c r="W69" s="18">
        <f aca="true" t="shared" si="54" ref="W69:W71">+V69/12</f>
        <v>0</v>
      </c>
      <c r="X69" s="24"/>
      <c r="Y69" s="18">
        <f aca="true" t="shared" si="55" ref="Y69:Y71">+X69/12</f>
        <v>0</v>
      </c>
      <c r="Z69" s="24"/>
      <c r="AA69" s="34">
        <f aca="true" t="shared" si="56" ref="AA69:AA71">+Z69/12</f>
        <v>0</v>
      </c>
      <c r="AB69" s="33"/>
      <c r="AC69" s="34">
        <f aca="true" t="shared" si="57" ref="AC69:AC71">AB69/12</f>
        <v>0</v>
      </c>
      <c r="AD69" s="26">
        <f aca="true" t="shared" si="58" ref="AD69:AD71">X69+Z69+AB69</f>
        <v>0</v>
      </c>
      <c r="AE69" s="27">
        <f aca="true" t="shared" si="59" ref="AE69:AE71">Y69+AA69+AC69</f>
        <v>0</v>
      </c>
      <c r="AF69" s="28">
        <f aca="true" t="shared" si="60" ref="AF69:AF71">N69+T69+V69+AD69</f>
        <v>6.5</v>
      </c>
      <c r="AG69" s="29">
        <f aca="true" t="shared" si="61" ref="AG69:AG71">O69+U69+W69+AE69</f>
        <v>0.5416666666666666</v>
      </c>
      <c r="AH69" s="28">
        <f aca="true" t="shared" si="62" ref="AH69:AH71">IF(AF69-F69-J69-AB69-12&lt;0,0,AF69-F69-J69-AB69-12)</f>
        <v>0</v>
      </c>
      <c r="AI69" s="22">
        <f aca="true" t="shared" si="63" ref="AI69:AI71">AH69/12</f>
        <v>0</v>
      </c>
    </row>
    <row r="70" spans="1:35" s="274" customFormat="1" ht="15">
      <c r="A70" s="30"/>
      <c r="B70" s="31"/>
      <c r="C70" s="35" t="s">
        <v>1749</v>
      </c>
      <c r="D70" s="324">
        <v>6.5</v>
      </c>
      <c r="E70" s="18">
        <f t="shared" si="43"/>
        <v>0.5416666666666666</v>
      </c>
      <c r="F70" s="19"/>
      <c r="G70" s="18">
        <f t="shared" si="44"/>
        <v>0</v>
      </c>
      <c r="H70" s="19"/>
      <c r="I70" s="18">
        <f t="shared" si="45"/>
        <v>0</v>
      </c>
      <c r="J70" s="19"/>
      <c r="K70" s="18">
        <f t="shared" si="46"/>
        <v>0</v>
      </c>
      <c r="L70" s="19"/>
      <c r="M70" s="18">
        <f t="shared" si="47"/>
        <v>0</v>
      </c>
      <c r="N70" s="20">
        <f t="shared" si="48"/>
        <v>6.5</v>
      </c>
      <c r="O70" s="21">
        <f t="shared" si="49"/>
        <v>0.5416666666666666</v>
      </c>
      <c r="P70" s="19"/>
      <c r="Q70" s="18">
        <f t="shared" si="50"/>
        <v>0</v>
      </c>
      <c r="R70" s="19"/>
      <c r="S70" s="18">
        <f t="shared" si="51"/>
        <v>0</v>
      </c>
      <c r="T70" s="20">
        <f t="shared" si="52"/>
        <v>0</v>
      </c>
      <c r="U70" s="22">
        <f t="shared" si="53"/>
        <v>0</v>
      </c>
      <c r="V70" s="23"/>
      <c r="W70" s="18">
        <f t="shared" si="54"/>
        <v>0</v>
      </c>
      <c r="X70" s="24"/>
      <c r="Y70" s="18">
        <f t="shared" si="55"/>
        <v>0</v>
      </c>
      <c r="Z70" s="24"/>
      <c r="AA70" s="34">
        <f t="shared" si="56"/>
        <v>0</v>
      </c>
      <c r="AB70" s="33"/>
      <c r="AC70" s="34">
        <f t="shared" si="57"/>
        <v>0</v>
      </c>
      <c r="AD70" s="26">
        <f t="shared" si="58"/>
        <v>0</v>
      </c>
      <c r="AE70" s="27">
        <f t="shared" si="59"/>
        <v>0</v>
      </c>
      <c r="AF70" s="28">
        <f t="shared" si="60"/>
        <v>6.5</v>
      </c>
      <c r="AG70" s="29">
        <f t="shared" si="61"/>
        <v>0.5416666666666666</v>
      </c>
      <c r="AH70" s="28">
        <f t="shared" si="62"/>
        <v>0</v>
      </c>
      <c r="AI70" s="22">
        <f t="shared" si="63"/>
        <v>0</v>
      </c>
    </row>
    <row r="71" spans="1:35" s="274" customFormat="1" ht="15">
      <c r="A71" s="15"/>
      <c r="B71" s="31"/>
      <c r="C71" s="35" t="s">
        <v>1750</v>
      </c>
      <c r="D71" s="324">
        <v>6.5</v>
      </c>
      <c r="E71" s="18">
        <f t="shared" si="43"/>
        <v>0.5416666666666666</v>
      </c>
      <c r="F71" s="19"/>
      <c r="G71" s="18">
        <f t="shared" si="44"/>
        <v>0</v>
      </c>
      <c r="H71" s="19"/>
      <c r="I71" s="18">
        <f t="shared" si="45"/>
        <v>0</v>
      </c>
      <c r="J71" s="19"/>
      <c r="K71" s="18">
        <f t="shared" si="46"/>
        <v>0</v>
      </c>
      <c r="L71" s="19"/>
      <c r="M71" s="18">
        <f t="shared" si="47"/>
        <v>0</v>
      </c>
      <c r="N71" s="20">
        <f t="shared" si="48"/>
        <v>6.5</v>
      </c>
      <c r="O71" s="21">
        <f t="shared" si="49"/>
        <v>0.5416666666666666</v>
      </c>
      <c r="P71" s="19"/>
      <c r="Q71" s="18">
        <f t="shared" si="50"/>
        <v>0</v>
      </c>
      <c r="R71" s="19"/>
      <c r="S71" s="18">
        <f t="shared" si="51"/>
        <v>0</v>
      </c>
      <c r="T71" s="20">
        <f t="shared" si="52"/>
        <v>0</v>
      </c>
      <c r="U71" s="22">
        <f t="shared" si="53"/>
        <v>0</v>
      </c>
      <c r="V71" s="23"/>
      <c r="W71" s="18">
        <f t="shared" si="54"/>
        <v>0</v>
      </c>
      <c r="X71" s="24"/>
      <c r="Y71" s="18">
        <f t="shared" si="55"/>
        <v>0</v>
      </c>
      <c r="Z71" s="24"/>
      <c r="AA71" s="34">
        <f t="shared" si="56"/>
        <v>0</v>
      </c>
      <c r="AB71" s="33"/>
      <c r="AC71" s="34">
        <f t="shared" si="57"/>
        <v>0</v>
      </c>
      <c r="AD71" s="26">
        <f t="shared" si="58"/>
        <v>0</v>
      </c>
      <c r="AE71" s="27">
        <f t="shared" si="59"/>
        <v>0</v>
      </c>
      <c r="AF71" s="28">
        <f t="shared" si="60"/>
        <v>6.5</v>
      </c>
      <c r="AG71" s="29">
        <f t="shared" si="61"/>
        <v>0.5416666666666666</v>
      </c>
      <c r="AH71" s="28">
        <f t="shared" si="62"/>
        <v>0</v>
      </c>
      <c r="AI71" s="22">
        <f t="shared" si="63"/>
        <v>0</v>
      </c>
    </row>
    <row r="72" spans="1:35" ht="15.75" thickBot="1">
      <c r="A72" s="30"/>
      <c r="B72" s="31"/>
      <c r="C72" s="36"/>
      <c r="D72" s="17"/>
      <c r="E72" s="18">
        <f t="shared" si="0"/>
        <v>0</v>
      </c>
      <c r="F72" s="19"/>
      <c r="G72" s="18">
        <f t="shared" si="23"/>
        <v>0</v>
      </c>
      <c r="H72" s="19"/>
      <c r="I72" s="18">
        <f t="shared" si="24"/>
        <v>0</v>
      </c>
      <c r="J72" s="19"/>
      <c r="K72" s="18">
        <f t="shared" si="25"/>
        <v>0</v>
      </c>
      <c r="L72" s="19"/>
      <c r="M72" s="18">
        <f t="shared" si="26"/>
        <v>0</v>
      </c>
      <c r="N72" s="20">
        <f t="shared" si="39"/>
        <v>0</v>
      </c>
      <c r="O72" s="21">
        <f t="shared" si="39"/>
        <v>0</v>
      </c>
      <c r="P72" s="19"/>
      <c r="Q72" s="18">
        <f t="shared" si="28"/>
        <v>0</v>
      </c>
      <c r="R72" s="19"/>
      <c r="S72" s="18">
        <f t="shared" si="29"/>
        <v>0</v>
      </c>
      <c r="T72" s="20">
        <f t="shared" si="40"/>
        <v>0</v>
      </c>
      <c r="U72" s="22">
        <f t="shared" si="40"/>
        <v>0</v>
      </c>
      <c r="V72" s="23"/>
      <c r="W72" s="18">
        <f t="shared" si="31"/>
        <v>0</v>
      </c>
      <c r="X72" s="24"/>
      <c r="Y72" s="18">
        <f t="shared" si="32"/>
        <v>0</v>
      </c>
      <c r="Z72" s="24"/>
      <c r="AA72" s="34">
        <f t="shared" si="33"/>
        <v>0</v>
      </c>
      <c r="AB72" s="37"/>
      <c r="AC72" s="34">
        <f t="shared" si="12"/>
        <v>0</v>
      </c>
      <c r="AD72" s="38">
        <f t="shared" si="41"/>
        <v>0</v>
      </c>
      <c r="AE72" s="27">
        <f t="shared" si="41"/>
        <v>0</v>
      </c>
      <c r="AF72" s="28">
        <f t="shared" si="42"/>
        <v>0</v>
      </c>
      <c r="AG72" s="29">
        <f t="shared" si="42"/>
        <v>0</v>
      </c>
      <c r="AH72" s="28">
        <f t="shared" si="37"/>
        <v>0</v>
      </c>
      <c r="AI72" s="22">
        <f t="shared" si="38"/>
        <v>0</v>
      </c>
    </row>
    <row r="73" spans="1:67" s="41" customFormat="1" ht="15.75" thickBot="1">
      <c r="A73" s="496" t="s">
        <v>38</v>
      </c>
      <c r="B73" s="497"/>
      <c r="C73" s="498"/>
      <c r="D73" s="39">
        <f aca="true" t="shared" si="64" ref="D73:Q73">SUM(D20:D72)</f>
        <v>147</v>
      </c>
      <c r="E73" s="39">
        <f t="shared" si="64"/>
        <v>12.249999999999996</v>
      </c>
      <c r="F73" s="39">
        <f t="shared" si="64"/>
        <v>22</v>
      </c>
      <c r="G73" s="39">
        <f t="shared" si="64"/>
        <v>1.833333333333333</v>
      </c>
      <c r="H73" s="39">
        <f t="shared" si="64"/>
        <v>0</v>
      </c>
      <c r="I73" s="39">
        <f t="shared" si="64"/>
        <v>0</v>
      </c>
      <c r="J73" s="39">
        <f t="shared" si="64"/>
        <v>0</v>
      </c>
      <c r="K73" s="39">
        <f t="shared" si="64"/>
        <v>0</v>
      </c>
      <c r="L73" s="39">
        <f t="shared" si="64"/>
        <v>0</v>
      </c>
      <c r="M73" s="39">
        <f t="shared" si="64"/>
        <v>0</v>
      </c>
      <c r="N73" s="39">
        <f t="shared" si="64"/>
        <v>169</v>
      </c>
      <c r="O73" s="39">
        <f t="shared" si="64"/>
        <v>14.08333333333333</v>
      </c>
      <c r="P73" s="39">
        <f t="shared" si="64"/>
        <v>12</v>
      </c>
      <c r="Q73" s="39">
        <f t="shared" si="64"/>
        <v>1</v>
      </c>
      <c r="R73" s="39">
        <f>SUM(R20:R52)</f>
        <v>0</v>
      </c>
      <c r="S73" s="39">
        <f>SUM(S20:S72)</f>
        <v>0</v>
      </c>
      <c r="T73" s="39">
        <f>SUM(T20:T72)</f>
        <v>12</v>
      </c>
      <c r="U73" s="39">
        <f>SUM(U20:U72)</f>
        <v>1</v>
      </c>
      <c r="V73" s="39">
        <f>SUM(V20:V72)</f>
        <v>0</v>
      </c>
      <c r="W73" s="39">
        <f>SUM(W20:W52)</f>
        <v>0</v>
      </c>
      <c r="X73" s="39">
        <f aca="true" t="shared" si="65" ref="X73:AI73">SUM(X20:X72)</f>
        <v>0</v>
      </c>
      <c r="Y73" s="39">
        <f t="shared" si="65"/>
        <v>0</v>
      </c>
      <c r="Z73" s="39">
        <f t="shared" si="65"/>
        <v>45.5</v>
      </c>
      <c r="AA73" s="39">
        <f t="shared" si="65"/>
        <v>3.791666666666667</v>
      </c>
      <c r="AB73" s="39">
        <f t="shared" si="65"/>
        <v>0</v>
      </c>
      <c r="AC73" s="39">
        <f t="shared" si="65"/>
        <v>0</v>
      </c>
      <c r="AD73" s="39">
        <f t="shared" si="65"/>
        <v>45.5</v>
      </c>
      <c r="AE73" s="39">
        <f t="shared" si="65"/>
        <v>3.791666666666667</v>
      </c>
      <c r="AF73" s="39">
        <f t="shared" si="65"/>
        <v>226.5</v>
      </c>
      <c r="AG73" s="39">
        <f t="shared" si="65"/>
        <v>18.875000000000007</v>
      </c>
      <c r="AH73" s="39">
        <f t="shared" si="65"/>
        <v>13.5</v>
      </c>
      <c r="AI73" s="40">
        <f t="shared" si="65"/>
        <v>1.125</v>
      </c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</row>
    <row r="74" spans="16:67" ht="15">
      <c r="P74" s="1"/>
      <c r="Q74" s="1"/>
      <c r="R74" s="1"/>
      <c r="S74" s="1"/>
      <c r="V74" s="1"/>
      <c r="W74" s="1"/>
      <c r="X74" s="1"/>
      <c r="Y74" s="1"/>
      <c r="Z74" s="1"/>
      <c r="AA74" s="1"/>
      <c r="AB74" s="1"/>
      <c r="AC74" s="1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</row>
    <row r="75" spans="1:19" ht="15">
      <c r="A75" s="373" t="s">
        <v>39</v>
      </c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</row>
    <row r="76" spans="1:36" ht="15" customHeight="1">
      <c r="A76" s="375" t="s">
        <v>1820</v>
      </c>
      <c r="B76" s="376"/>
      <c r="C76" s="376"/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376"/>
      <c r="R76" s="376"/>
      <c r="S76" s="376"/>
      <c r="T76" s="376"/>
      <c r="U76" s="376"/>
      <c r="V76" s="376"/>
      <c r="W76" s="376"/>
      <c r="X76" s="376"/>
      <c r="Y76" s="376"/>
      <c r="Z76" s="376"/>
      <c r="AA76" s="376"/>
      <c r="AB76" s="376"/>
      <c r="AC76" s="376"/>
      <c r="AD76" s="376"/>
      <c r="AE76" s="376"/>
      <c r="AF76" s="376"/>
      <c r="AG76" s="376"/>
      <c r="AH76" s="376"/>
      <c r="AI76" s="376"/>
      <c r="AJ76" s="1"/>
    </row>
    <row r="78" ht="15">
      <c r="A78" s="212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73:C73"/>
    <mergeCell ref="A75:S75"/>
    <mergeCell ref="A76:AI76"/>
    <mergeCell ref="AH17:AH19"/>
    <mergeCell ref="AI17:AI19"/>
    <mergeCell ref="A20:C20"/>
    <mergeCell ref="A39:C39"/>
    <mergeCell ref="A47:C47"/>
    <mergeCell ref="A62:C62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2"/>
  <sheetViews>
    <sheetView workbookViewId="0" topLeftCell="A54">
      <selection activeCell="E65" sqref="E65:E71"/>
    </sheetView>
  </sheetViews>
  <sheetFormatPr defaultColWidth="9.140625" defaultRowHeight="15"/>
  <cols>
    <col min="1" max="1" width="21.00390625" style="184" customWidth="1"/>
    <col min="2" max="2" width="25.140625" style="184" customWidth="1"/>
    <col min="3" max="3" width="45.28125" style="184" customWidth="1"/>
    <col min="4" max="5" width="8.00390625" style="184" customWidth="1"/>
    <col min="6" max="6" width="7.00390625" style="184" bestFit="1" customWidth="1"/>
    <col min="7" max="7" width="7.28125" style="184" customWidth="1"/>
    <col min="8" max="8" width="5.8515625" style="184" customWidth="1"/>
    <col min="9" max="9" width="6.421875" style="184" customWidth="1"/>
    <col min="10" max="11" width="6.28125" style="184" customWidth="1"/>
    <col min="12" max="13" width="7.28125" style="184" customWidth="1"/>
    <col min="14" max="14" width="11.28125" style="1" customWidth="1"/>
    <col min="15" max="15" width="11.00390625" style="1" customWidth="1"/>
    <col min="16" max="16" width="8.57421875" style="184" customWidth="1"/>
    <col min="17" max="17" width="7.421875" style="184" customWidth="1"/>
    <col min="18" max="19" width="7.7109375" style="184" customWidth="1"/>
    <col min="20" max="20" width="9.28125" style="1" customWidth="1"/>
    <col min="21" max="21" width="9.8515625" style="1" customWidth="1"/>
    <col min="22" max="22" width="7.7109375" style="184" customWidth="1"/>
    <col min="23" max="23" width="6.140625" style="184" customWidth="1"/>
    <col min="24" max="26" width="7.7109375" style="184" customWidth="1"/>
    <col min="27" max="27" width="9.7109375" style="184" customWidth="1"/>
    <col min="28" max="29" width="7.7109375" style="184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184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399</v>
      </c>
    </row>
    <row r="10" spans="1:3" s="7" customFormat="1" ht="16.5" thickBot="1">
      <c r="A10" s="449" t="s">
        <v>5</v>
      </c>
      <c r="B10" s="450"/>
      <c r="C10" s="8" t="s">
        <v>739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91" t="s">
        <v>740</v>
      </c>
      <c r="B21" s="190" t="s">
        <v>741</v>
      </c>
      <c r="C21" s="190" t="s">
        <v>742</v>
      </c>
      <c r="D21" s="190">
        <v>9</v>
      </c>
      <c r="E21" s="18">
        <f aca="true" t="shared" si="0" ref="E21:E84">+D21/12</f>
        <v>0.75</v>
      </c>
      <c r="F21" s="192"/>
      <c r="G21" s="18">
        <f aca="true" t="shared" si="1" ref="G21:G63">F21/12</f>
        <v>0</v>
      </c>
      <c r="H21" s="19"/>
      <c r="I21" s="18">
        <f aca="true" t="shared" si="2" ref="I21:I63">+H21/12</f>
        <v>0</v>
      </c>
      <c r="J21" s="19"/>
      <c r="K21" s="18">
        <f aca="true" t="shared" si="3" ref="K21:M51">+J21/12</f>
        <v>0</v>
      </c>
      <c r="L21" s="19"/>
      <c r="M21" s="18">
        <f aca="true" t="shared" si="4" ref="M21:M50">+L21/12</f>
        <v>0</v>
      </c>
      <c r="N21" s="20">
        <f aca="true" t="shared" si="5" ref="N21:O50">D21+F21+H21+J21+L21</f>
        <v>9</v>
      </c>
      <c r="O21" s="21">
        <f t="shared" si="5"/>
        <v>0.75</v>
      </c>
      <c r="P21" s="193">
        <v>3</v>
      </c>
      <c r="Q21" s="18">
        <f aca="true" t="shared" si="6" ref="Q21:Q63">+P21/12</f>
        <v>0.25</v>
      </c>
      <c r="R21" s="19"/>
      <c r="S21" s="18">
        <f aca="true" t="shared" si="7" ref="S21:S63">+R21/12</f>
        <v>0</v>
      </c>
      <c r="T21" s="20">
        <f aca="true" t="shared" si="8" ref="T21:U50">P21+R21</f>
        <v>3</v>
      </c>
      <c r="U21" s="22">
        <f t="shared" si="8"/>
        <v>0.25</v>
      </c>
      <c r="V21" s="23"/>
      <c r="W21" s="18">
        <f aca="true" t="shared" si="9" ref="W21:W63">+V21/12</f>
        <v>0</v>
      </c>
      <c r="X21" s="24"/>
      <c r="Y21" s="18">
        <f aca="true" t="shared" si="10" ref="Y21:Y63">+X21/12</f>
        <v>0</v>
      </c>
      <c r="Z21" s="194">
        <v>0</v>
      </c>
      <c r="AA21" s="18">
        <f aca="true" t="shared" si="11" ref="AA21:AA63">+Z21/12</f>
        <v>0</v>
      </c>
      <c r="AB21" s="25"/>
      <c r="AC21" s="18">
        <f aca="true" t="shared" si="12" ref="AC21:AC84">AB21/12</f>
        <v>0</v>
      </c>
      <c r="AD21" s="26">
        <f aca="true" t="shared" si="13" ref="AD21:AE50">X21+Z21+AB21</f>
        <v>0</v>
      </c>
      <c r="AE21" s="27">
        <f t="shared" si="13"/>
        <v>0</v>
      </c>
      <c r="AF21" s="28">
        <f aca="true" t="shared" si="14" ref="AF21:AG50">N21+T21+V21+AD21</f>
        <v>12</v>
      </c>
      <c r="AG21" s="29">
        <f t="shared" si="14"/>
        <v>1</v>
      </c>
      <c r="AH21" s="28">
        <f aca="true" t="shared" si="15" ref="AH21:AH63">IF(AF21-F21-J21-AB21-12&lt;0,0,AF21-F21-J21-AB21-12)</f>
        <v>0</v>
      </c>
      <c r="AI21" s="22">
        <f aca="true" t="shared" si="16" ref="AI21:AI63">AH21/12</f>
        <v>0</v>
      </c>
    </row>
    <row r="22" spans="1:35" ht="15">
      <c r="A22" s="191" t="s">
        <v>743</v>
      </c>
      <c r="B22" s="190" t="s">
        <v>741</v>
      </c>
      <c r="C22" s="190" t="s">
        <v>744</v>
      </c>
      <c r="D22" s="190">
        <v>12</v>
      </c>
      <c r="E22" s="18">
        <f t="shared" si="0"/>
        <v>1</v>
      </c>
      <c r="F22" s="192"/>
      <c r="G22" s="18">
        <f t="shared" si="1"/>
        <v>0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12</v>
      </c>
      <c r="O22" s="21">
        <f t="shared" si="5"/>
        <v>1</v>
      </c>
      <c r="P22" s="193">
        <v>0</v>
      </c>
      <c r="Q22" s="18">
        <f t="shared" si="6"/>
        <v>0</v>
      </c>
      <c r="R22" s="19"/>
      <c r="S22" s="18">
        <f t="shared" si="7"/>
        <v>0</v>
      </c>
      <c r="T22" s="20">
        <f t="shared" si="8"/>
        <v>0</v>
      </c>
      <c r="U22" s="22">
        <f t="shared" si="8"/>
        <v>0</v>
      </c>
      <c r="V22" s="23"/>
      <c r="W22" s="18">
        <f t="shared" si="9"/>
        <v>0</v>
      </c>
      <c r="X22" s="24"/>
      <c r="Y22" s="18">
        <f t="shared" si="10"/>
        <v>0</v>
      </c>
      <c r="Z22" s="194">
        <v>0</v>
      </c>
      <c r="AA22" s="18">
        <f t="shared" si="11"/>
        <v>0</v>
      </c>
      <c r="AB22" s="25"/>
      <c r="AC22" s="18">
        <f t="shared" si="12"/>
        <v>0</v>
      </c>
      <c r="AD22" s="26">
        <f t="shared" si="13"/>
        <v>0</v>
      </c>
      <c r="AE22" s="27">
        <f t="shared" si="13"/>
        <v>0</v>
      </c>
      <c r="AF22" s="28">
        <f t="shared" si="14"/>
        <v>12</v>
      </c>
      <c r="AG22" s="29">
        <f t="shared" si="14"/>
        <v>1</v>
      </c>
      <c r="AH22" s="28">
        <f t="shared" si="15"/>
        <v>0</v>
      </c>
      <c r="AI22" s="22">
        <f t="shared" si="16"/>
        <v>0</v>
      </c>
    </row>
    <row r="23" spans="1:35" ht="15">
      <c r="A23" s="191" t="s">
        <v>745</v>
      </c>
      <c r="B23" s="190" t="s">
        <v>746</v>
      </c>
      <c r="C23" s="190" t="s">
        <v>747</v>
      </c>
      <c r="D23" s="190">
        <v>14</v>
      </c>
      <c r="E23" s="18">
        <f t="shared" si="0"/>
        <v>1.1666666666666667</v>
      </c>
      <c r="F23" s="192">
        <v>1</v>
      </c>
      <c r="G23" s="18">
        <f t="shared" si="1"/>
        <v>0.08333333333333333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15</v>
      </c>
      <c r="O23" s="21">
        <f t="shared" si="5"/>
        <v>1.25</v>
      </c>
      <c r="P23" s="193">
        <v>0</v>
      </c>
      <c r="Q23" s="18">
        <f t="shared" si="6"/>
        <v>0</v>
      </c>
      <c r="R23" s="19"/>
      <c r="S23" s="18">
        <f t="shared" si="7"/>
        <v>0</v>
      </c>
      <c r="T23" s="20">
        <f t="shared" si="8"/>
        <v>0</v>
      </c>
      <c r="U23" s="22">
        <f t="shared" si="8"/>
        <v>0</v>
      </c>
      <c r="V23" s="23"/>
      <c r="W23" s="18">
        <f t="shared" si="9"/>
        <v>0</v>
      </c>
      <c r="X23" s="24"/>
      <c r="Y23" s="18">
        <f t="shared" si="10"/>
        <v>0</v>
      </c>
      <c r="Z23" s="194">
        <v>0</v>
      </c>
      <c r="AA23" s="18">
        <f t="shared" si="11"/>
        <v>0</v>
      </c>
      <c r="AB23" s="25"/>
      <c r="AC23" s="18">
        <f t="shared" si="12"/>
        <v>0</v>
      </c>
      <c r="AD23" s="26">
        <f t="shared" si="13"/>
        <v>0</v>
      </c>
      <c r="AE23" s="27">
        <f t="shared" si="13"/>
        <v>0</v>
      </c>
      <c r="AF23" s="28">
        <f t="shared" si="14"/>
        <v>15</v>
      </c>
      <c r="AG23" s="29">
        <f t="shared" si="14"/>
        <v>1.25</v>
      </c>
      <c r="AH23" s="28">
        <f t="shared" si="15"/>
        <v>2</v>
      </c>
      <c r="AI23" s="22">
        <f t="shared" si="16"/>
        <v>0.16666666666666666</v>
      </c>
    </row>
    <row r="24" spans="1:35" ht="15">
      <c r="A24" s="191" t="s">
        <v>748</v>
      </c>
      <c r="B24" s="190" t="s">
        <v>741</v>
      </c>
      <c r="C24" s="190" t="s">
        <v>749</v>
      </c>
      <c r="D24" s="190">
        <v>18</v>
      </c>
      <c r="E24" s="18">
        <f t="shared" si="0"/>
        <v>1.5</v>
      </c>
      <c r="F24" s="192"/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18</v>
      </c>
      <c r="O24" s="21">
        <f t="shared" si="5"/>
        <v>1.5</v>
      </c>
      <c r="P24" s="193">
        <v>0</v>
      </c>
      <c r="Q24" s="18">
        <f t="shared" si="6"/>
        <v>0</v>
      </c>
      <c r="R24" s="19"/>
      <c r="S24" s="18">
        <f t="shared" si="7"/>
        <v>0</v>
      </c>
      <c r="T24" s="20">
        <f t="shared" si="8"/>
        <v>0</v>
      </c>
      <c r="U24" s="22">
        <f t="shared" si="8"/>
        <v>0</v>
      </c>
      <c r="V24" s="23"/>
      <c r="W24" s="18">
        <f t="shared" si="9"/>
        <v>0</v>
      </c>
      <c r="X24" s="24"/>
      <c r="Y24" s="18">
        <f t="shared" si="10"/>
        <v>0</v>
      </c>
      <c r="Z24" s="194">
        <v>0</v>
      </c>
      <c r="AA24" s="18">
        <f t="shared" si="11"/>
        <v>0</v>
      </c>
      <c r="AB24" s="25"/>
      <c r="AC24" s="18">
        <f t="shared" si="12"/>
        <v>0</v>
      </c>
      <c r="AD24" s="26">
        <f t="shared" si="13"/>
        <v>0</v>
      </c>
      <c r="AE24" s="27">
        <f t="shared" si="13"/>
        <v>0</v>
      </c>
      <c r="AF24" s="28">
        <f t="shared" si="14"/>
        <v>18</v>
      </c>
      <c r="AG24" s="29">
        <f t="shared" si="14"/>
        <v>1.5</v>
      </c>
      <c r="AH24" s="28">
        <f t="shared" si="15"/>
        <v>6</v>
      </c>
      <c r="AI24" s="22">
        <f t="shared" si="16"/>
        <v>0.5</v>
      </c>
    </row>
    <row r="25" spans="1:35" ht="15">
      <c r="A25" s="191" t="s">
        <v>750</v>
      </c>
      <c r="B25" s="190" t="s">
        <v>741</v>
      </c>
      <c r="C25" s="190" t="s">
        <v>751</v>
      </c>
      <c r="D25" s="190">
        <v>12</v>
      </c>
      <c r="E25" s="18">
        <f t="shared" si="0"/>
        <v>1</v>
      </c>
      <c r="F25" s="192"/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12</v>
      </c>
      <c r="O25" s="21">
        <f t="shared" si="5"/>
        <v>1</v>
      </c>
      <c r="P25" s="193">
        <v>0</v>
      </c>
      <c r="Q25" s="18">
        <f t="shared" si="6"/>
        <v>0</v>
      </c>
      <c r="R25" s="19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Z25" s="194">
        <v>0</v>
      </c>
      <c r="AA25" s="18">
        <f t="shared" si="11"/>
        <v>0</v>
      </c>
      <c r="AB25" s="25"/>
      <c r="AC25" s="18">
        <f t="shared" si="12"/>
        <v>0</v>
      </c>
      <c r="AD25" s="26">
        <f t="shared" si="13"/>
        <v>0</v>
      </c>
      <c r="AE25" s="27">
        <f t="shared" si="13"/>
        <v>0</v>
      </c>
      <c r="AF25" s="28">
        <f t="shared" si="14"/>
        <v>12</v>
      </c>
      <c r="AG25" s="29">
        <f t="shared" si="14"/>
        <v>1</v>
      </c>
      <c r="AH25" s="28">
        <f t="shared" si="15"/>
        <v>0</v>
      </c>
      <c r="AI25" s="22">
        <f t="shared" si="16"/>
        <v>0</v>
      </c>
    </row>
    <row r="26" spans="1:35" ht="15">
      <c r="A26" s="191" t="s">
        <v>752</v>
      </c>
      <c r="B26" s="190" t="s">
        <v>741</v>
      </c>
      <c r="C26" s="190" t="s">
        <v>753</v>
      </c>
      <c r="D26" s="190">
        <v>6</v>
      </c>
      <c r="E26" s="18">
        <f t="shared" si="0"/>
        <v>0.5</v>
      </c>
      <c r="F26" s="192">
        <v>3</v>
      </c>
      <c r="G26" s="18">
        <f t="shared" si="1"/>
        <v>0.25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9</v>
      </c>
      <c r="O26" s="21">
        <f t="shared" si="5"/>
        <v>0.75</v>
      </c>
      <c r="P26" s="193">
        <v>6</v>
      </c>
      <c r="Q26" s="18">
        <f t="shared" si="6"/>
        <v>0.5</v>
      </c>
      <c r="R26" s="19"/>
      <c r="S26" s="18">
        <f t="shared" si="7"/>
        <v>0</v>
      </c>
      <c r="T26" s="20">
        <f t="shared" si="8"/>
        <v>6</v>
      </c>
      <c r="U26" s="22">
        <f t="shared" si="8"/>
        <v>0.5</v>
      </c>
      <c r="V26" s="23"/>
      <c r="W26" s="18">
        <f t="shared" si="9"/>
        <v>0</v>
      </c>
      <c r="X26" s="24"/>
      <c r="Y26" s="18">
        <f t="shared" si="10"/>
        <v>0</v>
      </c>
      <c r="Z26" s="194">
        <v>0</v>
      </c>
      <c r="AA26" s="18">
        <f t="shared" si="11"/>
        <v>0</v>
      </c>
      <c r="AB26" s="25"/>
      <c r="AC26" s="18">
        <f t="shared" si="12"/>
        <v>0</v>
      </c>
      <c r="AD26" s="26">
        <f t="shared" si="13"/>
        <v>0</v>
      </c>
      <c r="AE26" s="27">
        <f t="shared" si="13"/>
        <v>0</v>
      </c>
      <c r="AF26" s="28">
        <f t="shared" si="14"/>
        <v>15</v>
      </c>
      <c r="AG26" s="29">
        <f t="shared" si="14"/>
        <v>1.25</v>
      </c>
      <c r="AH26" s="28">
        <f t="shared" si="15"/>
        <v>0</v>
      </c>
      <c r="AI26" s="22">
        <f t="shared" si="16"/>
        <v>0</v>
      </c>
    </row>
    <row r="27" spans="1:35" ht="15">
      <c r="A27" s="190"/>
      <c r="B27" s="190" t="s">
        <v>754</v>
      </c>
      <c r="C27" s="190" t="s">
        <v>755</v>
      </c>
      <c r="D27" s="190">
        <v>9</v>
      </c>
      <c r="E27" s="18">
        <f t="shared" si="0"/>
        <v>0.75</v>
      </c>
      <c r="F27" s="192"/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9</v>
      </c>
      <c r="O27" s="21">
        <f t="shared" si="5"/>
        <v>0.75</v>
      </c>
      <c r="P27" s="193">
        <v>0</v>
      </c>
      <c r="Q27" s="18">
        <f t="shared" si="6"/>
        <v>0</v>
      </c>
      <c r="R27" s="19"/>
      <c r="S27" s="18">
        <f t="shared" si="7"/>
        <v>0</v>
      </c>
      <c r="T27" s="20">
        <f t="shared" si="8"/>
        <v>0</v>
      </c>
      <c r="U27" s="22">
        <f t="shared" si="8"/>
        <v>0</v>
      </c>
      <c r="V27" s="23"/>
      <c r="W27" s="18">
        <f t="shared" si="9"/>
        <v>0</v>
      </c>
      <c r="X27" s="24"/>
      <c r="Y27" s="18">
        <f t="shared" si="10"/>
        <v>0</v>
      </c>
      <c r="Z27" s="194">
        <v>3</v>
      </c>
      <c r="AA27" s="18">
        <f t="shared" si="11"/>
        <v>0.25</v>
      </c>
      <c r="AB27" s="25"/>
      <c r="AC27" s="18">
        <f t="shared" si="12"/>
        <v>0</v>
      </c>
      <c r="AD27" s="26">
        <f t="shared" si="13"/>
        <v>3</v>
      </c>
      <c r="AE27" s="27">
        <f t="shared" si="13"/>
        <v>0.25</v>
      </c>
      <c r="AF27" s="28">
        <f t="shared" si="14"/>
        <v>12</v>
      </c>
      <c r="AG27" s="29">
        <f t="shared" si="14"/>
        <v>1</v>
      </c>
      <c r="AH27" s="28">
        <f t="shared" si="15"/>
        <v>0</v>
      </c>
      <c r="AI27" s="22">
        <f t="shared" si="16"/>
        <v>0</v>
      </c>
    </row>
    <row r="28" spans="1:35" ht="15">
      <c r="A28" s="191" t="s">
        <v>756</v>
      </c>
      <c r="B28" s="190" t="s">
        <v>741</v>
      </c>
      <c r="C28" s="190" t="s">
        <v>757</v>
      </c>
      <c r="D28" s="190">
        <v>12</v>
      </c>
      <c r="E28" s="18">
        <f t="shared" si="0"/>
        <v>1</v>
      </c>
      <c r="F28" s="192"/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12</v>
      </c>
      <c r="O28" s="21">
        <f t="shared" si="5"/>
        <v>1</v>
      </c>
      <c r="P28" s="193">
        <v>0</v>
      </c>
      <c r="Q28" s="18">
        <f t="shared" si="6"/>
        <v>0</v>
      </c>
      <c r="R28" s="19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Z28" s="194">
        <v>0</v>
      </c>
      <c r="AA28" s="18">
        <f t="shared" si="11"/>
        <v>0</v>
      </c>
      <c r="AB28" s="25"/>
      <c r="AC28" s="18">
        <f t="shared" si="12"/>
        <v>0</v>
      </c>
      <c r="AD28" s="26">
        <f t="shared" si="13"/>
        <v>0</v>
      </c>
      <c r="AE28" s="27">
        <f t="shared" si="13"/>
        <v>0</v>
      </c>
      <c r="AF28" s="28">
        <f t="shared" si="14"/>
        <v>12</v>
      </c>
      <c r="AG28" s="29">
        <f t="shared" si="14"/>
        <v>1</v>
      </c>
      <c r="AH28" s="28">
        <f t="shared" si="15"/>
        <v>0</v>
      </c>
      <c r="AI28" s="22">
        <f t="shared" si="16"/>
        <v>0</v>
      </c>
    </row>
    <row r="29" spans="1:35" ht="15">
      <c r="A29" s="191" t="s">
        <v>758</v>
      </c>
      <c r="B29" s="190" t="s">
        <v>741</v>
      </c>
      <c r="C29" s="190" t="s">
        <v>759</v>
      </c>
      <c r="D29" s="190">
        <v>12</v>
      </c>
      <c r="E29" s="18">
        <f t="shared" si="0"/>
        <v>1</v>
      </c>
      <c r="F29" s="192"/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12</v>
      </c>
      <c r="O29" s="21">
        <f t="shared" si="5"/>
        <v>1</v>
      </c>
      <c r="P29" s="193">
        <v>0</v>
      </c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Z29" s="194">
        <v>0</v>
      </c>
      <c r="AA29" s="18">
        <f t="shared" si="11"/>
        <v>0</v>
      </c>
      <c r="AB29" s="25"/>
      <c r="AC29" s="18">
        <f t="shared" si="12"/>
        <v>0</v>
      </c>
      <c r="AD29" s="26">
        <f t="shared" si="13"/>
        <v>0</v>
      </c>
      <c r="AE29" s="27">
        <f t="shared" si="13"/>
        <v>0</v>
      </c>
      <c r="AF29" s="28">
        <f t="shared" si="14"/>
        <v>12</v>
      </c>
      <c r="AG29" s="29">
        <f t="shared" si="14"/>
        <v>1</v>
      </c>
      <c r="AH29" s="28">
        <f t="shared" si="15"/>
        <v>0</v>
      </c>
      <c r="AI29" s="22">
        <f t="shared" si="16"/>
        <v>0</v>
      </c>
    </row>
    <row r="30" spans="1:35" ht="15">
      <c r="A30" s="191" t="s">
        <v>760</v>
      </c>
      <c r="B30" s="190" t="s">
        <v>741</v>
      </c>
      <c r="C30" s="190" t="s">
        <v>761</v>
      </c>
      <c r="D30" s="190">
        <v>18</v>
      </c>
      <c r="E30" s="18">
        <f t="shared" si="0"/>
        <v>1.5</v>
      </c>
      <c r="F30" s="192"/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18</v>
      </c>
      <c r="O30" s="21">
        <f t="shared" si="5"/>
        <v>1.5</v>
      </c>
      <c r="P30" s="193">
        <v>0</v>
      </c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Z30" s="194">
        <v>0</v>
      </c>
      <c r="AA30" s="18">
        <f t="shared" si="11"/>
        <v>0</v>
      </c>
      <c r="AB30" s="25"/>
      <c r="AC30" s="18">
        <f t="shared" si="12"/>
        <v>0</v>
      </c>
      <c r="AD30" s="26">
        <f t="shared" si="13"/>
        <v>0</v>
      </c>
      <c r="AE30" s="27">
        <f t="shared" si="13"/>
        <v>0</v>
      </c>
      <c r="AF30" s="28">
        <f t="shared" si="14"/>
        <v>18</v>
      </c>
      <c r="AG30" s="29">
        <f t="shared" si="14"/>
        <v>1.5</v>
      </c>
      <c r="AH30" s="28">
        <f t="shared" si="15"/>
        <v>6</v>
      </c>
      <c r="AI30" s="22">
        <f t="shared" si="16"/>
        <v>0.5</v>
      </c>
    </row>
    <row r="31" spans="1:35" ht="15">
      <c r="A31" s="191">
        <v>349097</v>
      </c>
      <c r="B31" s="190" t="s">
        <v>741</v>
      </c>
      <c r="C31" s="190" t="s">
        <v>762</v>
      </c>
      <c r="D31" s="190">
        <v>12</v>
      </c>
      <c r="E31" s="18">
        <f t="shared" si="0"/>
        <v>1</v>
      </c>
      <c r="F31" s="192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12</v>
      </c>
      <c r="O31" s="21">
        <f t="shared" si="5"/>
        <v>1</v>
      </c>
      <c r="P31" s="193">
        <v>0</v>
      </c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Z31" s="194">
        <v>0</v>
      </c>
      <c r="AA31" s="18">
        <f t="shared" si="11"/>
        <v>0</v>
      </c>
      <c r="AB31" s="25"/>
      <c r="AC31" s="18">
        <f t="shared" si="12"/>
        <v>0</v>
      </c>
      <c r="AD31" s="26">
        <f t="shared" si="13"/>
        <v>0</v>
      </c>
      <c r="AE31" s="27">
        <f t="shared" si="13"/>
        <v>0</v>
      </c>
      <c r="AF31" s="28">
        <f t="shared" si="14"/>
        <v>12</v>
      </c>
      <c r="AG31" s="29">
        <f t="shared" si="14"/>
        <v>1</v>
      </c>
      <c r="AH31" s="28">
        <f t="shared" si="15"/>
        <v>0</v>
      </c>
      <c r="AI31" s="22">
        <f t="shared" si="16"/>
        <v>0</v>
      </c>
    </row>
    <row r="32" spans="1:35" ht="15">
      <c r="A32" s="190"/>
      <c r="B32" s="190" t="s">
        <v>754</v>
      </c>
      <c r="C32" s="190" t="s">
        <v>763</v>
      </c>
      <c r="D32" s="190">
        <v>9</v>
      </c>
      <c r="E32" s="18">
        <f t="shared" si="0"/>
        <v>0.75</v>
      </c>
      <c r="F32" s="192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9</v>
      </c>
      <c r="O32" s="21">
        <f t="shared" si="5"/>
        <v>0.75</v>
      </c>
      <c r="P32" s="193">
        <v>3</v>
      </c>
      <c r="Q32" s="18">
        <f t="shared" si="6"/>
        <v>0.25</v>
      </c>
      <c r="R32" s="19"/>
      <c r="S32" s="18">
        <f t="shared" si="7"/>
        <v>0</v>
      </c>
      <c r="T32" s="20">
        <f t="shared" si="8"/>
        <v>3</v>
      </c>
      <c r="U32" s="22">
        <f t="shared" si="8"/>
        <v>0.25</v>
      </c>
      <c r="V32" s="23"/>
      <c r="W32" s="18">
        <f t="shared" si="9"/>
        <v>0</v>
      </c>
      <c r="X32" s="24"/>
      <c r="Y32" s="18">
        <f t="shared" si="10"/>
        <v>0</v>
      </c>
      <c r="Z32" s="194">
        <v>0</v>
      </c>
      <c r="AA32" s="18">
        <f t="shared" si="11"/>
        <v>0</v>
      </c>
      <c r="AB32" s="25"/>
      <c r="AC32" s="18">
        <f t="shared" si="12"/>
        <v>0</v>
      </c>
      <c r="AD32" s="26">
        <f t="shared" si="13"/>
        <v>0</v>
      </c>
      <c r="AE32" s="27">
        <f t="shared" si="13"/>
        <v>0</v>
      </c>
      <c r="AF32" s="28">
        <f t="shared" si="14"/>
        <v>12</v>
      </c>
      <c r="AG32" s="29">
        <f t="shared" si="14"/>
        <v>1</v>
      </c>
      <c r="AH32" s="28">
        <f t="shared" si="15"/>
        <v>0</v>
      </c>
      <c r="AI32" s="22">
        <f t="shared" si="16"/>
        <v>0</v>
      </c>
    </row>
    <row r="33" spans="1:35" ht="15">
      <c r="A33" s="191" t="s">
        <v>764</v>
      </c>
      <c r="B33" s="190" t="s">
        <v>741</v>
      </c>
      <c r="C33" s="190" t="s">
        <v>765</v>
      </c>
      <c r="D33" s="190">
        <v>12</v>
      </c>
      <c r="E33" s="18">
        <f t="shared" si="0"/>
        <v>1</v>
      </c>
      <c r="F33" s="192">
        <v>1</v>
      </c>
      <c r="G33" s="18">
        <f t="shared" si="1"/>
        <v>0.08333333333333333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13</v>
      </c>
      <c r="O33" s="21">
        <f t="shared" si="5"/>
        <v>1.0833333333333333</v>
      </c>
      <c r="P33" s="193">
        <v>0</v>
      </c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194">
        <v>3</v>
      </c>
      <c r="AA33" s="18">
        <f t="shared" si="11"/>
        <v>0.25</v>
      </c>
      <c r="AB33" s="25"/>
      <c r="AC33" s="18">
        <f t="shared" si="12"/>
        <v>0</v>
      </c>
      <c r="AD33" s="26">
        <f t="shared" si="13"/>
        <v>3</v>
      </c>
      <c r="AE33" s="27">
        <f t="shared" si="13"/>
        <v>0.25</v>
      </c>
      <c r="AF33" s="28">
        <f t="shared" si="14"/>
        <v>16</v>
      </c>
      <c r="AG33" s="29">
        <f t="shared" si="14"/>
        <v>1.3333333333333333</v>
      </c>
      <c r="AH33" s="28">
        <f t="shared" si="15"/>
        <v>3</v>
      </c>
      <c r="AI33" s="22">
        <f t="shared" si="16"/>
        <v>0.25</v>
      </c>
    </row>
    <row r="34" spans="1:35" ht="15">
      <c r="A34" s="191" t="s">
        <v>766</v>
      </c>
      <c r="B34" s="190" t="s">
        <v>741</v>
      </c>
      <c r="C34" s="190" t="s">
        <v>767</v>
      </c>
      <c r="D34" s="190">
        <v>18</v>
      </c>
      <c r="E34" s="18">
        <f t="shared" si="0"/>
        <v>1.5</v>
      </c>
      <c r="F34" s="192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4"/>
        <v>0</v>
      </c>
      <c r="N34" s="20">
        <f t="shared" si="5"/>
        <v>18</v>
      </c>
      <c r="O34" s="21">
        <f t="shared" si="5"/>
        <v>1.5</v>
      </c>
      <c r="P34" s="193">
        <v>0</v>
      </c>
      <c r="Q34" s="18">
        <f t="shared" si="6"/>
        <v>0</v>
      </c>
      <c r="R34" s="19"/>
      <c r="S34" s="18">
        <f t="shared" si="7"/>
        <v>0</v>
      </c>
      <c r="T34" s="20">
        <f t="shared" si="8"/>
        <v>0</v>
      </c>
      <c r="U34" s="22">
        <f t="shared" si="8"/>
        <v>0</v>
      </c>
      <c r="V34" s="23"/>
      <c r="W34" s="18">
        <f t="shared" si="9"/>
        <v>0</v>
      </c>
      <c r="X34" s="24"/>
      <c r="Y34" s="18">
        <f t="shared" si="10"/>
        <v>0</v>
      </c>
      <c r="Z34" s="194">
        <v>0</v>
      </c>
      <c r="AA34" s="18">
        <f t="shared" si="11"/>
        <v>0</v>
      </c>
      <c r="AB34" s="25"/>
      <c r="AC34" s="18">
        <f t="shared" si="12"/>
        <v>0</v>
      </c>
      <c r="AD34" s="26">
        <f t="shared" si="13"/>
        <v>0</v>
      </c>
      <c r="AE34" s="27">
        <f t="shared" si="13"/>
        <v>0</v>
      </c>
      <c r="AF34" s="28">
        <f t="shared" si="14"/>
        <v>18</v>
      </c>
      <c r="AG34" s="29">
        <f t="shared" si="14"/>
        <v>1.5</v>
      </c>
      <c r="AH34" s="28">
        <f t="shared" si="15"/>
        <v>6</v>
      </c>
      <c r="AI34" s="22">
        <f t="shared" si="16"/>
        <v>0.5</v>
      </c>
    </row>
    <row r="35" spans="1:35" ht="15">
      <c r="A35" s="190"/>
      <c r="B35" s="190" t="s">
        <v>746</v>
      </c>
      <c r="C35" s="190" t="s">
        <v>768</v>
      </c>
      <c r="D35" s="190">
        <v>6</v>
      </c>
      <c r="E35" s="18">
        <f t="shared" si="0"/>
        <v>0.5</v>
      </c>
      <c r="F35" s="192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4"/>
        <v>0</v>
      </c>
      <c r="N35" s="20">
        <f t="shared" si="5"/>
        <v>6</v>
      </c>
      <c r="O35" s="21">
        <f t="shared" si="5"/>
        <v>0.5</v>
      </c>
      <c r="P35" s="193">
        <v>0</v>
      </c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194">
        <v>6</v>
      </c>
      <c r="AA35" s="18">
        <f t="shared" si="11"/>
        <v>0.5</v>
      </c>
      <c r="AB35" s="25"/>
      <c r="AC35" s="18">
        <f t="shared" si="12"/>
        <v>0</v>
      </c>
      <c r="AD35" s="26">
        <f t="shared" si="13"/>
        <v>6</v>
      </c>
      <c r="AE35" s="27">
        <f t="shared" si="13"/>
        <v>0.5</v>
      </c>
      <c r="AF35" s="28">
        <f t="shared" si="14"/>
        <v>12</v>
      </c>
      <c r="AG35" s="29">
        <f t="shared" si="14"/>
        <v>1</v>
      </c>
      <c r="AH35" s="28">
        <f t="shared" si="15"/>
        <v>0</v>
      </c>
      <c r="AI35" s="22">
        <f t="shared" si="16"/>
        <v>0</v>
      </c>
    </row>
    <row r="36" spans="1:35" ht="15">
      <c r="A36" s="191" t="s">
        <v>769</v>
      </c>
      <c r="B36" s="190" t="s">
        <v>741</v>
      </c>
      <c r="C36" s="190" t="s">
        <v>770</v>
      </c>
      <c r="D36" s="190">
        <v>9</v>
      </c>
      <c r="E36" s="18">
        <f t="shared" si="0"/>
        <v>0.75</v>
      </c>
      <c r="F36" s="192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4"/>
        <v>0</v>
      </c>
      <c r="N36" s="20">
        <f t="shared" si="5"/>
        <v>9</v>
      </c>
      <c r="O36" s="21">
        <f t="shared" si="5"/>
        <v>0.75</v>
      </c>
      <c r="P36" s="193">
        <v>3</v>
      </c>
      <c r="Q36" s="18">
        <f t="shared" si="6"/>
        <v>0.25</v>
      </c>
      <c r="R36" s="19"/>
      <c r="S36" s="18">
        <f t="shared" si="7"/>
        <v>0</v>
      </c>
      <c r="T36" s="20">
        <f t="shared" si="8"/>
        <v>3</v>
      </c>
      <c r="U36" s="22">
        <f t="shared" si="8"/>
        <v>0.25</v>
      </c>
      <c r="V36" s="23"/>
      <c r="W36" s="18">
        <f t="shared" si="9"/>
        <v>0</v>
      </c>
      <c r="X36" s="24"/>
      <c r="Y36" s="18">
        <f t="shared" si="10"/>
        <v>0</v>
      </c>
      <c r="Z36" s="194">
        <v>0</v>
      </c>
      <c r="AA36" s="18">
        <f t="shared" si="11"/>
        <v>0</v>
      </c>
      <c r="AB36" s="25"/>
      <c r="AC36" s="18">
        <f t="shared" si="12"/>
        <v>0</v>
      </c>
      <c r="AD36" s="26">
        <f t="shared" si="13"/>
        <v>0</v>
      </c>
      <c r="AE36" s="27">
        <f t="shared" si="13"/>
        <v>0</v>
      </c>
      <c r="AF36" s="28">
        <f t="shared" si="14"/>
        <v>12</v>
      </c>
      <c r="AG36" s="29">
        <f t="shared" si="14"/>
        <v>1</v>
      </c>
      <c r="AH36" s="28">
        <f t="shared" si="15"/>
        <v>0</v>
      </c>
      <c r="AI36" s="22">
        <f t="shared" si="16"/>
        <v>0</v>
      </c>
    </row>
    <row r="37" spans="1:35" ht="15">
      <c r="A37" s="191" t="s">
        <v>771</v>
      </c>
      <c r="B37" s="190" t="s">
        <v>746</v>
      </c>
      <c r="C37" s="190" t="s">
        <v>772</v>
      </c>
      <c r="D37" s="190">
        <v>13</v>
      </c>
      <c r="E37" s="18">
        <f t="shared" si="0"/>
        <v>1.0833333333333333</v>
      </c>
      <c r="F37" s="192"/>
      <c r="G37" s="18">
        <f t="shared" si="1"/>
        <v>0</v>
      </c>
      <c r="H37" s="19"/>
      <c r="I37" s="18">
        <f t="shared" si="2"/>
        <v>0</v>
      </c>
      <c r="J37" s="19"/>
      <c r="K37" s="18">
        <f t="shared" si="3"/>
        <v>0</v>
      </c>
      <c r="L37" s="19"/>
      <c r="M37" s="18">
        <f t="shared" si="4"/>
        <v>0</v>
      </c>
      <c r="N37" s="20">
        <f t="shared" si="5"/>
        <v>13</v>
      </c>
      <c r="O37" s="21">
        <f t="shared" si="5"/>
        <v>1.0833333333333333</v>
      </c>
      <c r="P37" s="193">
        <v>0</v>
      </c>
      <c r="Q37" s="18">
        <f t="shared" si="6"/>
        <v>0</v>
      </c>
      <c r="R37" s="19"/>
      <c r="S37" s="18">
        <f t="shared" si="7"/>
        <v>0</v>
      </c>
      <c r="T37" s="20">
        <f t="shared" si="8"/>
        <v>0</v>
      </c>
      <c r="U37" s="22">
        <f t="shared" si="8"/>
        <v>0</v>
      </c>
      <c r="V37" s="23"/>
      <c r="W37" s="18">
        <f t="shared" si="9"/>
        <v>0</v>
      </c>
      <c r="X37" s="24"/>
      <c r="Y37" s="18">
        <f t="shared" si="10"/>
        <v>0</v>
      </c>
      <c r="Z37" s="194">
        <v>0</v>
      </c>
      <c r="AA37" s="18">
        <f t="shared" si="11"/>
        <v>0</v>
      </c>
      <c r="AB37" s="25"/>
      <c r="AC37" s="18">
        <f t="shared" si="12"/>
        <v>0</v>
      </c>
      <c r="AD37" s="26">
        <f t="shared" si="13"/>
        <v>0</v>
      </c>
      <c r="AE37" s="27">
        <f t="shared" si="13"/>
        <v>0</v>
      </c>
      <c r="AF37" s="28">
        <f t="shared" si="14"/>
        <v>13</v>
      </c>
      <c r="AG37" s="29">
        <f t="shared" si="14"/>
        <v>1.0833333333333333</v>
      </c>
      <c r="AH37" s="28">
        <f t="shared" si="15"/>
        <v>1</v>
      </c>
      <c r="AI37" s="22">
        <f t="shared" si="16"/>
        <v>0.08333333333333333</v>
      </c>
    </row>
    <row r="38" spans="1:35" ht="15">
      <c r="A38" s="191" t="s">
        <v>773</v>
      </c>
      <c r="B38" s="190" t="s">
        <v>754</v>
      </c>
      <c r="C38" s="190" t="s">
        <v>774</v>
      </c>
      <c r="D38" s="190">
        <v>18</v>
      </c>
      <c r="E38" s="18">
        <f t="shared" si="0"/>
        <v>1.5</v>
      </c>
      <c r="F38" s="192"/>
      <c r="G38" s="18">
        <f t="shared" si="1"/>
        <v>0</v>
      </c>
      <c r="H38" s="19"/>
      <c r="I38" s="18">
        <f t="shared" si="2"/>
        <v>0</v>
      </c>
      <c r="J38" s="19"/>
      <c r="K38" s="18">
        <f t="shared" si="3"/>
        <v>0</v>
      </c>
      <c r="L38" s="19"/>
      <c r="M38" s="18">
        <f t="shared" si="4"/>
        <v>0</v>
      </c>
      <c r="N38" s="20">
        <f t="shared" si="5"/>
        <v>18</v>
      </c>
      <c r="O38" s="21">
        <f t="shared" si="5"/>
        <v>1.5</v>
      </c>
      <c r="P38" s="193">
        <v>0</v>
      </c>
      <c r="Q38" s="18">
        <f t="shared" si="6"/>
        <v>0</v>
      </c>
      <c r="R38" s="19"/>
      <c r="S38" s="18">
        <f t="shared" si="7"/>
        <v>0</v>
      </c>
      <c r="T38" s="20">
        <f t="shared" si="8"/>
        <v>0</v>
      </c>
      <c r="U38" s="22">
        <f t="shared" si="8"/>
        <v>0</v>
      </c>
      <c r="V38" s="23"/>
      <c r="W38" s="18">
        <f t="shared" si="9"/>
        <v>0</v>
      </c>
      <c r="X38" s="24"/>
      <c r="Y38" s="18">
        <f t="shared" si="10"/>
        <v>0</v>
      </c>
      <c r="Z38" s="194">
        <v>0</v>
      </c>
      <c r="AA38" s="18">
        <f t="shared" si="11"/>
        <v>0</v>
      </c>
      <c r="AB38" s="25"/>
      <c r="AC38" s="18">
        <f t="shared" si="12"/>
        <v>0</v>
      </c>
      <c r="AD38" s="26">
        <f t="shared" si="13"/>
        <v>0</v>
      </c>
      <c r="AE38" s="27">
        <f t="shared" si="13"/>
        <v>0</v>
      </c>
      <c r="AF38" s="28">
        <f t="shared" si="14"/>
        <v>18</v>
      </c>
      <c r="AG38" s="29">
        <f t="shared" si="14"/>
        <v>1.5</v>
      </c>
      <c r="AH38" s="28">
        <f t="shared" si="15"/>
        <v>6</v>
      </c>
      <c r="AI38" s="22">
        <f t="shared" si="16"/>
        <v>0.5</v>
      </c>
    </row>
    <row r="39" spans="1:35" ht="15">
      <c r="A39" s="191" t="s">
        <v>775</v>
      </c>
      <c r="B39" s="190" t="s">
        <v>741</v>
      </c>
      <c r="C39" s="190" t="s">
        <v>776</v>
      </c>
      <c r="D39" s="190">
        <v>14</v>
      </c>
      <c r="E39" s="18">
        <f t="shared" si="0"/>
        <v>1.1666666666666667</v>
      </c>
      <c r="F39" s="192"/>
      <c r="G39" s="18">
        <f t="shared" si="1"/>
        <v>0</v>
      </c>
      <c r="H39" s="19"/>
      <c r="I39" s="18">
        <f t="shared" si="2"/>
        <v>0</v>
      </c>
      <c r="J39" s="19"/>
      <c r="K39" s="18">
        <f t="shared" si="3"/>
        <v>0</v>
      </c>
      <c r="L39" s="19"/>
      <c r="M39" s="18">
        <f t="shared" si="4"/>
        <v>0</v>
      </c>
      <c r="N39" s="20">
        <f t="shared" si="5"/>
        <v>14</v>
      </c>
      <c r="O39" s="21">
        <f t="shared" si="5"/>
        <v>1.1666666666666667</v>
      </c>
      <c r="P39" s="193">
        <v>0</v>
      </c>
      <c r="Q39" s="18">
        <f t="shared" si="6"/>
        <v>0</v>
      </c>
      <c r="R39" s="19"/>
      <c r="S39" s="18">
        <f t="shared" si="7"/>
        <v>0</v>
      </c>
      <c r="T39" s="20">
        <f t="shared" si="8"/>
        <v>0</v>
      </c>
      <c r="U39" s="22">
        <f t="shared" si="8"/>
        <v>0</v>
      </c>
      <c r="V39" s="23"/>
      <c r="W39" s="18">
        <f t="shared" si="9"/>
        <v>0</v>
      </c>
      <c r="X39" s="24"/>
      <c r="Y39" s="18">
        <f t="shared" si="10"/>
        <v>0</v>
      </c>
      <c r="Z39" s="194">
        <v>6</v>
      </c>
      <c r="AA39" s="18">
        <f t="shared" si="11"/>
        <v>0.5</v>
      </c>
      <c r="AB39" s="25"/>
      <c r="AC39" s="18">
        <f t="shared" si="12"/>
        <v>0</v>
      </c>
      <c r="AD39" s="26">
        <f t="shared" si="13"/>
        <v>6</v>
      </c>
      <c r="AE39" s="27">
        <f t="shared" si="13"/>
        <v>0.5</v>
      </c>
      <c r="AF39" s="28">
        <f t="shared" si="14"/>
        <v>20</v>
      </c>
      <c r="AG39" s="29">
        <f t="shared" si="14"/>
        <v>1.6666666666666667</v>
      </c>
      <c r="AH39" s="28">
        <f t="shared" si="15"/>
        <v>8</v>
      </c>
      <c r="AI39" s="22">
        <f t="shared" si="16"/>
        <v>0.6666666666666666</v>
      </c>
    </row>
    <row r="40" spans="1:35" ht="15">
      <c r="A40" s="191" t="s">
        <v>777</v>
      </c>
      <c r="B40" s="190" t="s">
        <v>746</v>
      </c>
      <c r="C40" s="190" t="s">
        <v>778</v>
      </c>
      <c r="D40" s="190">
        <v>17</v>
      </c>
      <c r="E40" s="18">
        <f t="shared" si="0"/>
        <v>1.4166666666666667</v>
      </c>
      <c r="F40" s="192">
        <v>1.5</v>
      </c>
      <c r="G40" s="18">
        <f t="shared" si="1"/>
        <v>0.125</v>
      </c>
      <c r="H40" s="19"/>
      <c r="I40" s="18">
        <f t="shared" si="2"/>
        <v>0</v>
      </c>
      <c r="J40" s="19"/>
      <c r="K40" s="18">
        <f t="shared" si="3"/>
        <v>0</v>
      </c>
      <c r="L40" s="19"/>
      <c r="M40" s="18">
        <f t="shared" si="4"/>
        <v>0</v>
      </c>
      <c r="N40" s="20">
        <f t="shared" si="5"/>
        <v>18.5</v>
      </c>
      <c r="O40" s="21">
        <f t="shared" si="5"/>
        <v>1.5416666666666667</v>
      </c>
      <c r="P40" s="193">
        <v>0</v>
      </c>
      <c r="Q40" s="18">
        <f t="shared" si="6"/>
        <v>0</v>
      </c>
      <c r="R40" s="19"/>
      <c r="S40" s="18">
        <f t="shared" si="7"/>
        <v>0</v>
      </c>
      <c r="T40" s="20">
        <f t="shared" si="8"/>
        <v>0</v>
      </c>
      <c r="U40" s="22">
        <f t="shared" si="8"/>
        <v>0</v>
      </c>
      <c r="V40" s="23"/>
      <c r="W40" s="18">
        <f t="shared" si="9"/>
        <v>0</v>
      </c>
      <c r="X40" s="24"/>
      <c r="Y40" s="18">
        <f t="shared" si="10"/>
        <v>0</v>
      </c>
      <c r="Z40" s="194">
        <v>0</v>
      </c>
      <c r="AA40" s="18">
        <f t="shared" si="11"/>
        <v>0</v>
      </c>
      <c r="AB40" s="25"/>
      <c r="AC40" s="18">
        <f t="shared" si="12"/>
        <v>0</v>
      </c>
      <c r="AD40" s="26">
        <f t="shared" si="13"/>
        <v>0</v>
      </c>
      <c r="AE40" s="27">
        <f t="shared" si="13"/>
        <v>0</v>
      </c>
      <c r="AF40" s="28">
        <f t="shared" si="14"/>
        <v>18.5</v>
      </c>
      <c r="AG40" s="29">
        <f t="shared" si="14"/>
        <v>1.5416666666666667</v>
      </c>
      <c r="AH40" s="28">
        <f t="shared" si="15"/>
        <v>5</v>
      </c>
      <c r="AI40" s="22">
        <f t="shared" si="16"/>
        <v>0.4166666666666667</v>
      </c>
    </row>
    <row r="41" spans="1:35" ht="15">
      <c r="A41" s="191" t="s">
        <v>779</v>
      </c>
      <c r="B41" s="190" t="s">
        <v>741</v>
      </c>
      <c r="C41" s="190" t="s">
        <v>780</v>
      </c>
      <c r="D41" s="190">
        <v>12</v>
      </c>
      <c r="E41" s="18">
        <f t="shared" si="0"/>
        <v>1</v>
      </c>
      <c r="F41" s="192"/>
      <c r="G41" s="18">
        <f t="shared" si="1"/>
        <v>0</v>
      </c>
      <c r="H41" s="19"/>
      <c r="I41" s="18">
        <f t="shared" si="2"/>
        <v>0</v>
      </c>
      <c r="J41" s="19"/>
      <c r="K41" s="18">
        <f t="shared" si="3"/>
        <v>0</v>
      </c>
      <c r="L41" s="19"/>
      <c r="M41" s="18">
        <f t="shared" si="4"/>
        <v>0</v>
      </c>
      <c r="N41" s="20">
        <f t="shared" si="5"/>
        <v>12</v>
      </c>
      <c r="O41" s="21">
        <f t="shared" si="5"/>
        <v>1</v>
      </c>
      <c r="P41" s="193">
        <v>0</v>
      </c>
      <c r="Q41" s="18">
        <f t="shared" si="6"/>
        <v>0</v>
      </c>
      <c r="R41" s="19"/>
      <c r="S41" s="18">
        <f t="shared" si="7"/>
        <v>0</v>
      </c>
      <c r="T41" s="20">
        <f t="shared" si="8"/>
        <v>0</v>
      </c>
      <c r="U41" s="22">
        <f t="shared" si="8"/>
        <v>0</v>
      </c>
      <c r="V41" s="23"/>
      <c r="W41" s="18">
        <f t="shared" si="9"/>
        <v>0</v>
      </c>
      <c r="X41" s="24"/>
      <c r="Y41" s="18">
        <f t="shared" si="10"/>
        <v>0</v>
      </c>
      <c r="Z41" s="194">
        <v>0</v>
      </c>
      <c r="AA41" s="18">
        <f t="shared" si="11"/>
        <v>0</v>
      </c>
      <c r="AB41" s="25"/>
      <c r="AC41" s="18">
        <f t="shared" si="12"/>
        <v>0</v>
      </c>
      <c r="AD41" s="26">
        <f t="shared" si="13"/>
        <v>0</v>
      </c>
      <c r="AE41" s="27">
        <f t="shared" si="13"/>
        <v>0</v>
      </c>
      <c r="AF41" s="28">
        <f t="shared" si="14"/>
        <v>12</v>
      </c>
      <c r="AG41" s="29">
        <f t="shared" si="14"/>
        <v>1</v>
      </c>
      <c r="AH41" s="28">
        <f t="shared" si="15"/>
        <v>0</v>
      </c>
      <c r="AI41" s="22">
        <f t="shared" si="16"/>
        <v>0</v>
      </c>
    </row>
    <row r="42" spans="1:35" ht="15">
      <c r="A42" s="191" t="s">
        <v>781</v>
      </c>
      <c r="B42" s="190" t="s">
        <v>746</v>
      </c>
      <c r="C42" s="190" t="s">
        <v>782</v>
      </c>
      <c r="D42" s="190">
        <v>12</v>
      </c>
      <c r="E42" s="18">
        <f t="shared" si="0"/>
        <v>1</v>
      </c>
      <c r="F42" s="192"/>
      <c r="G42" s="18">
        <f t="shared" si="1"/>
        <v>0</v>
      </c>
      <c r="H42" s="19"/>
      <c r="I42" s="18">
        <f t="shared" si="2"/>
        <v>0</v>
      </c>
      <c r="J42" s="19"/>
      <c r="K42" s="18">
        <f t="shared" si="3"/>
        <v>0</v>
      </c>
      <c r="L42" s="19"/>
      <c r="M42" s="18">
        <f t="shared" si="4"/>
        <v>0</v>
      </c>
      <c r="N42" s="20">
        <f t="shared" si="5"/>
        <v>12</v>
      </c>
      <c r="O42" s="21">
        <f t="shared" si="5"/>
        <v>1</v>
      </c>
      <c r="P42" s="193">
        <v>0</v>
      </c>
      <c r="Q42" s="18">
        <f t="shared" si="6"/>
        <v>0</v>
      </c>
      <c r="R42" s="19"/>
      <c r="S42" s="18">
        <f t="shared" si="7"/>
        <v>0</v>
      </c>
      <c r="T42" s="20">
        <f t="shared" si="8"/>
        <v>0</v>
      </c>
      <c r="U42" s="22">
        <f t="shared" si="8"/>
        <v>0</v>
      </c>
      <c r="V42" s="23"/>
      <c r="W42" s="18">
        <f t="shared" si="9"/>
        <v>0</v>
      </c>
      <c r="X42" s="24"/>
      <c r="Y42" s="18">
        <f t="shared" si="10"/>
        <v>0</v>
      </c>
      <c r="Z42" s="194">
        <v>0</v>
      </c>
      <c r="AA42" s="18">
        <f t="shared" si="11"/>
        <v>0</v>
      </c>
      <c r="AB42" s="25"/>
      <c r="AC42" s="18">
        <f t="shared" si="12"/>
        <v>0</v>
      </c>
      <c r="AD42" s="26">
        <f t="shared" si="13"/>
        <v>0</v>
      </c>
      <c r="AE42" s="27">
        <f t="shared" si="13"/>
        <v>0</v>
      </c>
      <c r="AF42" s="28">
        <f t="shared" si="14"/>
        <v>12</v>
      </c>
      <c r="AG42" s="29">
        <f t="shared" si="14"/>
        <v>1</v>
      </c>
      <c r="AH42" s="28">
        <f t="shared" si="15"/>
        <v>0</v>
      </c>
      <c r="AI42" s="22">
        <f t="shared" si="16"/>
        <v>0</v>
      </c>
    </row>
    <row r="43" spans="1:35" ht="15">
      <c r="A43" s="191" t="s">
        <v>783</v>
      </c>
      <c r="B43" s="190" t="s">
        <v>746</v>
      </c>
      <c r="C43" s="190" t="s">
        <v>784</v>
      </c>
      <c r="D43" s="190">
        <v>12</v>
      </c>
      <c r="E43" s="18">
        <f t="shared" si="0"/>
        <v>1</v>
      </c>
      <c r="F43" s="192"/>
      <c r="G43" s="18">
        <f t="shared" si="1"/>
        <v>0</v>
      </c>
      <c r="H43" s="19"/>
      <c r="I43" s="18">
        <f t="shared" si="2"/>
        <v>0</v>
      </c>
      <c r="J43" s="19"/>
      <c r="K43" s="18">
        <f t="shared" si="3"/>
        <v>0</v>
      </c>
      <c r="L43" s="19"/>
      <c r="M43" s="18">
        <f t="shared" si="4"/>
        <v>0</v>
      </c>
      <c r="N43" s="20">
        <f t="shared" si="5"/>
        <v>12</v>
      </c>
      <c r="O43" s="21">
        <f t="shared" si="5"/>
        <v>1</v>
      </c>
      <c r="P43" s="193">
        <v>0</v>
      </c>
      <c r="Q43" s="18">
        <f t="shared" si="6"/>
        <v>0</v>
      </c>
      <c r="R43" s="19"/>
      <c r="S43" s="18">
        <f t="shared" si="7"/>
        <v>0</v>
      </c>
      <c r="T43" s="20">
        <f t="shared" si="8"/>
        <v>0</v>
      </c>
      <c r="U43" s="22">
        <f t="shared" si="8"/>
        <v>0</v>
      </c>
      <c r="V43" s="23"/>
      <c r="W43" s="18">
        <f t="shared" si="9"/>
        <v>0</v>
      </c>
      <c r="X43" s="24"/>
      <c r="Y43" s="18">
        <f t="shared" si="10"/>
        <v>0</v>
      </c>
      <c r="Z43" s="194">
        <v>0</v>
      </c>
      <c r="AA43" s="18">
        <f t="shared" si="11"/>
        <v>0</v>
      </c>
      <c r="AB43" s="25"/>
      <c r="AC43" s="18">
        <f t="shared" si="12"/>
        <v>0</v>
      </c>
      <c r="AD43" s="26">
        <f t="shared" si="13"/>
        <v>0</v>
      </c>
      <c r="AE43" s="27">
        <f t="shared" si="13"/>
        <v>0</v>
      </c>
      <c r="AF43" s="28">
        <f t="shared" si="14"/>
        <v>12</v>
      </c>
      <c r="AG43" s="29">
        <f t="shared" si="14"/>
        <v>1</v>
      </c>
      <c r="AH43" s="28">
        <f t="shared" si="15"/>
        <v>0</v>
      </c>
      <c r="AI43" s="22">
        <f t="shared" si="16"/>
        <v>0</v>
      </c>
    </row>
    <row r="44" spans="1:35" ht="15">
      <c r="A44" s="191" t="s">
        <v>785</v>
      </c>
      <c r="B44" s="190" t="s">
        <v>741</v>
      </c>
      <c r="C44" s="190" t="s">
        <v>786</v>
      </c>
      <c r="D44" s="190">
        <v>12</v>
      </c>
      <c r="E44" s="18">
        <f t="shared" si="0"/>
        <v>1</v>
      </c>
      <c r="F44" s="192"/>
      <c r="G44" s="18">
        <f t="shared" si="1"/>
        <v>0</v>
      </c>
      <c r="H44" s="19"/>
      <c r="I44" s="18">
        <f t="shared" si="2"/>
        <v>0</v>
      </c>
      <c r="J44" s="19"/>
      <c r="K44" s="18">
        <f t="shared" si="3"/>
        <v>0</v>
      </c>
      <c r="L44" s="19"/>
      <c r="M44" s="18">
        <f t="shared" si="4"/>
        <v>0</v>
      </c>
      <c r="N44" s="20">
        <f t="shared" si="5"/>
        <v>12</v>
      </c>
      <c r="O44" s="21">
        <f t="shared" si="5"/>
        <v>1</v>
      </c>
      <c r="P44" s="193">
        <v>0</v>
      </c>
      <c r="Q44" s="18">
        <f t="shared" si="6"/>
        <v>0</v>
      </c>
      <c r="R44" s="19"/>
      <c r="S44" s="18">
        <f t="shared" si="7"/>
        <v>0</v>
      </c>
      <c r="T44" s="20">
        <f t="shared" si="8"/>
        <v>0</v>
      </c>
      <c r="U44" s="22">
        <f t="shared" si="8"/>
        <v>0</v>
      </c>
      <c r="V44" s="23"/>
      <c r="W44" s="18">
        <f t="shared" si="9"/>
        <v>0</v>
      </c>
      <c r="X44" s="24"/>
      <c r="Y44" s="18">
        <f t="shared" si="10"/>
        <v>0</v>
      </c>
      <c r="Z44" s="194">
        <v>0</v>
      </c>
      <c r="AA44" s="18">
        <f t="shared" si="11"/>
        <v>0</v>
      </c>
      <c r="AB44" s="25"/>
      <c r="AC44" s="18">
        <f t="shared" si="12"/>
        <v>0</v>
      </c>
      <c r="AD44" s="26">
        <f t="shared" si="13"/>
        <v>0</v>
      </c>
      <c r="AE44" s="27">
        <f t="shared" si="13"/>
        <v>0</v>
      </c>
      <c r="AF44" s="28">
        <f t="shared" si="14"/>
        <v>12</v>
      </c>
      <c r="AG44" s="29">
        <f t="shared" si="14"/>
        <v>1</v>
      </c>
      <c r="AH44" s="28">
        <f t="shared" si="15"/>
        <v>0</v>
      </c>
      <c r="AI44" s="22">
        <f t="shared" si="16"/>
        <v>0</v>
      </c>
    </row>
    <row r="45" spans="1:35" ht="15">
      <c r="A45" s="191" t="s">
        <v>787</v>
      </c>
      <c r="B45" s="190" t="s">
        <v>741</v>
      </c>
      <c r="C45" s="190" t="s">
        <v>788</v>
      </c>
      <c r="D45" s="190">
        <v>18</v>
      </c>
      <c r="E45" s="18">
        <f t="shared" si="0"/>
        <v>1.5</v>
      </c>
      <c r="F45" s="192"/>
      <c r="G45" s="18">
        <f t="shared" si="1"/>
        <v>0</v>
      </c>
      <c r="H45" s="19"/>
      <c r="I45" s="18">
        <f t="shared" si="2"/>
        <v>0</v>
      </c>
      <c r="J45" s="19"/>
      <c r="K45" s="18">
        <f t="shared" si="3"/>
        <v>0</v>
      </c>
      <c r="L45" s="19"/>
      <c r="M45" s="18">
        <f t="shared" si="4"/>
        <v>0</v>
      </c>
      <c r="N45" s="20">
        <f t="shared" si="5"/>
        <v>18</v>
      </c>
      <c r="O45" s="21">
        <f t="shared" si="5"/>
        <v>1.5</v>
      </c>
      <c r="P45" s="193">
        <v>0</v>
      </c>
      <c r="Q45" s="18">
        <f t="shared" si="6"/>
        <v>0</v>
      </c>
      <c r="R45" s="19"/>
      <c r="S45" s="18">
        <f t="shared" si="7"/>
        <v>0</v>
      </c>
      <c r="T45" s="20">
        <f t="shared" si="8"/>
        <v>0</v>
      </c>
      <c r="U45" s="22">
        <f t="shared" si="8"/>
        <v>0</v>
      </c>
      <c r="V45" s="23"/>
      <c r="W45" s="18">
        <f t="shared" si="9"/>
        <v>0</v>
      </c>
      <c r="X45" s="24"/>
      <c r="Y45" s="18">
        <f t="shared" si="10"/>
        <v>0</v>
      </c>
      <c r="Z45" s="194">
        <v>0</v>
      </c>
      <c r="AA45" s="18">
        <f t="shared" si="11"/>
        <v>0</v>
      </c>
      <c r="AB45" s="25"/>
      <c r="AC45" s="18">
        <f t="shared" si="12"/>
        <v>0</v>
      </c>
      <c r="AD45" s="26">
        <f t="shared" si="13"/>
        <v>0</v>
      </c>
      <c r="AE45" s="27">
        <f t="shared" si="13"/>
        <v>0</v>
      </c>
      <c r="AF45" s="28">
        <f t="shared" si="14"/>
        <v>18</v>
      </c>
      <c r="AG45" s="29">
        <f t="shared" si="14"/>
        <v>1.5</v>
      </c>
      <c r="AH45" s="28">
        <f t="shared" si="15"/>
        <v>6</v>
      </c>
      <c r="AI45" s="22">
        <f t="shared" si="16"/>
        <v>0.5</v>
      </c>
    </row>
    <row r="46" spans="1:35" ht="15">
      <c r="A46" s="191" t="s">
        <v>789</v>
      </c>
      <c r="B46" s="190" t="s">
        <v>741</v>
      </c>
      <c r="C46" s="190" t="s">
        <v>790</v>
      </c>
      <c r="D46" s="190">
        <v>12</v>
      </c>
      <c r="E46" s="18">
        <f t="shared" si="0"/>
        <v>1</v>
      </c>
      <c r="F46" s="192">
        <v>3</v>
      </c>
      <c r="G46" s="18">
        <f t="shared" si="1"/>
        <v>0.25</v>
      </c>
      <c r="H46" s="19"/>
      <c r="I46" s="18">
        <f t="shared" si="2"/>
        <v>0</v>
      </c>
      <c r="J46" s="19"/>
      <c r="K46" s="18">
        <f t="shared" si="3"/>
        <v>0</v>
      </c>
      <c r="L46" s="19"/>
      <c r="M46" s="18">
        <f t="shared" si="4"/>
        <v>0</v>
      </c>
      <c r="N46" s="20">
        <f t="shared" si="5"/>
        <v>15</v>
      </c>
      <c r="O46" s="21">
        <f t="shared" si="5"/>
        <v>1.25</v>
      </c>
      <c r="P46" s="193">
        <v>0</v>
      </c>
      <c r="Q46" s="18">
        <f t="shared" si="6"/>
        <v>0</v>
      </c>
      <c r="R46" s="19"/>
      <c r="S46" s="18">
        <f t="shared" si="7"/>
        <v>0</v>
      </c>
      <c r="T46" s="20">
        <f t="shared" si="8"/>
        <v>0</v>
      </c>
      <c r="U46" s="22">
        <f t="shared" si="8"/>
        <v>0</v>
      </c>
      <c r="V46" s="23"/>
      <c r="W46" s="18">
        <f t="shared" si="9"/>
        <v>0</v>
      </c>
      <c r="X46" s="24"/>
      <c r="Y46" s="18">
        <f t="shared" si="10"/>
        <v>0</v>
      </c>
      <c r="Z46" s="194">
        <v>0</v>
      </c>
      <c r="AA46" s="18">
        <f t="shared" si="11"/>
        <v>0</v>
      </c>
      <c r="AB46" s="25"/>
      <c r="AC46" s="18">
        <f t="shared" si="12"/>
        <v>0</v>
      </c>
      <c r="AD46" s="26">
        <f t="shared" si="13"/>
        <v>0</v>
      </c>
      <c r="AE46" s="27">
        <f t="shared" si="13"/>
        <v>0</v>
      </c>
      <c r="AF46" s="28">
        <f t="shared" si="14"/>
        <v>15</v>
      </c>
      <c r="AG46" s="29">
        <f t="shared" si="14"/>
        <v>1.25</v>
      </c>
      <c r="AH46" s="28">
        <f t="shared" si="15"/>
        <v>0</v>
      </c>
      <c r="AI46" s="22">
        <f t="shared" si="16"/>
        <v>0</v>
      </c>
    </row>
    <row r="47" spans="1:35" ht="15">
      <c r="A47" s="191" t="s">
        <v>791</v>
      </c>
      <c r="B47" s="190" t="s">
        <v>741</v>
      </c>
      <c r="C47" s="190" t="s">
        <v>792</v>
      </c>
      <c r="D47" s="190">
        <v>6</v>
      </c>
      <c r="E47" s="18">
        <f t="shared" si="0"/>
        <v>0.5</v>
      </c>
      <c r="F47" s="192"/>
      <c r="G47" s="18">
        <f t="shared" si="1"/>
        <v>0</v>
      </c>
      <c r="H47" s="19"/>
      <c r="I47" s="18">
        <f t="shared" si="2"/>
        <v>0</v>
      </c>
      <c r="J47" s="19"/>
      <c r="K47" s="18">
        <f t="shared" si="3"/>
        <v>0</v>
      </c>
      <c r="L47" s="19"/>
      <c r="M47" s="18">
        <f t="shared" si="4"/>
        <v>0</v>
      </c>
      <c r="N47" s="20">
        <f t="shared" si="5"/>
        <v>6</v>
      </c>
      <c r="O47" s="21">
        <f t="shared" si="5"/>
        <v>0.5</v>
      </c>
      <c r="P47" s="193">
        <v>6</v>
      </c>
      <c r="Q47" s="18">
        <f t="shared" si="6"/>
        <v>0.5</v>
      </c>
      <c r="R47" s="19"/>
      <c r="S47" s="18">
        <f t="shared" si="7"/>
        <v>0</v>
      </c>
      <c r="T47" s="20">
        <f t="shared" si="8"/>
        <v>6</v>
      </c>
      <c r="U47" s="22">
        <f t="shared" si="8"/>
        <v>0.5</v>
      </c>
      <c r="V47" s="23"/>
      <c r="W47" s="18">
        <f t="shared" si="9"/>
        <v>0</v>
      </c>
      <c r="X47" s="24"/>
      <c r="Y47" s="18">
        <f t="shared" si="10"/>
        <v>0</v>
      </c>
      <c r="Z47" s="194">
        <v>0</v>
      </c>
      <c r="AA47" s="18">
        <f t="shared" si="11"/>
        <v>0</v>
      </c>
      <c r="AB47" s="25"/>
      <c r="AC47" s="18">
        <f t="shared" si="12"/>
        <v>0</v>
      </c>
      <c r="AD47" s="26">
        <f t="shared" si="13"/>
        <v>0</v>
      </c>
      <c r="AE47" s="27">
        <f t="shared" si="13"/>
        <v>0</v>
      </c>
      <c r="AF47" s="28">
        <f t="shared" si="14"/>
        <v>12</v>
      </c>
      <c r="AG47" s="29">
        <f t="shared" si="14"/>
        <v>1</v>
      </c>
      <c r="AH47" s="28">
        <f t="shared" si="15"/>
        <v>0</v>
      </c>
      <c r="AI47" s="22">
        <f t="shared" si="16"/>
        <v>0</v>
      </c>
    </row>
    <row r="48" spans="1:35" ht="15">
      <c r="A48" s="191" t="s">
        <v>793</v>
      </c>
      <c r="B48" s="190" t="s">
        <v>746</v>
      </c>
      <c r="C48" s="190" t="s">
        <v>794</v>
      </c>
      <c r="D48" s="190">
        <v>12</v>
      </c>
      <c r="E48" s="18">
        <f t="shared" si="0"/>
        <v>1</v>
      </c>
      <c r="F48" s="192"/>
      <c r="G48" s="18">
        <f t="shared" si="1"/>
        <v>0</v>
      </c>
      <c r="H48" s="19"/>
      <c r="I48" s="18">
        <f t="shared" si="2"/>
        <v>0</v>
      </c>
      <c r="J48" s="19"/>
      <c r="K48" s="18">
        <f t="shared" si="3"/>
        <v>0</v>
      </c>
      <c r="L48" s="19"/>
      <c r="M48" s="18">
        <f t="shared" si="4"/>
        <v>0</v>
      </c>
      <c r="N48" s="20">
        <f t="shared" si="5"/>
        <v>12</v>
      </c>
      <c r="O48" s="21">
        <f t="shared" si="5"/>
        <v>1</v>
      </c>
      <c r="P48" s="193">
        <v>0</v>
      </c>
      <c r="Q48" s="18">
        <f t="shared" si="6"/>
        <v>0</v>
      </c>
      <c r="R48" s="19"/>
      <c r="S48" s="18">
        <f t="shared" si="7"/>
        <v>0</v>
      </c>
      <c r="T48" s="20">
        <f t="shared" si="8"/>
        <v>0</v>
      </c>
      <c r="U48" s="22">
        <f t="shared" si="8"/>
        <v>0</v>
      </c>
      <c r="V48" s="23"/>
      <c r="W48" s="18">
        <f t="shared" si="9"/>
        <v>0</v>
      </c>
      <c r="X48" s="24"/>
      <c r="Y48" s="18">
        <f t="shared" si="10"/>
        <v>0</v>
      </c>
      <c r="Z48" s="194">
        <v>0</v>
      </c>
      <c r="AA48" s="18">
        <f t="shared" si="11"/>
        <v>0</v>
      </c>
      <c r="AB48" s="25"/>
      <c r="AC48" s="18">
        <f t="shared" si="12"/>
        <v>0</v>
      </c>
      <c r="AD48" s="26">
        <f t="shared" si="13"/>
        <v>0</v>
      </c>
      <c r="AE48" s="27">
        <f t="shared" si="13"/>
        <v>0</v>
      </c>
      <c r="AF48" s="28">
        <f t="shared" si="14"/>
        <v>12</v>
      </c>
      <c r="AG48" s="29">
        <f t="shared" si="14"/>
        <v>1</v>
      </c>
      <c r="AH48" s="28">
        <f t="shared" si="15"/>
        <v>0</v>
      </c>
      <c r="AI48" s="22">
        <f t="shared" si="16"/>
        <v>0</v>
      </c>
    </row>
    <row r="49" spans="1:35" ht="15">
      <c r="A49" s="191" t="s">
        <v>795</v>
      </c>
      <c r="B49" s="190" t="s">
        <v>741</v>
      </c>
      <c r="C49" s="190" t="s">
        <v>796</v>
      </c>
      <c r="D49" s="190">
        <v>0</v>
      </c>
      <c r="E49" s="18">
        <f t="shared" si="0"/>
        <v>0</v>
      </c>
      <c r="F49" s="192"/>
      <c r="G49" s="18">
        <f t="shared" si="1"/>
        <v>0</v>
      </c>
      <c r="H49" s="19"/>
      <c r="I49" s="18">
        <f t="shared" si="2"/>
        <v>0</v>
      </c>
      <c r="J49" s="19"/>
      <c r="K49" s="18">
        <f t="shared" si="3"/>
        <v>0</v>
      </c>
      <c r="L49" s="19"/>
      <c r="M49" s="18">
        <f t="shared" si="4"/>
        <v>0</v>
      </c>
      <c r="N49" s="20">
        <f t="shared" si="5"/>
        <v>0</v>
      </c>
      <c r="O49" s="21">
        <f t="shared" si="5"/>
        <v>0</v>
      </c>
      <c r="P49" s="193">
        <v>0</v>
      </c>
      <c r="Q49" s="18">
        <f t="shared" si="6"/>
        <v>0</v>
      </c>
      <c r="R49" s="19"/>
      <c r="S49" s="18">
        <f t="shared" si="7"/>
        <v>0</v>
      </c>
      <c r="T49" s="20">
        <f t="shared" si="8"/>
        <v>0</v>
      </c>
      <c r="U49" s="22">
        <f t="shared" si="8"/>
        <v>0</v>
      </c>
      <c r="V49" s="23"/>
      <c r="W49" s="18">
        <f t="shared" si="9"/>
        <v>0</v>
      </c>
      <c r="X49" s="24"/>
      <c r="Y49" s="18">
        <f t="shared" si="10"/>
        <v>0</v>
      </c>
      <c r="Z49" s="194">
        <v>18</v>
      </c>
      <c r="AA49" s="18">
        <f t="shared" si="11"/>
        <v>1.5</v>
      </c>
      <c r="AB49" s="25"/>
      <c r="AC49" s="18">
        <f t="shared" si="12"/>
        <v>0</v>
      </c>
      <c r="AD49" s="26">
        <f t="shared" si="13"/>
        <v>18</v>
      </c>
      <c r="AE49" s="27">
        <f t="shared" si="13"/>
        <v>1.5</v>
      </c>
      <c r="AF49" s="28">
        <f t="shared" si="14"/>
        <v>18</v>
      </c>
      <c r="AG49" s="29">
        <f t="shared" si="14"/>
        <v>1.5</v>
      </c>
      <c r="AH49" s="28">
        <f t="shared" si="15"/>
        <v>6</v>
      </c>
      <c r="AI49" s="22">
        <f t="shared" si="16"/>
        <v>0.5</v>
      </c>
    </row>
    <row r="50" spans="1:35" ht="15">
      <c r="A50" s="191" t="s">
        <v>797</v>
      </c>
      <c r="B50" s="190" t="s">
        <v>741</v>
      </c>
      <c r="C50" s="190" t="s">
        <v>798</v>
      </c>
      <c r="D50" s="190">
        <v>12</v>
      </c>
      <c r="E50" s="18">
        <f t="shared" si="0"/>
        <v>1</v>
      </c>
      <c r="F50" s="192"/>
      <c r="G50" s="18">
        <f t="shared" si="1"/>
        <v>0</v>
      </c>
      <c r="H50" s="19"/>
      <c r="I50" s="18">
        <f t="shared" si="2"/>
        <v>0</v>
      </c>
      <c r="J50" s="19"/>
      <c r="K50" s="18">
        <f t="shared" si="3"/>
        <v>0</v>
      </c>
      <c r="L50" s="19"/>
      <c r="M50" s="18">
        <f t="shared" si="4"/>
        <v>0</v>
      </c>
      <c r="N50" s="20">
        <f t="shared" si="5"/>
        <v>12</v>
      </c>
      <c r="O50" s="21">
        <f t="shared" si="5"/>
        <v>1</v>
      </c>
      <c r="P50" s="193">
        <v>0</v>
      </c>
      <c r="Q50" s="18">
        <f t="shared" si="6"/>
        <v>0</v>
      </c>
      <c r="R50" s="19"/>
      <c r="S50" s="18">
        <f t="shared" si="7"/>
        <v>0</v>
      </c>
      <c r="T50" s="20">
        <f t="shared" si="8"/>
        <v>0</v>
      </c>
      <c r="U50" s="22">
        <f t="shared" si="8"/>
        <v>0</v>
      </c>
      <c r="V50" s="23"/>
      <c r="W50" s="18">
        <f t="shared" si="9"/>
        <v>0</v>
      </c>
      <c r="X50" s="24"/>
      <c r="Y50" s="18">
        <f t="shared" si="10"/>
        <v>0</v>
      </c>
      <c r="Z50" s="194">
        <v>0</v>
      </c>
      <c r="AA50" s="18">
        <f t="shared" si="11"/>
        <v>0</v>
      </c>
      <c r="AB50" s="25"/>
      <c r="AC50" s="18">
        <f t="shared" si="12"/>
        <v>0</v>
      </c>
      <c r="AD50" s="26">
        <f t="shared" si="13"/>
        <v>0</v>
      </c>
      <c r="AE50" s="27">
        <f t="shared" si="13"/>
        <v>0</v>
      </c>
      <c r="AF50" s="28">
        <f t="shared" si="14"/>
        <v>12</v>
      </c>
      <c r="AG50" s="29">
        <f t="shared" si="14"/>
        <v>1</v>
      </c>
      <c r="AH50" s="28">
        <f t="shared" si="15"/>
        <v>0</v>
      </c>
      <c r="AI50" s="22">
        <f t="shared" si="16"/>
        <v>0</v>
      </c>
    </row>
    <row r="51" spans="1:35" ht="15">
      <c r="A51" s="191" t="s">
        <v>799</v>
      </c>
      <c r="B51" s="190" t="s">
        <v>741</v>
      </c>
      <c r="C51" s="190" t="s">
        <v>800</v>
      </c>
      <c r="D51" s="190">
        <v>9</v>
      </c>
      <c r="E51" s="18">
        <f t="shared" si="0"/>
        <v>0.75</v>
      </c>
      <c r="F51" s="192"/>
      <c r="G51" s="18">
        <f t="shared" si="1"/>
        <v>0</v>
      </c>
      <c r="H51" s="19"/>
      <c r="I51" s="18">
        <f t="shared" si="2"/>
        <v>0</v>
      </c>
      <c r="J51" s="19"/>
      <c r="K51" s="18">
        <f t="shared" si="3"/>
        <v>0</v>
      </c>
      <c r="L51" s="19"/>
      <c r="M51" s="18">
        <f t="shared" si="3"/>
        <v>0</v>
      </c>
      <c r="N51" s="20">
        <f aca="true" t="shared" si="17" ref="N51:O63">D51+F51+H51+J51+L51</f>
        <v>9</v>
      </c>
      <c r="O51" s="21">
        <f t="shared" si="17"/>
        <v>0.75</v>
      </c>
      <c r="P51" s="193">
        <v>0</v>
      </c>
      <c r="Q51" s="18">
        <f t="shared" si="6"/>
        <v>0</v>
      </c>
      <c r="R51" s="19"/>
      <c r="S51" s="18">
        <f t="shared" si="7"/>
        <v>0</v>
      </c>
      <c r="T51" s="20">
        <f aca="true" t="shared" si="18" ref="T51:U63">P51+R51</f>
        <v>0</v>
      </c>
      <c r="U51" s="22">
        <f t="shared" si="18"/>
        <v>0</v>
      </c>
      <c r="V51" s="23"/>
      <c r="W51" s="18">
        <f t="shared" si="9"/>
        <v>0</v>
      </c>
      <c r="X51" s="24"/>
      <c r="Y51" s="18">
        <f t="shared" si="10"/>
        <v>0</v>
      </c>
      <c r="Z51" s="194">
        <v>6</v>
      </c>
      <c r="AA51" s="18">
        <f t="shared" si="11"/>
        <v>0.5</v>
      </c>
      <c r="AB51" s="25"/>
      <c r="AC51" s="18">
        <f t="shared" si="12"/>
        <v>0</v>
      </c>
      <c r="AD51" s="26">
        <f aca="true" t="shared" si="19" ref="AD51:AE63">X51+Z51+AB51</f>
        <v>6</v>
      </c>
      <c r="AE51" s="27">
        <f t="shared" si="19"/>
        <v>0.5</v>
      </c>
      <c r="AF51" s="28">
        <f aca="true" t="shared" si="20" ref="AF51:AG63">N51+T51+V51+AD51</f>
        <v>15</v>
      </c>
      <c r="AG51" s="29">
        <f t="shared" si="20"/>
        <v>1.25</v>
      </c>
      <c r="AH51" s="28">
        <f t="shared" si="15"/>
        <v>3</v>
      </c>
      <c r="AI51" s="22">
        <f t="shared" si="16"/>
        <v>0.25</v>
      </c>
    </row>
    <row r="52" spans="1:35" ht="15">
      <c r="A52" s="191" t="s">
        <v>801</v>
      </c>
      <c r="B52" s="190" t="s">
        <v>741</v>
      </c>
      <c r="C52" s="190" t="s">
        <v>802</v>
      </c>
      <c r="D52" s="190">
        <v>3</v>
      </c>
      <c r="E52" s="18">
        <f t="shared" si="0"/>
        <v>0.25</v>
      </c>
      <c r="F52" s="192">
        <v>1</v>
      </c>
      <c r="G52" s="18">
        <f t="shared" si="1"/>
        <v>0.08333333333333333</v>
      </c>
      <c r="H52" s="19"/>
      <c r="I52" s="18">
        <f t="shared" si="2"/>
        <v>0</v>
      </c>
      <c r="J52" s="19"/>
      <c r="K52" s="18">
        <f aca="true" t="shared" si="21" ref="K52:M63">+J52/12</f>
        <v>0</v>
      </c>
      <c r="L52" s="19"/>
      <c r="M52" s="18">
        <f t="shared" si="21"/>
        <v>0</v>
      </c>
      <c r="N52" s="20">
        <f t="shared" si="17"/>
        <v>4</v>
      </c>
      <c r="O52" s="21">
        <f t="shared" si="17"/>
        <v>0.3333333333333333</v>
      </c>
      <c r="P52" s="193">
        <v>0</v>
      </c>
      <c r="Q52" s="18">
        <f t="shared" si="6"/>
        <v>0</v>
      </c>
      <c r="R52" s="19"/>
      <c r="S52" s="18">
        <f t="shared" si="7"/>
        <v>0</v>
      </c>
      <c r="T52" s="20">
        <f t="shared" si="18"/>
        <v>0</v>
      </c>
      <c r="U52" s="22">
        <f t="shared" si="18"/>
        <v>0</v>
      </c>
      <c r="V52" s="23"/>
      <c r="W52" s="18">
        <f t="shared" si="9"/>
        <v>0</v>
      </c>
      <c r="X52" s="24"/>
      <c r="Y52" s="18">
        <f t="shared" si="10"/>
        <v>0</v>
      </c>
      <c r="Z52" s="194">
        <v>9</v>
      </c>
      <c r="AA52" s="18">
        <f t="shared" si="11"/>
        <v>0.75</v>
      </c>
      <c r="AB52" s="25"/>
      <c r="AC52" s="18">
        <f t="shared" si="12"/>
        <v>0</v>
      </c>
      <c r="AD52" s="26">
        <f t="shared" si="19"/>
        <v>9</v>
      </c>
      <c r="AE52" s="27">
        <f t="shared" si="19"/>
        <v>0.75</v>
      </c>
      <c r="AF52" s="28">
        <f t="shared" si="20"/>
        <v>13</v>
      </c>
      <c r="AG52" s="29">
        <f t="shared" si="20"/>
        <v>1.0833333333333333</v>
      </c>
      <c r="AH52" s="28">
        <f t="shared" si="15"/>
        <v>0</v>
      </c>
      <c r="AI52" s="22">
        <f t="shared" si="16"/>
        <v>0</v>
      </c>
    </row>
    <row r="53" spans="1:35" ht="15">
      <c r="A53" s="191" t="s">
        <v>803</v>
      </c>
      <c r="B53" s="190" t="s">
        <v>746</v>
      </c>
      <c r="C53" s="190" t="s">
        <v>804</v>
      </c>
      <c r="D53" s="190">
        <v>6</v>
      </c>
      <c r="E53" s="18">
        <f t="shared" si="0"/>
        <v>0.5</v>
      </c>
      <c r="F53" s="192"/>
      <c r="G53" s="18">
        <f t="shared" si="1"/>
        <v>0</v>
      </c>
      <c r="H53" s="19"/>
      <c r="I53" s="18">
        <f t="shared" si="2"/>
        <v>0</v>
      </c>
      <c r="J53" s="19"/>
      <c r="K53" s="18">
        <f t="shared" si="21"/>
        <v>0</v>
      </c>
      <c r="L53" s="19"/>
      <c r="M53" s="18">
        <f t="shared" si="21"/>
        <v>0</v>
      </c>
      <c r="N53" s="20">
        <f t="shared" si="17"/>
        <v>6</v>
      </c>
      <c r="O53" s="21">
        <f t="shared" si="17"/>
        <v>0.5</v>
      </c>
      <c r="P53" s="193">
        <v>0</v>
      </c>
      <c r="Q53" s="18">
        <f t="shared" si="6"/>
        <v>0</v>
      </c>
      <c r="R53" s="19"/>
      <c r="S53" s="18">
        <f t="shared" si="7"/>
        <v>0</v>
      </c>
      <c r="T53" s="20">
        <f t="shared" si="18"/>
        <v>0</v>
      </c>
      <c r="U53" s="22">
        <f t="shared" si="18"/>
        <v>0</v>
      </c>
      <c r="V53" s="23"/>
      <c r="W53" s="18">
        <f t="shared" si="9"/>
        <v>0</v>
      </c>
      <c r="X53" s="24"/>
      <c r="Y53" s="18">
        <f t="shared" si="10"/>
        <v>0</v>
      </c>
      <c r="Z53" s="194">
        <v>6</v>
      </c>
      <c r="AA53" s="18">
        <f t="shared" si="11"/>
        <v>0.5</v>
      </c>
      <c r="AB53" s="25"/>
      <c r="AC53" s="18">
        <f t="shared" si="12"/>
        <v>0</v>
      </c>
      <c r="AD53" s="26">
        <f t="shared" si="19"/>
        <v>6</v>
      </c>
      <c r="AE53" s="27">
        <f t="shared" si="19"/>
        <v>0.5</v>
      </c>
      <c r="AF53" s="28">
        <f t="shared" si="20"/>
        <v>12</v>
      </c>
      <c r="AG53" s="29">
        <f t="shared" si="20"/>
        <v>1</v>
      </c>
      <c r="AH53" s="28">
        <f t="shared" si="15"/>
        <v>0</v>
      </c>
      <c r="AI53" s="22">
        <f t="shared" si="16"/>
        <v>0</v>
      </c>
    </row>
    <row r="54" spans="1:35" ht="15">
      <c r="A54" s="15"/>
      <c r="B54" s="16"/>
      <c r="C54" s="16"/>
      <c r="D54" s="17"/>
      <c r="E54" s="18">
        <f t="shared" si="0"/>
        <v>0</v>
      </c>
      <c r="F54" s="19"/>
      <c r="G54" s="18">
        <f t="shared" si="1"/>
        <v>0</v>
      </c>
      <c r="H54" s="19"/>
      <c r="I54" s="18">
        <f t="shared" si="2"/>
        <v>0</v>
      </c>
      <c r="J54" s="19"/>
      <c r="K54" s="18">
        <f t="shared" si="21"/>
        <v>0</v>
      </c>
      <c r="L54" s="19"/>
      <c r="M54" s="18">
        <f t="shared" si="21"/>
        <v>0</v>
      </c>
      <c r="N54" s="20">
        <f t="shared" si="17"/>
        <v>0</v>
      </c>
      <c r="O54" s="21">
        <f t="shared" si="17"/>
        <v>0</v>
      </c>
      <c r="P54" s="19"/>
      <c r="Q54" s="18">
        <f t="shared" si="6"/>
        <v>0</v>
      </c>
      <c r="R54" s="19"/>
      <c r="S54" s="18">
        <f t="shared" si="7"/>
        <v>0</v>
      </c>
      <c r="T54" s="20">
        <f t="shared" si="18"/>
        <v>0</v>
      </c>
      <c r="U54" s="22">
        <f t="shared" si="18"/>
        <v>0</v>
      </c>
      <c r="V54" s="23"/>
      <c r="W54" s="18">
        <f t="shared" si="9"/>
        <v>0</v>
      </c>
      <c r="X54" s="24"/>
      <c r="Y54" s="18">
        <f t="shared" si="10"/>
        <v>0</v>
      </c>
      <c r="Z54" s="24"/>
      <c r="AA54" s="18">
        <f t="shared" si="11"/>
        <v>0</v>
      </c>
      <c r="AB54" s="25"/>
      <c r="AC54" s="18">
        <f t="shared" si="12"/>
        <v>0</v>
      </c>
      <c r="AD54" s="26">
        <f t="shared" si="19"/>
        <v>0</v>
      </c>
      <c r="AE54" s="27">
        <f t="shared" si="19"/>
        <v>0</v>
      </c>
      <c r="AF54" s="28">
        <f t="shared" si="20"/>
        <v>0</v>
      </c>
      <c r="AG54" s="29">
        <f t="shared" si="20"/>
        <v>0</v>
      </c>
      <c r="AH54" s="28">
        <f t="shared" si="15"/>
        <v>0</v>
      </c>
      <c r="AI54" s="22">
        <f t="shared" si="16"/>
        <v>0</v>
      </c>
    </row>
    <row r="55" spans="1:35" ht="15">
      <c r="A55" s="15"/>
      <c r="B55" s="16"/>
      <c r="C55" s="16"/>
      <c r="D55" s="17"/>
      <c r="E55" s="18">
        <f t="shared" si="0"/>
        <v>0</v>
      </c>
      <c r="F55" s="19"/>
      <c r="G55" s="18">
        <f t="shared" si="1"/>
        <v>0</v>
      </c>
      <c r="H55" s="19"/>
      <c r="I55" s="18">
        <f t="shared" si="2"/>
        <v>0</v>
      </c>
      <c r="J55" s="19"/>
      <c r="K55" s="18">
        <f t="shared" si="21"/>
        <v>0</v>
      </c>
      <c r="L55" s="19"/>
      <c r="M55" s="18">
        <f t="shared" si="21"/>
        <v>0</v>
      </c>
      <c r="N55" s="20">
        <f t="shared" si="17"/>
        <v>0</v>
      </c>
      <c r="O55" s="21">
        <f t="shared" si="17"/>
        <v>0</v>
      </c>
      <c r="P55" s="19"/>
      <c r="Q55" s="18">
        <f t="shared" si="6"/>
        <v>0</v>
      </c>
      <c r="R55" s="19"/>
      <c r="S55" s="18">
        <f t="shared" si="7"/>
        <v>0</v>
      </c>
      <c r="T55" s="20">
        <f t="shared" si="18"/>
        <v>0</v>
      </c>
      <c r="U55" s="22">
        <f t="shared" si="18"/>
        <v>0</v>
      </c>
      <c r="V55" s="23"/>
      <c r="W55" s="18">
        <f t="shared" si="9"/>
        <v>0</v>
      </c>
      <c r="X55" s="24"/>
      <c r="Y55" s="18">
        <f t="shared" si="10"/>
        <v>0</v>
      </c>
      <c r="Z55" s="24"/>
      <c r="AA55" s="18">
        <f t="shared" si="11"/>
        <v>0</v>
      </c>
      <c r="AB55" s="25"/>
      <c r="AC55" s="18">
        <f t="shared" si="12"/>
        <v>0</v>
      </c>
      <c r="AD55" s="26">
        <f t="shared" si="19"/>
        <v>0</v>
      </c>
      <c r="AE55" s="27">
        <f t="shared" si="19"/>
        <v>0</v>
      </c>
      <c r="AF55" s="28">
        <f t="shared" si="20"/>
        <v>0</v>
      </c>
      <c r="AG55" s="29">
        <f t="shared" si="20"/>
        <v>0</v>
      </c>
      <c r="AH55" s="28">
        <f t="shared" si="15"/>
        <v>0</v>
      </c>
      <c r="AI55" s="22">
        <f t="shared" si="16"/>
        <v>0</v>
      </c>
    </row>
    <row r="56" spans="1:35" s="1" customFormat="1" ht="15">
      <c r="A56" s="493" t="s">
        <v>35</v>
      </c>
      <c r="B56" s="494"/>
      <c r="C56" s="495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8"/>
    </row>
    <row r="57" spans="1:35" ht="15">
      <c r="A57" s="15"/>
      <c r="B57" s="16"/>
      <c r="C57" s="16"/>
      <c r="D57" s="17"/>
      <c r="E57" s="18">
        <f t="shared" si="0"/>
        <v>0</v>
      </c>
      <c r="F57" s="19"/>
      <c r="G57" s="18">
        <f t="shared" si="1"/>
        <v>0</v>
      </c>
      <c r="H57" s="19"/>
      <c r="I57" s="18">
        <f t="shared" si="2"/>
        <v>0</v>
      </c>
      <c r="J57" s="19"/>
      <c r="K57" s="18">
        <f t="shared" si="21"/>
        <v>0</v>
      </c>
      <c r="L57" s="19"/>
      <c r="M57" s="18">
        <f t="shared" si="21"/>
        <v>0</v>
      </c>
      <c r="N57" s="20">
        <f t="shared" si="17"/>
        <v>0</v>
      </c>
      <c r="O57" s="21">
        <f t="shared" si="17"/>
        <v>0</v>
      </c>
      <c r="P57" s="19"/>
      <c r="Q57" s="18">
        <f t="shared" si="6"/>
        <v>0</v>
      </c>
      <c r="R57" s="19"/>
      <c r="S57" s="18">
        <f t="shared" si="7"/>
        <v>0</v>
      </c>
      <c r="T57" s="20">
        <f t="shared" si="18"/>
        <v>0</v>
      </c>
      <c r="U57" s="22">
        <f t="shared" si="18"/>
        <v>0</v>
      </c>
      <c r="V57" s="23"/>
      <c r="W57" s="18">
        <f t="shared" si="9"/>
        <v>0</v>
      </c>
      <c r="X57" s="24"/>
      <c r="Y57" s="18">
        <f t="shared" si="10"/>
        <v>0</v>
      </c>
      <c r="Z57" s="24"/>
      <c r="AA57" s="18">
        <f t="shared" si="11"/>
        <v>0</v>
      </c>
      <c r="AB57" s="25"/>
      <c r="AC57" s="18">
        <f t="shared" si="12"/>
        <v>0</v>
      </c>
      <c r="AD57" s="26">
        <f t="shared" si="19"/>
        <v>0</v>
      </c>
      <c r="AE57" s="27">
        <f t="shared" si="19"/>
        <v>0</v>
      </c>
      <c r="AF57" s="28">
        <f t="shared" si="20"/>
        <v>0</v>
      </c>
      <c r="AG57" s="29">
        <f t="shared" si="20"/>
        <v>0</v>
      </c>
      <c r="AH57" s="28">
        <f t="shared" si="15"/>
        <v>0</v>
      </c>
      <c r="AI57" s="22">
        <f t="shared" si="16"/>
        <v>0</v>
      </c>
    </row>
    <row r="58" spans="1:35" ht="15">
      <c r="A58" s="15"/>
      <c r="B58" s="16"/>
      <c r="C58" s="16"/>
      <c r="D58" s="17"/>
      <c r="E58" s="18">
        <f t="shared" si="0"/>
        <v>0</v>
      </c>
      <c r="F58" s="19"/>
      <c r="G58" s="18">
        <f t="shared" si="1"/>
        <v>0</v>
      </c>
      <c r="H58" s="19"/>
      <c r="I58" s="18">
        <f t="shared" si="2"/>
        <v>0</v>
      </c>
      <c r="J58" s="19"/>
      <c r="K58" s="18">
        <f t="shared" si="21"/>
        <v>0</v>
      </c>
      <c r="L58" s="19"/>
      <c r="M58" s="18">
        <f t="shared" si="21"/>
        <v>0</v>
      </c>
      <c r="N58" s="20">
        <f t="shared" si="17"/>
        <v>0</v>
      </c>
      <c r="O58" s="21">
        <f t="shared" si="17"/>
        <v>0</v>
      </c>
      <c r="P58" s="19"/>
      <c r="Q58" s="18">
        <f t="shared" si="6"/>
        <v>0</v>
      </c>
      <c r="R58" s="19"/>
      <c r="S58" s="18">
        <f t="shared" si="7"/>
        <v>0</v>
      </c>
      <c r="T58" s="20">
        <f t="shared" si="18"/>
        <v>0</v>
      </c>
      <c r="U58" s="22">
        <f t="shared" si="18"/>
        <v>0</v>
      </c>
      <c r="V58" s="23"/>
      <c r="W58" s="18">
        <f t="shared" si="9"/>
        <v>0</v>
      </c>
      <c r="X58" s="24"/>
      <c r="Y58" s="18">
        <f t="shared" si="10"/>
        <v>0</v>
      </c>
      <c r="Z58" s="24"/>
      <c r="AA58" s="18">
        <f t="shared" si="11"/>
        <v>0</v>
      </c>
      <c r="AB58" s="25"/>
      <c r="AC58" s="18">
        <f t="shared" si="12"/>
        <v>0</v>
      </c>
      <c r="AD58" s="26">
        <f t="shared" si="19"/>
        <v>0</v>
      </c>
      <c r="AE58" s="27">
        <f t="shared" si="19"/>
        <v>0</v>
      </c>
      <c r="AF58" s="28">
        <f t="shared" si="20"/>
        <v>0</v>
      </c>
      <c r="AG58" s="29">
        <f t="shared" si="20"/>
        <v>0</v>
      </c>
      <c r="AH58" s="28">
        <f t="shared" si="15"/>
        <v>0</v>
      </c>
      <c r="AI58" s="22">
        <f t="shared" si="16"/>
        <v>0</v>
      </c>
    </row>
    <row r="59" spans="1:35" ht="15">
      <c r="A59" s="15"/>
      <c r="B59" s="16"/>
      <c r="C59" s="16"/>
      <c r="D59" s="17"/>
      <c r="E59" s="18">
        <f t="shared" si="0"/>
        <v>0</v>
      </c>
      <c r="F59" s="19"/>
      <c r="G59" s="18">
        <f t="shared" si="1"/>
        <v>0</v>
      </c>
      <c r="H59" s="19"/>
      <c r="I59" s="18">
        <f t="shared" si="2"/>
        <v>0</v>
      </c>
      <c r="J59" s="19"/>
      <c r="K59" s="18">
        <f t="shared" si="21"/>
        <v>0</v>
      </c>
      <c r="L59" s="19"/>
      <c r="M59" s="18">
        <f t="shared" si="21"/>
        <v>0</v>
      </c>
      <c r="N59" s="20">
        <f t="shared" si="17"/>
        <v>0</v>
      </c>
      <c r="O59" s="21">
        <f t="shared" si="17"/>
        <v>0</v>
      </c>
      <c r="P59" s="19"/>
      <c r="Q59" s="18">
        <f t="shared" si="6"/>
        <v>0</v>
      </c>
      <c r="R59" s="19"/>
      <c r="S59" s="18">
        <f t="shared" si="7"/>
        <v>0</v>
      </c>
      <c r="T59" s="20">
        <f t="shared" si="18"/>
        <v>0</v>
      </c>
      <c r="U59" s="22">
        <f t="shared" si="18"/>
        <v>0</v>
      </c>
      <c r="V59" s="23"/>
      <c r="W59" s="18">
        <f t="shared" si="9"/>
        <v>0</v>
      </c>
      <c r="X59" s="24"/>
      <c r="Y59" s="18">
        <f t="shared" si="10"/>
        <v>0</v>
      </c>
      <c r="Z59" s="24"/>
      <c r="AA59" s="18">
        <f t="shared" si="11"/>
        <v>0</v>
      </c>
      <c r="AB59" s="25"/>
      <c r="AC59" s="18">
        <f t="shared" si="12"/>
        <v>0</v>
      </c>
      <c r="AD59" s="26">
        <f t="shared" si="19"/>
        <v>0</v>
      </c>
      <c r="AE59" s="27">
        <f t="shared" si="19"/>
        <v>0</v>
      </c>
      <c r="AF59" s="28">
        <f t="shared" si="20"/>
        <v>0</v>
      </c>
      <c r="AG59" s="29">
        <f t="shared" si="20"/>
        <v>0</v>
      </c>
      <c r="AH59" s="28">
        <f t="shared" si="15"/>
        <v>0</v>
      </c>
      <c r="AI59" s="22">
        <f t="shared" si="16"/>
        <v>0</v>
      </c>
    </row>
    <row r="60" spans="1:35" ht="15">
      <c r="A60" s="15"/>
      <c r="B60" s="16"/>
      <c r="C60" s="16"/>
      <c r="D60" s="17"/>
      <c r="E60" s="18">
        <f t="shared" si="0"/>
        <v>0</v>
      </c>
      <c r="F60" s="19"/>
      <c r="G60" s="18">
        <f t="shared" si="1"/>
        <v>0</v>
      </c>
      <c r="H60" s="19"/>
      <c r="I60" s="18">
        <f t="shared" si="2"/>
        <v>0</v>
      </c>
      <c r="J60" s="19"/>
      <c r="K60" s="18">
        <f t="shared" si="21"/>
        <v>0</v>
      </c>
      <c r="L60" s="19"/>
      <c r="M60" s="18">
        <f t="shared" si="21"/>
        <v>0</v>
      </c>
      <c r="N60" s="20">
        <f t="shared" si="17"/>
        <v>0</v>
      </c>
      <c r="O60" s="21">
        <f t="shared" si="17"/>
        <v>0</v>
      </c>
      <c r="P60" s="19"/>
      <c r="Q60" s="18">
        <f t="shared" si="6"/>
        <v>0</v>
      </c>
      <c r="R60" s="19"/>
      <c r="S60" s="18">
        <f t="shared" si="7"/>
        <v>0</v>
      </c>
      <c r="T60" s="20">
        <f t="shared" si="18"/>
        <v>0</v>
      </c>
      <c r="U60" s="22">
        <f t="shared" si="18"/>
        <v>0</v>
      </c>
      <c r="V60" s="23"/>
      <c r="W60" s="18">
        <f t="shared" si="9"/>
        <v>0</v>
      </c>
      <c r="X60" s="24"/>
      <c r="Y60" s="18">
        <f t="shared" si="10"/>
        <v>0</v>
      </c>
      <c r="Z60" s="24"/>
      <c r="AA60" s="18">
        <f t="shared" si="11"/>
        <v>0</v>
      </c>
      <c r="AB60" s="25"/>
      <c r="AC60" s="18">
        <f t="shared" si="12"/>
        <v>0</v>
      </c>
      <c r="AD60" s="26">
        <f t="shared" si="19"/>
        <v>0</v>
      </c>
      <c r="AE60" s="27">
        <f t="shared" si="19"/>
        <v>0</v>
      </c>
      <c r="AF60" s="28">
        <f t="shared" si="20"/>
        <v>0</v>
      </c>
      <c r="AG60" s="29">
        <f t="shared" si="20"/>
        <v>0</v>
      </c>
      <c r="AH60" s="28">
        <f t="shared" si="15"/>
        <v>0</v>
      </c>
      <c r="AI60" s="22">
        <f t="shared" si="16"/>
        <v>0</v>
      </c>
    </row>
    <row r="61" spans="1:35" ht="15">
      <c r="A61" s="15"/>
      <c r="B61" s="16"/>
      <c r="C61" s="16"/>
      <c r="D61" s="17"/>
      <c r="E61" s="18">
        <f t="shared" si="0"/>
        <v>0</v>
      </c>
      <c r="F61" s="19"/>
      <c r="G61" s="18">
        <f t="shared" si="1"/>
        <v>0</v>
      </c>
      <c r="H61" s="19"/>
      <c r="I61" s="18">
        <f t="shared" si="2"/>
        <v>0</v>
      </c>
      <c r="J61" s="19"/>
      <c r="K61" s="18">
        <f t="shared" si="21"/>
        <v>0</v>
      </c>
      <c r="L61" s="19"/>
      <c r="M61" s="18">
        <f t="shared" si="21"/>
        <v>0</v>
      </c>
      <c r="N61" s="20">
        <f t="shared" si="17"/>
        <v>0</v>
      </c>
      <c r="O61" s="21">
        <f t="shared" si="17"/>
        <v>0</v>
      </c>
      <c r="P61" s="19"/>
      <c r="Q61" s="18">
        <f t="shared" si="6"/>
        <v>0</v>
      </c>
      <c r="R61" s="19"/>
      <c r="S61" s="18">
        <f t="shared" si="7"/>
        <v>0</v>
      </c>
      <c r="T61" s="20">
        <f t="shared" si="18"/>
        <v>0</v>
      </c>
      <c r="U61" s="22">
        <f t="shared" si="18"/>
        <v>0</v>
      </c>
      <c r="V61" s="23"/>
      <c r="W61" s="18">
        <f t="shared" si="9"/>
        <v>0</v>
      </c>
      <c r="X61" s="24"/>
      <c r="Y61" s="18">
        <f t="shared" si="10"/>
        <v>0</v>
      </c>
      <c r="Z61" s="24"/>
      <c r="AA61" s="18">
        <f t="shared" si="11"/>
        <v>0</v>
      </c>
      <c r="AB61" s="25"/>
      <c r="AC61" s="18">
        <f t="shared" si="12"/>
        <v>0</v>
      </c>
      <c r="AD61" s="26">
        <f t="shared" si="19"/>
        <v>0</v>
      </c>
      <c r="AE61" s="27">
        <f t="shared" si="19"/>
        <v>0</v>
      </c>
      <c r="AF61" s="28">
        <f t="shared" si="20"/>
        <v>0</v>
      </c>
      <c r="AG61" s="29">
        <f t="shared" si="20"/>
        <v>0</v>
      </c>
      <c r="AH61" s="28">
        <f t="shared" si="15"/>
        <v>0</v>
      </c>
      <c r="AI61" s="22">
        <f t="shared" si="16"/>
        <v>0</v>
      </c>
    </row>
    <row r="62" spans="1:35" ht="15">
      <c r="A62" s="15"/>
      <c r="B62" s="16"/>
      <c r="C62" s="16"/>
      <c r="D62" s="17"/>
      <c r="E62" s="18">
        <f t="shared" si="0"/>
        <v>0</v>
      </c>
      <c r="F62" s="19"/>
      <c r="G62" s="18">
        <f t="shared" si="1"/>
        <v>0</v>
      </c>
      <c r="H62" s="19"/>
      <c r="I62" s="18">
        <f t="shared" si="2"/>
        <v>0</v>
      </c>
      <c r="J62" s="19"/>
      <c r="K62" s="18">
        <f t="shared" si="21"/>
        <v>0</v>
      </c>
      <c r="L62" s="19"/>
      <c r="M62" s="18">
        <f t="shared" si="21"/>
        <v>0</v>
      </c>
      <c r="N62" s="20">
        <f t="shared" si="17"/>
        <v>0</v>
      </c>
      <c r="O62" s="21">
        <f t="shared" si="17"/>
        <v>0</v>
      </c>
      <c r="P62" s="19"/>
      <c r="Q62" s="18">
        <f t="shared" si="6"/>
        <v>0</v>
      </c>
      <c r="R62" s="19"/>
      <c r="S62" s="18">
        <f t="shared" si="7"/>
        <v>0</v>
      </c>
      <c r="T62" s="20">
        <f t="shared" si="18"/>
        <v>0</v>
      </c>
      <c r="U62" s="22">
        <f t="shared" si="18"/>
        <v>0</v>
      </c>
      <c r="V62" s="23"/>
      <c r="W62" s="18">
        <f t="shared" si="9"/>
        <v>0</v>
      </c>
      <c r="X62" s="24"/>
      <c r="Y62" s="18">
        <f t="shared" si="10"/>
        <v>0</v>
      </c>
      <c r="Z62" s="24"/>
      <c r="AA62" s="18">
        <f t="shared" si="11"/>
        <v>0</v>
      </c>
      <c r="AB62" s="25"/>
      <c r="AC62" s="18">
        <f t="shared" si="12"/>
        <v>0</v>
      </c>
      <c r="AD62" s="26">
        <f t="shared" si="19"/>
        <v>0</v>
      </c>
      <c r="AE62" s="27">
        <f t="shared" si="19"/>
        <v>0</v>
      </c>
      <c r="AF62" s="28">
        <f t="shared" si="20"/>
        <v>0</v>
      </c>
      <c r="AG62" s="29">
        <f t="shared" si="20"/>
        <v>0</v>
      </c>
      <c r="AH62" s="28">
        <f t="shared" si="15"/>
        <v>0</v>
      </c>
      <c r="AI62" s="22">
        <f t="shared" si="16"/>
        <v>0</v>
      </c>
    </row>
    <row r="63" spans="1:35" ht="15">
      <c r="A63" s="30"/>
      <c r="B63" s="31"/>
      <c r="C63" s="31"/>
      <c r="D63" s="17"/>
      <c r="E63" s="18">
        <f t="shared" si="0"/>
        <v>0</v>
      </c>
      <c r="F63" s="19"/>
      <c r="G63" s="18">
        <f t="shared" si="1"/>
        <v>0</v>
      </c>
      <c r="H63" s="19"/>
      <c r="I63" s="18">
        <f t="shared" si="2"/>
        <v>0</v>
      </c>
      <c r="J63" s="19"/>
      <c r="K63" s="18">
        <f t="shared" si="21"/>
        <v>0</v>
      </c>
      <c r="L63" s="19"/>
      <c r="M63" s="18">
        <f t="shared" si="21"/>
        <v>0</v>
      </c>
      <c r="N63" s="20">
        <f t="shared" si="17"/>
        <v>0</v>
      </c>
      <c r="O63" s="21">
        <f t="shared" si="17"/>
        <v>0</v>
      </c>
      <c r="P63" s="19"/>
      <c r="Q63" s="18">
        <f t="shared" si="6"/>
        <v>0</v>
      </c>
      <c r="R63" s="19"/>
      <c r="S63" s="18">
        <f t="shared" si="7"/>
        <v>0</v>
      </c>
      <c r="T63" s="20">
        <f t="shared" si="18"/>
        <v>0</v>
      </c>
      <c r="U63" s="22">
        <f t="shared" si="18"/>
        <v>0</v>
      </c>
      <c r="V63" s="23"/>
      <c r="W63" s="18">
        <f t="shared" si="9"/>
        <v>0</v>
      </c>
      <c r="X63" s="24"/>
      <c r="Y63" s="18">
        <f t="shared" si="10"/>
        <v>0</v>
      </c>
      <c r="Z63" s="24"/>
      <c r="AA63" s="18">
        <f t="shared" si="11"/>
        <v>0</v>
      </c>
      <c r="AB63" s="25"/>
      <c r="AC63" s="18">
        <f t="shared" si="12"/>
        <v>0</v>
      </c>
      <c r="AD63" s="26">
        <f t="shared" si="19"/>
        <v>0</v>
      </c>
      <c r="AE63" s="27">
        <f t="shared" si="19"/>
        <v>0</v>
      </c>
      <c r="AF63" s="28">
        <f t="shared" si="20"/>
        <v>0</v>
      </c>
      <c r="AG63" s="29">
        <f t="shared" si="20"/>
        <v>0</v>
      </c>
      <c r="AH63" s="28">
        <f t="shared" si="15"/>
        <v>0</v>
      </c>
      <c r="AI63" s="22">
        <f t="shared" si="16"/>
        <v>0</v>
      </c>
    </row>
    <row r="64" spans="1:35" s="1" customFormat="1" ht="15">
      <c r="A64" s="493" t="s">
        <v>36</v>
      </c>
      <c r="B64" s="494"/>
      <c r="C64" s="495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8"/>
    </row>
    <row r="65" spans="1:35" ht="15">
      <c r="A65" s="15"/>
      <c r="B65" s="31" t="s">
        <v>280</v>
      </c>
      <c r="C65" s="31" t="s">
        <v>805</v>
      </c>
      <c r="D65" s="17">
        <v>9</v>
      </c>
      <c r="E65" s="18">
        <f aca="true" t="shared" si="22" ref="E65:E74">+D65/12</f>
        <v>0.75</v>
      </c>
      <c r="F65" s="19"/>
      <c r="G65" s="18">
        <f aca="true" t="shared" si="23" ref="G65:G86">F65/12</f>
        <v>0</v>
      </c>
      <c r="H65" s="19"/>
      <c r="I65" s="18">
        <f aca="true" t="shared" si="24" ref="I65:I86">+H65/12</f>
        <v>0</v>
      </c>
      <c r="J65" s="19"/>
      <c r="K65" s="18">
        <f aca="true" t="shared" si="25" ref="K65:K86">+J65/12</f>
        <v>0</v>
      </c>
      <c r="L65" s="19"/>
      <c r="M65" s="18">
        <f aca="true" t="shared" si="26" ref="M65:M86">+L65/12</f>
        <v>0</v>
      </c>
      <c r="N65" s="20">
        <f aca="true" t="shared" si="27" ref="N65:O80">D65+F65+H65+J65+L65</f>
        <v>9</v>
      </c>
      <c r="O65" s="21">
        <f t="shared" si="27"/>
        <v>0.75</v>
      </c>
      <c r="P65" s="19"/>
      <c r="Q65" s="18">
        <f aca="true" t="shared" si="28" ref="Q65:Q86">+P65/12</f>
        <v>0</v>
      </c>
      <c r="R65" s="19"/>
      <c r="S65" s="18">
        <f aca="true" t="shared" si="29" ref="S65:S86">+R65/12</f>
        <v>0</v>
      </c>
      <c r="T65" s="20">
        <f aca="true" t="shared" si="30" ref="T65:U80">P65+R65</f>
        <v>0</v>
      </c>
      <c r="U65" s="22">
        <f t="shared" si="30"/>
        <v>0</v>
      </c>
      <c r="V65" s="23"/>
      <c r="W65" s="18">
        <f aca="true" t="shared" si="31" ref="W65:W86">+V65/12</f>
        <v>0</v>
      </c>
      <c r="X65" s="24"/>
      <c r="Y65" s="18">
        <f aca="true" t="shared" si="32" ref="Y65:Y86">+X65/12</f>
        <v>0</v>
      </c>
      <c r="Z65" s="24"/>
      <c r="AA65" s="18">
        <f aca="true" t="shared" si="33" ref="AA65:AA86">+Z65/12</f>
        <v>0</v>
      </c>
      <c r="AB65" s="33"/>
      <c r="AC65" s="18">
        <f aca="true" t="shared" si="34" ref="AC65:AC74">AB65/12</f>
        <v>0</v>
      </c>
      <c r="AD65" s="26">
        <f aca="true" t="shared" si="35" ref="AD65:AE80">X65+Z65+AB65</f>
        <v>0</v>
      </c>
      <c r="AE65" s="27">
        <f t="shared" si="35"/>
        <v>0</v>
      </c>
      <c r="AF65" s="28">
        <f aca="true" t="shared" si="36" ref="AF65:AG80">N65+T65+V65+AD65</f>
        <v>9</v>
      </c>
      <c r="AG65" s="29">
        <f t="shared" si="36"/>
        <v>0.75</v>
      </c>
      <c r="AH65" s="28">
        <f aca="true" t="shared" si="37" ref="AH65:AH86">IF(AF65-F65-J65-AB65-12&lt;0,0,AF65-F65-J65-AB65-12)</f>
        <v>0</v>
      </c>
      <c r="AI65" s="22">
        <f aca="true" t="shared" si="38" ref="AI65:AI86">AH65/12</f>
        <v>0</v>
      </c>
    </row>
    <row r="66" spans="1:35" ht="15">
      <c r="A66" s="15"/>
      <c r="B66" s="31" t="s">
        <v>754</v>
      </c>
      <c r="C66" s="31" t="s">
        <v>806</v>
      </c>
      <c r="D66" s="17">
        <v>9</v>
      </c>
      <c r="E66" s="18">
        <f t="shared" si="22"/>
        <v>0.75</v>
      </c>
      <c r="F66" s="19"/>
      <c r="G66" s="18">
        <f t="shared" si="23"/>
        <v>0</v>
      </c>
      <c r="H66" s="19"/>
      <c r="I66" s="18">
        <f t="shared" si="24"/>
        <v>0</v>
      </c>
      <c r="J66" s="19"/>
      <c r="K66" s="18">
        <f t="shared" si="25"/>
        <v>0</v>
      </c>
      <c r="L66" s="19"/>
      <c r="M66" s="18">
        <f t="shared" si="26"/>
        <v>0</v>
      </c>
      <c r="N66" s="20">
        <f t="shared" si="27"/>
        <v>9</v>
      </c>
      <c r="O66" s="21">
        <f t="shared" si="27"/>
        <v>0.75</v>
      </c>
      <c r="P66" s="19"/>
      <c r="Q66" s="18">
        <f t="shared" si="28"/>
        <v>0</v>
      </c>
      <c r="R66" s="19"/>
      <c r="S66" s="18">
        <f t="shared" si="29"/>
        <v>0</v>
      </c>
      <c r="T66" s="20">
        <f t="shared" si="30"/>
        <v>0</v>
      </c>
      <c r="U66" s="22">
        <f t="shared" si="30"/>
        <v>0</v>
      </c>
      <c r="V66" s="23"/>
      <c r="W66" s="18">
        <f t="shared" si="31"/>
        <v>0</v>
      </c>
      <c r="X66" s="24"/>
      <c r="Y66" s="18">
        <f t="shared" si="32"/>
        <v>0</v>
      </c>
      <c r="Z66" s="24"/>
      <c r="AA66" s="18">
        <f t="shared" si="33"/>
        <v>0</v>
      </c>
      <c r="AB66" s="33"/>
      <c r="AC66" s="18">
        <f t="shared" si="34"/>
        <v>0</v>
      </c>
      <c r="AD66" s="26">
        <f t="shared" si="35"/>
        <v>0</v>
      </c>
      <c r="AE66" s="27">
        <f t="shared" si="35"/>
        <v>0</v>
      </c>
      <c r="AF66" s="28">
        <f t="shared" si="36"/>
        <v>9</v>
      </c>
      <c r="AG66" s="29">
        <f t="shared" si="36"/>
        <v>0.75</v>
      </c>
      <c r="AH66" s="28">
        <f t="shared" si="37"/>
        <v>0</v>
      </c>
      <c r="AI66" s="22">
        <f t="shared" si="38"/>
        <v>0</v>
      </c>
    </row>
    <row r="67" spans="1:35" ht="15">
      <c r="A67" s="15"/>
      <c r="B67" s="31" t="s">
        <v>754</v>
      </c>
      <c r="C67" s="31" t="s">
        <v>807</v>
      </c>
      <c r="D67" s="17">
        <v>6</v>
      </c>
      <c r="E67" s="18">
        <f t="shared" si="22"/>
        <v>0.5</v>
      </c>
      <c r="F67" s="19"/>
      <c r="G67" s="18">
        <f t="shared" si="23"/>
        <v>0</v>
      </c>
      <c r="H67" s="19"/>
      <c r="I67" s="18">
        <f t="shared" si="24"/>
        <v>0</v>
      </c>
      <c r="J67" s="19"/>
      <c r="K67" s="18">
        <f t="shared" si="25"/>
        <v>0</v>
      </c>
      <c r="L67" s="19"/>
      <c r="M67" s="18">
        <f t="shared" si="26"/>
        <v>0</v>
      </c>
      <c r="N67" s="20">
        <f t="shared" si="27"/>
        <v>6</v>
      </c>
      <c r="O67" s="21">
        <f t="shared" si="27"/>
        <v>0.5</v>
      </c>
      <c r="P67" s="19"/>
      <c r="Q67" s="18">
        <f t="shared" si="28"/>
        <v>0</v>
      </c>
      <c r="R67" s="19"/>
      <c r="S67" s="18">
        <f t="shared" si="29"/>
        <v>0</v>
      </c>
      <c r="T67" s="20">
        <f t="shared" si="30"/>
        <v>0</v>
      </c>
      <c r="U67" s="22">
        <f t="shared" si="30"/>
        <v>0</v>
      </c>
      <c r="V67" s="23"/>
      <c r="W67" s="18">
        <f t="shared" si="31"/>
        <v>0</v>
      </c>
      <c r="X67" s="24"/>
      <c r="Y67" s="18">
        <f t="shared" si="32"/>
        <v>0</v>
      </c>
      <c r="Z67" s="24"/>
      <c r="AA67" s="18">
        <f t="shared" si="33"/>
        <v>0</v>
      </c>
      <c r="AB67" s="33"/>
      <c r="AC67" s="18">
        <f t="shared" si="34"/>
        <v>0</v>
      </c>
      <c r="AD67" s="26">
        <f t="shared" si="35"/>
        <v>0</v>
      </c>
      <c r="AE67" s="27">
        <f t="shared" si="35"/>
        <v>0</v>
      </c>
      <c r="AF67" s="28">
        <f t="shared" si="36"/>
        <v>6</v>
      </c>
      <c r="AG67" s="29">
        <f t="shared" si="36"/>
        <v>0.5</v>
      </c>
      <c r="AH67" s="28">
        <f t="shared" si="37"/>
        <v>0</v>
      </c>
      <c r="AI67" s="22">
        <f t="shared" si="38"/>
        <v>0</v>
      </c>
    </row>
    <row r="68" spans="1:35" ht="15">
      <c r="A68" s="15"/>
      <c r="B68" s="31" t="s">
        <v>614</v>
      </c>
      <c r="C68" s="31" t="s">
        <v>808</v>
      </c>
      <c r="D68" s="17">
        <v>13</v>
      </c>
      <c r="E68" s="18">
        <f t="shared" si="22"/>
        <v>1.0833333333333333</v>
      </c>
      <c r="F68" s="19"/>
      <c r="G68" s="18">
        <f t="shared" si="23"/>
        <v>0</v>
      </c>
      <c r="H68" s="19"/>
      <c r="I68" s="18">
        <f t="shared" si="24"/>
        <v>0</v>
      </c>
      <c r="J68" s="19"/>
      <c r="K68" s="18">
        <f t="shared" si="25"/>
        <v>0</v>
      </c>
      <c r="L68" s="19"/>
      <c r="M68" s="18">
        <f t="shared" si="26"/>
        <v>0</v>
      </c>
      <c r="N68" s="20">
        <f t="shared" si="27"/>
        <v>13</v>
      </c>
      <c r="O68" s="21">
        <f t="shared" si="27"/>
        <v>1.0833333333333333</v>
      </c>
      <c r="P68" s="19"/>
      <c r="Q68" s="18">
        <f t="shared" si="28"/>
        <v>0</v>
      </c>
      <c r="R68" s="19"/>
      <c r="S68" s="18">
        <f t="shared" si="29"/>
        <v>0</v>
      </c>
      <c r="T68" s="20">
        <f t="shared" si="30"/>
        <v>0</v>
      </c>
      <c r="U68" s="22">
        <f t="shared" si="30"/>
        <v>0</v>
      </c>
      <c r="V68" s="23"/>
      <c r="W68" s="18">
        <f t="shared" si="31"/>
        <v>0</v>
      </c>
      <c r="X68" s="24"/>
      <c r="Y68" s="18">
        <f t="shared" si="32"/>
        <v>0</v>
      </c>
      <c r="Z68" s="24"/>
      <c r="AA68" s="18">
        <f t="shared" si="33"/>
        <v>0</v>
      </c>
      <c r="AB68" s="33"/>
      <c r="AC68" s="18">
        <f t="shared" si="34"/>
        <v>0</v>
      </c>
      <c r="AD68" s="26">
        <f t="shared" si="35"/>
        <v>0</v>
      </c>
      <c r="AE68" s="27">
        <f t="shared" si="35"/>
        <v>0</v>
      </c>
      <c r="AF68" s="28">
        <f t="shared" si="36"/>
        <v>13</v>
      </c>
      <c r="AG68" s="29">
        <f t="shared" si="36"/>
        <v>1.0833333333333333</v>
      </c>
      <c r="AH68" s="28">
        <f t="shared" si="37"/>
        <v>1</v>
      </c>
      <c r="AI68" s="22">
        <f t="shared" si="38"/>
        <v>0.08333333333333333</v>
      </c>
    </row>
    <row r="69" spans="1:35" ht="15">
      <c r="A69" s="30"/>
      <c r="B69" s="31" t="s">
        <v>614</v>
      </c>
      <c r="C69" s="31" t="s">
        <v>809</v>
      </c>
      <c r="D69" s="17">
        <v>6</v>
      </c>
      <c r="E69" s="18">
        <f t="shared" si="22"/>
        <v>0.5</v>
      </c>
      <c r="F69" s="19"/>
      <c r="G69" s="18">
        <f t="shared" si="23"/>
        <v>0</v>
      </c>
      <c r="H69" s="19"/>
      <c r="I69" s="18">
        <f t="shared" si="24"/>
        <v>0</v>
      </c>
      <c r="J69" s="19"/>
      <c r="K69" s="18">
        <f t="shared" si="25"/>
        <v>0</v>
      </c>
      <c r="L69" s="19"/>
      <c r="M69" s="18">
        <f t="shared" si="26"/>
        <v>0</v>
      </c>
      <c r="N69" s="20">
        <f t="shared" si="27"/>
        <v>6</v>
      </c>
      <c r="O69" s="21">
        <f t="shared" si="27"/>
        <v>0.5</v>
      </c>
      <c r="P69" s="19"/>
      <c r="Q69" s="18">
        <f t="shared" si="28"/>
        <v>0</v>
      </c>
      <c r="R69" s="19"/>
      <c r="S69" s="18">
        <f t="shared" si="29"/>
        <v>0</v>
      </c>
      <c r="T69" s="20">
        <f t="shared" si="30"/>
        <v>0</v>
      </c>
      <c r="U69" s="22">
        <f t="shared" si="30"/>
        <v>0</v>
      </c>
      <c r="V69" s="23"/>
      <c r="W69" s="18">
        <f t="shared" si="31"/>
        <v>0</v>
      </c>
      <c r="X69" s="24"/>
      <c r="Y69" s="18">
        <f t="shared" si="32"/>
        <v>0</v>
      </c>
      <c r="Z69" s="24"/>
      <c r="AA69" s="18">
        <f t="shared" si="33"/>
        <v>0</v>
      </c>
      <c r="AB69" s="33"/>
      <c r="AC69" s="18">
        <f t="shared" si="34"/>
        <v>0</v>
      </c>
      <c r="AD69" s="26">
        <f t="shared" si="35"/>
        <v>0</v>
      </c>
      <c r="AE69" s="27">
        <f t="shared" si="35"/>
        <v>0</v>
      </c>
      <c r="AF69" s="28">
        <f t="shared" si="36"/>
        <v>6</v>
      </c>
      <c r="AG69" s="29">
        <f t="shared" si="36"/>
        <v>0.5</v>
      </c>
      <c r="AH69" s="28">
        <f t="shared" si="37"/>
        <v>0</v>
      </c>
      <c r="AI69" s="22">
        <f t="shared" si="38"/>
        <v>0</v>
      </c>
    </row>
    <row r="70" spans="1:35" ht="15">
      <c r="A70" s="30"/>
      <c r="B70" s="31" t="s">
        <v>280</v>
      </c>
      <c r="C70" s="31" t="s">
        <v>810</v>
      </c>
      <c r="D70" s="17">
        <v>9</v>
      </c>
      <c r="E70" s="18">
        <f t="shared" si="22"/>
        <v>0.75</v>
      </c>
      <c r="F70" s="19"/>
      <c r="G70" s="18">
        <f t="shared" si="23"/>
        <v>0</v>
      </c>
      <c r="H70" s="19"/>
      <c r="I70" s="18">
        <f t="shared" si="24"/>
        <v>0</v>
      </c>
      <c r="J70" s="19"/>
      <c r="K70" s="18">
        <f t="shared" si="25"/>
        <v>0</v>
      </c>
      <c r="L70" s="19"/>
      <c r="M70" s="18">
        <f t="shared" si="26"/>
        <v>0</v>
      </c>
      <c r="N70" s="20">
        <f t="shared" si="27"/>
        <v>9</v>
      </c>
      <c r="O70" s="21">
        <f t="shared" si="27"/>
        <v>0.75</v>
      </c>
      <c r="P70" s="19"/>
      <c r="Q70" s="18">
        <f t="shared" si="28"/>
        <v>0</v>
      </c>
      <c r="R70" s="19"/>
      <c r="S70" s="18">
        <f t="shared" si="29"/>
        <v>0</v>
      </c>
      <c r="T70" s="20">
        <f t="shared" si="30"/>
        <v>0</v>
      </c>
      <c r="U70" s="22">
        <f t="shared" si="30"/>
        <v>0</v>
      </c>
      <c r="V70" s="23"/>
      <c r="W70" s="18">
        <f t="shared" si="31"/>
        <v>0</v>
      </c>
      <c r="X70" s="24"/>
      <c r="Y70" s="18">
        <f t="shared" si="32"/>
        <v>0</v>
      </c>
      <c r="Z70" s="24"/>
      <c r="AA70" s="18">
        <f t="shared" si="33"/>
        <v>0</v>
      </c>
      <c r="AB70" s="33"/>
      <c r="AC70" s="18">
        <f t="shared" si="34"/>
        <v>0</v>
      </c>
      <c r="AD70" s="26">
        <f t="shared" si="35"/>
        <v>0</v>
      </c>
      <c r="AE70" s="27">
        <f t="shared" si="35"/>
        <v>0</v>
      </c>
      <c r="AF70" s="28">
        <f t="shared" si="36"/>
        <v>9</v>
      </c>
      <c r="AG70" s="29">
        <f t="shared" si="36"/>
        <v>0.75</v>
      </c>
      <c r="AH70" s="28">
        <f t="shared" si="37"/>
        <v>0</v>
      </c>
      <c r="AI70" s="22">
        <f t="shared" si="38"/>
        <v>0</v>
      </c>
    </row>
    <row r="71" spans="1:35" ht="15">
      <c r="A71" s="30"/>
      <c r="B71" s="31"/>
      <c r="C71" s="31" t="s">
        <v>1836</v>
      </c>
      <c r="D71" s="17">
        <v>12</v>
      </c>
      <c r="E71" s="18">
        <f t="shared" si="22"/>
        <v>1</v>
      </c>
      <c r="F71" s="19"/>
      <c r="G71" s="18">
        <f t="shared" si="23"/>
        <v>0</v>
      </c>
      <c r="H71" s="19"/>
      <c r="I71" s="18">
        <f t="shared" si="24"/>
        <v>0</v>
      </c>
      <c r="J71" s="19"/>
      <c r="K71" s="18">
        <f t="shared" si="25"/>
        <v>0</v>
      </c>
      <c r="L71" s="19"/>
      <c r="M71" s="18">
        <f t="shared" si="26"/>
        <v>0</v>
      </c>
      <c r="N71" s="20">
        <f t="shared" si="27"/>
        <v>12</v>
      </c>
      <c r="O71" s="21">
        <f t="shared" si="27"/>
        <v>1</v>
      </c>
      <c r="P71" s="19"/>
      <c r="Q71" s="18">
        <f t="shared" si="28"/>
        <v>0</v>
      </c>
      <c r="R71" s="19"/>
      <c r="S71" s="18">
        <f t="shared" si="29"/>
        <v>0</v>
      </c>
      <c r="T71" s="20">
        <f t="shared" si="30"/>
        <v>0</v>
      </c>
      <c r="U71" s="22">
        <f t="shared" si="30"/>
        <v>0</v>
      </c>
      <c r="V71" s="23"/>
      <c r="W71" s="18">
        <f t="shared" si="31"/>
        <v>0</v>
      </c>
      <c r="X71" s="24"/>
      <c r="Y71" s="18">
        <f t="shared" si="32"/>
        <v>0</v>
      </c>
      <c r="Z71" s="24"/>
      <c r="AA71" s="18">
        <f t="shared" si="33"/>
        <v>0</v>
      </c>
      <c r="AB71" s="33"/>
      <c r="AC71" s="18">
        <f t="shared" si="34"/>
        <v>0</v>
      </c>
      <c r="AD71" s="26">
        <f t="shared" si="35"/>
        <v>0</v>
      </c>
      <c r="AE71" s="27">
        <f t="shared" si="35"/>
        <v>0</v>
      </c>
      <c r="AF71" s="28">
        <f t="shared" si="36"/>
        <v>12</v>
      </c>
      <c r="AG71" s="29">
        <f t="shared" si="36"/>
        <v>1</v>
      </c>
      <c r="AH71" s="28">
        <f t="shared" si="37"/>
        <v>0</v>
      </c>
      <c r="AI71" s="22">
        <f t="shared" si="38"/>
        <v>0</v>
      </c>
    </row>
    <row r="72" spans="1:35" ht="15">
      <c r="A72" s="30"/>
      <c r="B72" s="31"/>
      <c r="C72" s="31"/>
      <c r="D72" s="17"/>
      <c r="E72" s="18">
        <f t="shared" si="22"/>
        <v>0</v>
      </c>
      <c r="F72" s="19"/>
      <c r="G72" s="18">
        <f t="shared" si="23"/>
        <v>0</v>
      </c>
      <c r="H72" s="19"/>
      <c r="I72" s="18">
        <f t="shared" si="24"/>
        <v>0</v>
      </c>
      <c r="J72" s="19"/>
      <c r="K72" s="18">
        <f t="shared" si="25"/>
        <v>0</v>
      </c>
      <c r="L72" s="19"/>
      <c r="M72" s="18">
        <f t="shared" si="26"/>
        <v>0</v>
      </c>
      <c r="N72" s="20">
        <f t="shared" si="27"/>
        <v>0</v>
      </c>
      <c r="O72" s="21">
        <f t="shared" si="27"/>
        <v>0</v>
      </c>
      <c r="P72" s="19"/>
      <c r="Q72" s="18">
        <f t="shared" si="28"/>
        <v>0</v>
      </c>
      <c r="R72" s="19"/>
      <c r="S72" s="18">
        <f t="shared" si="29"/>
        <v>0</v>
      </c>
      <c r="T72" s="20">
        <f t="shared" si="30"/>
        <v>0</v>
      </c>
      <c r="U72" s="22">
        <f t="shared" si="30"/>
        <v>0</v>
      </c>
      <c r="V72" s="23"/>
      <c r="W72" s="18">
        <f t="shared" si="31"/>
        <v>0</v>
      </c>
      <c r="X72" s="24"/>
      <c r="Y72" s="18">
        <f t="shared" si="32"/>
        <v>0</v>
      </c>
      <c r="Z72" s="24"/>
      <c r="AA72" s="18">
        <f t="shared" si="33"/>
        <v>0</v>
      </c>
      <c r="AB72" s="33"/>
      <c r="AC72" s="18">
        <f t="shared" si="34"/>
        <v>0</v>
      </c>
      <c r="AD72" s="26">
        <f t="shared" si="35"/>
        <v>0</v>
      </c>
      <c r="AE72" s="27">
        <f t="shared" si="35"/>
        <v>0</v>
      </c>
      <c r="AF72" s="28">
        <f t="shared" si="36"/>
        <v>0</v>
      </c>
      <c r="AG72" s="29">
        <f t="shared" si="36"/>
        <v>0</v>
      </c>
      <c r="AH72" s="28">
        <f t="shared" si="37"/>
        <v>0</v>
      </c>
      <c r="AI72" s="22">
        <f t="shared" si="38"/>
        <v>0</v>
      </c>
    </row>
    <row r="73" spans="1:35" ht="15">
      <c r="A73" s="30"/>
      <c r="B73" s="31"/>
      <c r="C73" s="31"/>
      <c r="D73" s="17"/>
      <c r="E73" s="18">
        <f t="shared" si="22"/>
        <v>0</v>
      </c>
      <c r="F73" s="19"/>
      <c r="G73" s="18">
        <f t="shared" si="23"/>
        <v>0</v>
      </c>
      <c r="H73" s="19"/>
      <c r="I73" s="18">
        <f t="shared" si="24"/>
        <v>0</v>
      </c>
      <c r="J73" s="19"/>
      <c r="K73" s="18">
        <f t="shared" si="25"/>
        <v>0</v>
      </c>
      <c r="L73" s="19"/>
      <c r="M73" s="18">
        <f t="shared" si="26"/>
        <v>0</v>
      </c>
      <c r="N73" s="20">
        <f t="shared" si="27"/>
        <v>0</v>
      </c>
      <c r="O73" s="21">
        <f t="shared" si="27"/>
        <v>0</v>
      </c>
      <c r="P73" s="19"/>
      <c r="Q73" s="18">
        <f t="shared" si="28"/>
        <v>0</v>
      </c>
      <c r="R73" s="19"/>
      <c r="S73" s="18">
        <f t="shared" si="29"/>
        <v>0</v>
      </c>
      <c r="T73" s="20">
        <f t="shared" si="30"/>
        <v>0</v>
      </c>
      <c r="U73" s="22">
        <f t="shared" si="30"/>
        <v>0</v>
      </c>
      <c r="V73" s="23"/>
      <c r="W73" s="18">
        <f t="shared" si="31"/>
        <v>0</v>
      </c>
      <c r="X73" s="24"/>
      <c r="Y73" s="18">
        <f t="shared" si="32"/>
        <v>0</v>
      </c>
      <c r="Z73" s="24"/>
      <c r="AA73" s="18">
        <f t="shared" si="33"/>
        <v>0</v>
      </c>
      <c r="AB73" s="33"/>
      <c r="AC73" s="18">
        <f t="shared" si="34"/>
        <v>0</v>
      </c>
      <c r="AD73" s="26">
        <f t="shared" si="35"/>
        <v>0</v>
      </c>
      <c r="AE73" s="27">
        <f t="shared" si="35"/>
        <v>0</v>
      </c>
      <c r="AF73" s="28">
        <f t="shared" si="36"/>
        <v>0</v>
      </c>
      <c r="AG73" s="29">
        <f t="shared" si="36"/>
        <v>0</v>
      </c>
      <c r="AH73" s="28">
        <f t="shared" si="37"/>
        <v>0</v>
      </c>
      <c r="AI73" s="22">
        <f t="shared" si="38"/>
        <v>0</v>
      </c>
    </row>
    <row r="74" spans="1:35" ht="15">
      <c r="A74" s="30"/>
      <c r="B74" s="31"/>
      <c r="C74" s="31"/>
      <c r="D74" s="17"/>
      <c r="E74" s="18">
        <f t="shared" si="22"/>
        <v>0</v>
      </c>
      <c r="F74" s="19"/>
      <c r="G74" s="18">
        <f t="shared" si="23"/>
        <v>0</v>
      </c>
      <c r="H74" s="19"/>
      <c r="I74" s="18">
        <f t="shared" si="24"/>
        <v>0</v>
      </c>
      <c r="J74" s="19"/>
      <c r="K74" s="18">
        <f t="shared" si="25"/>
        <v>0</v>
      </c>
      <c r="L74" s="19"/>
      <c r="M74" s="18">
        <f t="shared" si="26"/>
        <v>0</v>
      </c>
      <c r="N74" s="20">
        <f t="shared" si="27"/>
        <v>0</v>
      </c>
      <c r="O74" s="21">
        <f t="shared" si="27"/>
        <v>0</v>
      </c>
      <c r="P74" s="19"/>
      <c r="Q74" s="18">
        <f t="shared" si="28"/>
        <v>0</v>
      </c>
      <c r="R74" s="19"/>
      <c r="S74" s="18">
        <f t="shared" si="29"/>
        <v>0</v>
      </c>
      <c r="T74" s="20">
        <f t="shared" si="30"/>
        <v>0</v>
      </c>
      <c r="U74" s="22">
        <f t="shared" si="30"/>
        <v>0</v>
      </c>
      <c r="V74" s="23"/>
      <c r="W74" s="18">
        <f t="shared" si="31"/>
        <v>0</v>
      </c>
      <c r="X74" s="24"/>
      <c r="Y74" s="18">
        <f t="shared" si="32"/>
        <v>0</v>
      </c>
      <c r="Z74" s="24"/>
      <c r="AA74" s="18">
        <f t="shared" si="33"/>
        <v>0</v>
      </c>
      <c r="AB74" s="33"/>
      <c r="AC74" s="18">
        <f t="shared" si="34"/>
        <v>0</v>
      </c>
      <c r="AD74" s="26">
        <f t="shared" si="35"/>
        <v>0</v>
      </c>
      <c r="AE74" s="27">
        <f t="shared" si="35"/>
        <v>0</v>
      </c>
      <c r="AF74" s="28">
        <f t="shared" si="36"/>
        <v>0</v>
      </c>
      <c r="AG74" s="29">
        <f t="shared" si="36"/>
        <v>0</v>
      </c>
      <c r="AH74" s="28">
        <f t="shared" si="37"/>
        <v>0</v>
      </c>
      <c r="AI74" s="22">
        <f t="shared" si="38"/>
        <v>0</v>
      </c>
    </row>
    <row r="75" spans="1:35" ht="15">
      <c r="A75" s="30"/>
      <c r="B75" s="31"/>
      <c r="C75" s="31"/>
      <c r="D75" s="17"/>
      <c r="E75" s="18">
        <f t="shared" si="0"/>
        <v>0</v>
      </c>
      <c r="F75" s="19"/>
      <c r="G75" s="18">
        <f t="shared" si="23"/>
        <v>0</v>
      </c>
      <c r="H75" s="19"/>
      <c r="I75" s="18">
        <f t="shared" si="24"/>
        <v>0</v>
      </c>
      <c r="J75" s="19"/>
      <c r="K75" s="18">
        <f t="shared" si="25"/>
        <v>0</v>
      </c>
      <c r="L75" s="19"/>
      <c r="M75" s="18">
        <f t="shared" si="26"/>
        <v>0</v>
      </c>
      <c r="N75" s="20">
        <f t="shared" si="27"/>
        <v>0</v>
      </c>
      <c r="O75" s="21">
        <f t="shared" si="27"/>
        <v>0</v>
      </c>
      <c r="P75" s="19"/>
      <c r="Q75" s="18">
        <f t="shared" si="28"/>
        <v>0</v>
      </c>
      <c r="R75" s="19"/>
      <c r="S75" s="18">
        <f t="shared" si="29"/>
        <v>0</v>
      </c>
      <c r="T75" s="20">
        <f t="shared" si="30"/>
        <v>0</v>
      </c>
      <c r="U75" s="22">
        <f t="shared" si="30"/>
        <v>0</v>
      </c>
      <c r="V75" s="23"/>
      <c r="W75" s="18">
        <f t="shared" si="31"/>
        <v>0</v>
      </c>
      <c r="X75" s="24"/>
      <c r="Y75" s="18">
        <f t="shared" si="32"/>
        <v>0</v>
      </c>
      <c r="Z75" s="24"/>
      <c r="AA75" s="18">
        <f t="shared" si="33"/>
        <v>0</v>
      </c>
      <c r="AB75" s="33"/>
      <c r="AC75" s="18">
        <f t="shared" si="12"/>
        <v>0</v>
      </c>
      <c r="AD75" s="26">
        <f t="shared" si="35"/>
        <v>0</v>
      </c>
      <c r="AE75" s="27">
        <f t="shared" si="35"/>
        <v>0</v>
      </c>
      <c r="AF75" s="28">
        <f t="shared" si="36"/>
        <v>0</v>
      </c>
      <c r="AG75" s="29">
        <f t="shared" si="36"/>
        <v>0</v>
      </c>
      <c r="AH75" s="28">
        <f t="shared" si="37"/>
        <v>0</v>
      </c>
      <c r="AI75" s="22">
        <f t="shared" si="38"/>
        <v>0</v>
      </c>
    </row>
    <row r="76" spans="1:35" ht="15">
      <c r="A76" s="30"/>
      <c r="B76" s="31"/>
      <c r="C76" s="31"/>
      <c r="D76" s="17"/>
      <c r="E76" s="18">
        <f t="shared" si="0"/>
        <v>0</v>
      </c>
      <c r="F76" s="19"/>
      <c r="G76" s="18">
        <f t="shared" si="23"/>
        <v>0</v>
      </c>
      <c r="H76" s="19"/>
      <c r="I76" s="18">
        <f t="shared" si="24"/>
        <v>0</v>
      </c>
      <c r="J76" s="19"/>
      <c r="K76" s="18">
        <f t="shared" si="25"/>
        <v>0</v>
      </c>
      <c r="L76" s="19"/>
      <c r="M76" s="18">
        <f t="shared" si="26"/>
        <v>0</v>
      </c>
      <c r="N76" s="20">
        <f t="shared" si="27"/>
        <v>0</v>
      </c>
      <c r="O76" s="21">
        <f t="shared" si="27"/>
        <v>0</v>
      </c>
      <c r="P76" s="19"/>
      <c r="Q76" s="18">
        <f t="shared" si="28"/>
        <v>0</v>
      </c>
      <c r="R76" s="19"/>
      <c r="S76" s="18">
        <f t="shared" si="29"/>
        <v>0</v>
      </c>
      <c r="T76" s="20">
        <f t="shared" si="30"/>
        <v>0</v>
      </c>
      <c r="U76" s="22">
        <f t="shared" si="30"/>
        <v>0</v>
      </c>
      <c r="V76" s="23"/>
      <c r="W76" s="18">
        <f t="shared" si="31"/>
        <v>0</v>
      </c>
      <c r="X76" s="24"/>
      <c r="Y76" s="18">
        <f t="shared" si="32"/>
        <v>0</v>
      </c>
      <c r="Z76" s="24"/>
      <c r="AA76" s="18">
        <f t="shared" si="33"/>
        <v>0</v>
      </c>
      <c r="AB76" s="33"/>
      <c r="AC76" s="18">
        <f t="shared" si="12"/>
        <v>0</v>
      </c>
      <c r="AD76" s="26">
        <f t="shared" si="35"/>
        <v>0</v>
      </c>
      <c r="AE76" s="27">
        <f t="shared" si="35"/>
        <v>0</v>
      </c>
      <c r="AF76" s="28">
        <f t="shared" si="36"/>
        <v>0</v>
      </c>
      <c r="AG76" s="29">
        <f t="shared" si="36"/>
        <v>0</v>
      </c>
      <c r="AH76" s="28">
        <f t="shared" si="37"/>
        <v>0</v>
      </c>
      <c r="AI76" s="22">
        <f t="shared" si="38"/>
        <v>0</v>
      </c>
    </row>
    <row r="77" spans="1:35" ht="15">
      <c r="A77" s="30"/>
      <c r="B77" s="31"/>
      <c r="C77" s="31"/>
      <c r="D77" s="17"/>
      <c r="E77" s="18">
        <f t="shared" si="0"/>
        <v>0</v>
      </c>
      <c r="F77" s="19"/>
      <c r="G77" s="18">
        <f t="shared" si="23"/>
        <v>0</v>
      </c>
      <c r="H77" s="19"/>
      <c r="I77" s="18">
        <f t="shared" si="24"/>
        <v>0</v>
      </c>
      <c r="J77" s="19"/>
      <c r="K77" s="18">
        <f t="shared" si="25"/>
        <v>0</v>
      </c>
      <c r="L77" s="19"/>
      <c r="M77" s="18">
        <f t="shared" si="26"/>
        <v>0</v>
      </c>
      <c r="N77" s="20">
        <f t="shared" si="27"/>
        <v>0</v>
      </c>
      <c r="O77" s="21">
        <f t="shared" si="27"/>
        <v>0</v>
      </c>
      <c r="P77" s="19"/>
      <c r="Q77" s="18">
        <f t="shared" si="28"/>
        <v>0</v>
      </c>
      <c r="R77" s="19"/>
      <c r="S77" s="18">
        <f t="shared" si="29"/>
        <v>0</v>
      </c>
      <c r="T77" s="20">
        <f t="shared" si="30"/>
        <v>0</v>
      </c>
      <c r="U77" s="22">
        <f t="shared" si="30"/>
        <v>0</v>
      </c>
      <c r="V77" s="23"/>
      <c r="W77" s="18">
        <f t="shared" si="31"/>
        <v>0</v>
      </c>
      <c r="X77" s="24"/>
      <c r="Y77" s="18">
        <f t="shared" si="32"/>
        <v>0</v>
      </c>
      <c r="Z77" s="24"/>
      <c r="AA77" s="18">
        <f t="shared" si="33"/>
        <v>0</v>
      </c>
      <c r="AB77" s="33"/>
      <c r="AC77" s="18">
        <f t="shared" si="12"/>
        <v>0</v>
      </c>
      <c r="AD77" s="26">
        <f t="shared" si="35"/>
        <v>0</v>
      </c>
      <c r="AE77" s="27">
        <f t="shared" si="35"/>
        <v>0</v>
      </c>
      <c r="AF77" s="28">
        <f t="shared" si="36"/>
        <v>0</v>
      </c>
      <c r="AG77" s="29">
        <f t="shared" si="36"/>
        <v>0</v>
      </c>
      <c r="AH77" s="28">
        <f t="shared" si="37"/>
        <v>0</v>
      </c>
      <c r="AI77" s="22">
        <f t="shared" si="38"/>
        <v>0</v>
      </c>
    </row>
    <row r="78" spans="1:35" ht="15">
      <c r="A78" s="30"/>
      <c r="B78" s="31"/>
      <c r="C78" s="16"/>
      <c r="D78" s="17"/>
      <c r="E78" s="18">
        <f t="shared" si="0"/>
        <v>0</v>
      </c>
      <c r="F78" s="19"/>
      <c r="G78" s="18">
        <f t="shared" si="23"/>
        <v>0</v>
      </c>
      <c r="H78" s="19"/>
      <c r="I78" s="18">
        <f t="shared" si="24"/>
        <v>0</v>
      </c>
      <c r="J78" s="19"/>
      <c r="K78" s="18">
        <f t="shared" si="25"/>
        <v>0</v>
      </c>
      <c r="L78" s="19"/>
      <c r="M78" s="18">
        <f t="shared" si="26"/>
        <v>0</v>
      </c>
      <c r="N78" s="20">
        <f t="shared" si="27"/>
        <v>0</v>
      </c>
      <c r="O78" s="21">
        <f t="shared" si="27"/>
        <v>0</v>
      </c>
      <c r="P78" s="19"/>
      <c r="Q78" s="18">
        <f t="shared" si="28"/>
        <v>0</v>
      </c>
      <c r="R78" s="19"/>
      <c r="S78" s="18">
        <f t="shared" si="29"/>
        <v>0</v>
      </c>
      <c r="T78" s="20">
        <f t="shared" si="30"/>
        <v>0</v>
      </c>
      <c r="U78" s="22">
        <f t="shared" si="30"/>
        <v>0</v>
      </c>
      <c r="V78" s="23"/>
      <c r="W78" s="18">
        <f t="shared" si="31"/>
        <v>0</v>
      </c>
      <c r="X78" s="24"/>
      <c r="Y78" s="18">
        <f t="shared" si="32"/>
        <v>0</v>
      </c>
      <c r="Z78" s="24"/>
      <c r="AA78" s="18">
        <f t="shared" si="33"/>
        <v>0</v>
      </c>
      <c r="AB78" s="33"/>
      <c r="AC78" s="18">
        <f t="shared" si="12"/>
        <v>0</v>
      </c>
      <c r="AD78" s="26">
        <f t="shared" si="35"/>
        <v>0</v>
      </c>
      <c r="AE78" s="27">
        <f t="shared" si="35"/>
        <v>0</v>
      </c>
      <c r="AF78" s="28">
        <f t="shared" si="36"/>
        <v>0</v>
      </c>
      <c r="AG78" s="29">
        <f t="shared" si="36"/>
        <v>0</v>
      </c>
      <c r="AH78" s="28">
        <f t="shared" si="37"/>
        <v>0</v>
      </c>
      <c r="AI78" s="22">
        <f t="shared" si="38"/>
        <v>0</v>
      </c>
    </row>
    <row r="79" spans="1:35" s="1" customFormat="1" ht="15">
      <c r="A79" s="493" t="s">
        <v>37</v>
      </c>
      <c r="B79" s="494"/>
      <c r="C79" s="495"/>
      <c r="D79" s="46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8"/>
    </row>
    <row r="80" spans="1:35" ht="15">
      <c r="A80" s="30"/>
      <c r="B80" s="31"/>
      <c r="C80" s="16"/>
      <c r="D80" s="17"/>
      <c r="E80" s="18">
        <f t="shared" si="0"/>
        <v>0</v>
      </c>
      <c r="F80" s="19"/>
      <c r="G80" s="18">
        <f t="shared" si="23"/>
        <v>0</v>
      </c>
      <c r="H80" s="19"/>
      <c r="I80" s="18">
        <f t="shared" si="24"/>
        <v>0</v>
      </c>
      <c r="J80" s="19"/>
      <c r="K80" s="18">
        <f t="shared" si="25"/>
        <v>0</v>
      </c>
      <c r="L80" s="19"/>
      <c r="M80" s="18">
        <f t="shared" si="26"/>
        <v>0</v>
      </c>
      <c r="N80" s="20">
        <f t="shared" si="27"/>
        <v>0</v>
      </c>
      <c r="O80" s="21">
        <f t="shared" si="27"/>
        <v>0</v>
      </c>
      <c r="P80" s="19"/>
      <c r="Q80" s="18">
        <f t="shared" si="28"/>
        <v>0</v>
      </c>
      <c r="R80" s="19"/>
      <c r="S80" s="18">
        <f t="shared" si="29"/>
        <v>0</v>
      </c>
      <c r="T80" s="20">
        <f t="shared" si="30"/>
        <v>0</v>
      </c>
      <c r="U80" s="22">
        <f t="shared" si="30"/>
        <v>0</v>
      </c>
      <c r="V80" s="23"/>
      <c r="W80" s="18">
        <f t="shared" si="31"/>
        <v>0</v>
      </c>
      <c r="X80" s="24"/>
      <c r="Y80" s="18">
        <f t="shared" si="32"/>
        <v>0</v>
      </c>
      <c r="Z80" s="24"/>
      <c r="AA80" s="34">
        <f t="shared" si="33"/>
        <v>0</v>
      </c>
      <c r="AB80" s="33"/>
      <c r="AC80" s="34">
        <f t="shared" si="12"/>
        <v>0</v>
      </c>
      <c r="AD80" s="26">
        <f t="shared" si="35"/>
        <v>0</v>
      </c>
      <c r="AE80" s="27">
        <f t="shared" si="35"/>
        <v>0</v>
      </c>
      <c r="AF80" s="28">
        <f t="shared" si="36"/>
        <v>0</v>
      </c>
      <c r="AG80" s="29">
        <f t="shared" si="36"/>
        <v>0</v>
      </c>
      <c r="AH80" s="28">
        <f t="shared" si="37"/>
        <v>0</v>
      </c>
      <c r="AI80" s="22">
        <f t="shared" si="38"/>
        <v>0</v>
      </c>
    </row>
    <row r="81" spans="1:35" ht="15">
      <c r="A81" s="30"/>
      <c r="B81" s="31"/>
      <c r="C81" s="35"/>
      <c r="D81" s="17"/>
      <c r="E81" s="18">
        <f t="shared" si="0"/>
        <v>0</v>
      </c>
      <c r="F81" s="19"/>
      <c r="G81" s="18">
        <f t="shared" si="23"/>
        <v>0</v>
      </c>
      <c r="H81" s="19"/>
      <c r="I81" s="18">
        <f t="shared" si="24"/>
        <v>0</v>
      </c>
      <c r="J81" s="19"/>
      <c r="K81" s="18">
        <f t="shared" si="25"/>
        <v>0</v>
      </c>
      <c r="L81" s="19"/>
      <c r="M81" s="18">
        <f t="shared" si="26"/>
        <v>0</v>
      </c>
      <c r="N81" s="20">
        <f aca="true" t="shared" si="39" ref="N81:O86">D81+F81+H81+J81+L81</f>
        <v>0</v>
      </c>
      <c r="O81" s="21">
        <f t="shared" si="39"/>
        <v>0</v>
      </c>
      <c r="P81" s="19"/>
      <c r="Q81" s="18">
        <f t="shared" si="28"/>
        <v>0</v>
      </c>
      <c r="R81" s="19"/>
      <c r="S81" s="18">
        <f t="shared" si="29"/>
        <v>0</v>
      </c>
      <c r="T81" s="20">
        <f aca="true" t="shared" si="40" ref="T81:U86">P81+R81</f>
        <v>0</v>
      </c>
      <c r="U81" s="22">
        <f t="shared" si="40"/>
        <v>0</v>
      </c>
      <c r="V81" s="23"/>
      <c r="W81" s="18">
        <f t="shared" si="31"/>
        <v>0</v>
      </c>
      <c r="X81" s="24"/>
      <c r="Y81" s="18">
        <f t="shared" si="32"/>
        <v>0</v>
      </c>
      <c r="Z81" s="24"/>
      <c r="AA81" s="34">
        <f t="shared" si="33"/>
        <v>0</v>
      </c>
      <c r="AB81" s="33"/>
      <c r="AC81" s="34">
        <f t="shared" si="12"/>
        <v>0</v>
      </c>
      <c r="AD81" s="26">
        <f aca="true" t="shared" si="41" ref="AD81:AE86">X81+Z81+AB81</f>
        <v>0</v>
      </c>
      <c r="AE81" s="27">
        <f t="shared" si="41"/>
        <v>0</v>
      </c>
      <c r="AF81" s="28">
        <f aca="true" t="shared" si="42" ref="AF81:AG86">N81+T81+V81+AD81</f>
        <v>0</v>
      </c>
      <c r="AG81" s="29">
        <f t="shared" si="42"/>
        <v>0</v>
      </c>
      <c r="AH81" s="28">
        <f t="shared" si="37"/>
        <v>0</v>
      </c>
      <c r="AI81" s="22">
        <f t="shared" si="38"/>
        <v>0</v>
      </c>
    </row>
    <row r="82" spans="1:35" ht="15">
      <c r="A82" s="30"/>
      <c r="B82" s="31"/>
      <c r="C82" s="35"/>
      <c r="D82" s="17"/>
      <c r="E82" s="18">
        <f t="shared" si="0"/>
        <v>0</v>
      </c>
      <c r="F82" s="19"/>
      <c r="G82" s="18">
        <f t="shared" si="23"/>
        <v>0</v>
      </c>
      <c r="H82" s="19"/>
      <c r="I82" s="18">
        <f t="shared" si="24"/>
        <v>0</v>
      </c>
      <c r="J82" s="19"/>
      <c r="K82" s="18">
        <f t="shared" si="25"/>
        <v>0</v>
      </c>
      <c r="L82" s="19"/>
      <c r="M82" s="18">
        <f t="shared" si="26"/>
        <v>0</v>
      </c>
      <c r="N82" s="20">
        <f t="shared" si="39"/>
        <v>0</v>
      </c>
      <c r="O82" s="21">
        <f t="shared" si="39"/>
        <v>0</v>
      </c>
      <c r="P82" s="19"/>
      <c r="Q82" s="18">
        <f t="shared" si="28"/>
        <v>0</v>
      </c>
      <c r="R82" s="19"/>
      <c r="S82" s="18">
        <f t="shared" si="29"/>
        <v>0</v>
      </c>
      <c r="T82" s="20">
        <f t="shared" si="40"/>
        <v>0</v>
      </c>
      <c r="U82" s="22">
        <f t="shared" si="40"/>
        <v>0</v>
      </c>
      <c r="V82" s="23"/>
      <c r="W82" s="18">
        <f t="shared" si="31"/>
        <v>0</v>
      </c>
      <c r="X82" s="24"/>
      <c r="Y82" s="18">
        <f t="shared" si="32"/>
        <v>0</v>
      </c>
      <c r="Z82" s="24"/>
      <c r="AA82" s="34">
        <f t="shared" si="33"/>
        <v>0</v>
      </c>
      <c r="AB82" s="33"/>
      <c r="AC82" s="34">
        <f t="shared" si="12"/>
        <v>0</v>
      </c>
      <c r="AD82" s="26">
        <f t="shared" si="41"/>
        <v>0</v>
      </c>
      <c r="AE82" s="27">
        <f t="shared" si="41"/>
        <v>0</v>
      </c>
      <c r="AF82" s="28">
        <f t="shared" si="42"/>
        <v>0</v>
      </c>
      <c r="AG82" s="29">
        <f t="shared" si="42"/>
        <v>0</v>
      </c>
      <c r="AH82" s="28">
        <f t="shared" si="37"/>
        <v>0</v>
      </c>
      <c r="AI82" s="22">
        <f t="shared" si="38"/>
        <v>0</v>
      </c>
    </row>
    <row r="83" spans="1:35" ht="15">
      <c r="A83" s="30"/>
      <c r="B83" s="31"/>
      <c r="C83" s="35"/>
      <c r="D83" s="17"/>
      <c r="E83" s="18">
        <f t="shared" si="0"/>
        <v>0</v>
      </c>
      <c r="F83" s="19"/>
      <c r="G83" s="18">
        <f t="shared" si="23"/>
        <v>0</v>
      </c>
      <c r="H83" s="19"/>
      <c r="I83" s="18">
        <f t="shared" si="24"/>
        <v>0</v>
      </c>
      <c r="J83" s="19"/>
      <c r="K83" s="18">
        <f t="shared" si="25"/>
        <v>0</v>
      </c>
      <c r="L83" s="19"/>
      <c r="M83" s="18">
        <f t="shared" si="26"/>
        <v>0</v>
      </c>
      <c r="N83" s="20">
        <f t="shared" si="39"/>
        <v>0</v>
      </c>
      <c r="O83" s="21">
        <f t="shared" si="39"/>
        <v>0</v>
      </c>
      <c r="P83" s="19"/>
      <c r="Q83" s="18">
        <f t="shared" si="28"/>
        <v>0</v>
      </c>
      <c r="R83" s="19"/>
      <c r="S83" s="18">
        <f t="shared" si="29"/>
        <v>0</v>
      </c>
      <c r="T83" s="20">
        <f t="shared" si="40"/>
        <v>0</v>
      </c>
      <c r="U83" s="22">
        <f t="shared" si="40"/>
        <v>0</v>
      </c>
      <c r="V83" s="23"/>
      <c r="W83" s="18">
        <f t="shared" si="31"/>
        <v>0</v>
      </c>
      <c r="X83" s="24"/>
      <c r="Y83" s="18">
        <f t="shared" si="32"/>
        <v>0</v>
      </c>
      <c r="Z83" s="24"/>
      <c r="AA83" s="34">
        <f t="shared" si="33"/>
        <v>0</v>
      </c>
      <c r="AB83" s="33"/>
      <c r="AC83" s="34">
        <f t="shared" si="12"/>
        <v>0</v>
      </c>
      <c r="AD83" s="26">
        <f t="shared" si="41"/>
        <v>0</v>
      </c>
      <c r="AE83" s="27">
        <f t="shared" si="41"/>
        <v>0</v>
      </c>
      <c r="AF83" s="28">
        <f t="shared" si="42"/>
        <v>0</v>
      </c>
      <c r="AG83" s="29">
        <f t="shared" si="42"/>
        <v>0</v>
      </c>
      <c r="AH83" s="28">
        <f t="shared" si="37"/>
        <v>0</v>
      </c>
      <c r="AI83" s="22">
        <f t="shared" si="38"/>
        <v>0</v>
      </c>
    </row>
    <row r="84" spans="1:35" ht="15">
      <c r="A84" s="30"/>
      <c r="B84" s="31"/>
      <c r="C84" s="35"/>
      <c r="D84" s="17"/>
      <c r="E84" s="18">
        <f t="shared" si="0"/>
        <v>0</v>
      </c>
      <c r="F84" s="19"/>
      <c r="G84" s="18">
        <f t="shared" si="23"/>
        <v>0</v>
      </c>
      <c r="H84" s="19"/>
      <c r="I84" s="18">
        <f t="shared" si="24"/>
        <v>0</v>
      </c>
      <c r="J84" s="19"/>
      <c r="K84" s="18">
        <f t="shared" si="25"/>
        <v>0</v>
      </c>
      <c r="L84" s="19"/>
      <c r="M84" s="18">
        <f t="shared" si="26"/>
        <v>0</v>
      </c>
      <c r="N84" s="20">
        <f t="shared" si="39"/>
        <v>0</v>
      </c>
      <c r="O84" s="21">
        <f t="shared" si="39"/>
        <v>0</v>
      </c>
      <c r="P84" s="19"/>
      <c r="Q84" s="18">
        <f t="shared" si="28"/>
        <v>0</v>
      </c>
      <c r="R84" s="19"/>
      <c r="S84" s="18">
        <f t="shared" si="29"/>
        <v>0</v>
      </c>
      <c r="T84" s="20">
        <f t="shared" si="40"/>
        <v>0</v>
      </c>
      <c r="U84" s="22">
        <f t="shared" si="40"/>
        <v>0</v>
      </c>
      <c r="V84" s="23"/>
      <c r="W84" s="18">
        <f t="shared" si="31"/>
        <v>0</v>
      </c>
      <c r="X84" s="24"/>
      <c r="Y84" s="18">
        <f t="shared" si="32"/>
        <v>0</v>
      </c>
      <c r="Z84" s="24"/>
      <c r="AA84" s="34">
        <f t="shared" si="33"/>
        <v>0</v>
      </c>
      <c r="AB84" s="33"/>
      <c r="AC84" s="34">
        <f t="shared" si="12"/>
        <v>0</v>
      </c>
      <c r="AD84" s="26">
        <f t="shared" si="41"/>
        <v>0</v>
      </c>
      <c r="AE84" s="27">
        <f t="shared" si="41"/>
        <v>0</v>
      </c>
      <c r="AF84" s="28">
        <f t="shared" si="42"/>
        <v>0</v>
      </c>
      <c r="AG84" s="29">
        <f t="shared" si="42"/>
        <v>0</v>
      </c>
      <c r="AH84" s="28">
        <f t="shared" si="37"/>
        <v>0</v>
      </c>
      <c r="AI84" s="22">
        <f t="shared" si="38"/>
        <v>0</v>
      </c>
    </row>
    <row r="85" spans="1:35" ht="15">
      <c r="A85" s="15"/>
      <c r="B85" s="31"/>
      <c r="C85" s="35"/>
      <c r="D85" s="17"/>
      <c r="E85" s="18">
        <f aca="true" t="shared" si="43" ref="E85:E86">+D85/12</f>
        <v>0</v>
      </c>
      <c r="F85" s="19"/>
      <c r="G85" s="18">
        <f t="shared" si="23"/>
        <v>0</v>
      </c>
      <c r="H85" s="19"/>
      <c r="I85" s="18">
        <f t="shared" si="24"/>
        <v>0</v>
      </c>
      <c r="J85" s="19"/>
      <c r="K85" s="18">
        <f t="shared" si="25"/>
        <v>0</v>
      </c>
      <c r="L85" s="19"/>
      <c r="M85" s="18">
        <f t="shared" si="26"/>
        <v>0</v>
      </c>
      <c r="N85" s="20">
        <f t="shared" si="39"/>
        <v>0</v>
      </c>
      <c r="O85" s="21">
        <f t="shared" si="39"/>
        <v>0</v>
      </c>
      <c r="P85" s="19"/>
      <c r="Q85" s="18">
        <f t="shared" si="28"/>
        <v>0</v>
      </c>
      <c r="R85" s="19"/>
      <c r="S85" s="18">
        <f t="shared" si="29"/>
        <v>0</v>
      </c>
      <c r="T85" s="20">
        <f t="shared" si="40"/>
        <v>0</v>
      </c>
      <c r="U85" s="22">
        <f t="shared" si="40"/>
        <v>0</v>
      </c>
      <c r="V85" s="23"/>
      <c r="W85" s="18">
        <f t="shared" si="31"/>
        <v>0</v>
      </c>
      <c r="X85" s="24"/>
      <c r="Y85" s="18">
        <f t="shared" si="32"/>
        <v>0</v>
      </c>
      <c r="Z85" s="24"/>
      <c r="AA85" s="34">
        <f t="shared" si="33"/>
        <v>0</v>
      </c>
      <c r="AB85" s="33"/>
      <c r="AC85" s="34">
        <f aca="true" t="shared" si="44" ref="AC85:AC86">AB85/12</f>
        <v>0</v>
      </c>
      <c r="AD85" s="26">
        <f t="shared" si="41"/>
        <v>0</v>
      </c>
      <c r="AE85" s="27">
        <f t="shared" si="41"/>
        <v>0</v>
      </c>
      <c r="AF85" s="28">
        <f t="shared" si="42"/>
        <v>0</v>
      </c>
      <c r="AG85" s="29">
        <f t="shared" si="42"/>
        <v>0</v>
      </c>
      <c r="AH85" s="28">
        <f t="shared" si="37"/>
        <v>0</v>
      </c>
      <c r="AI85" s="22">
        <f t="shared" si="38"/>
        <v>0</v>
      </c>
    </row>
    <row r="86" spans="1:35" ht="15.75" thickBot="1">
      <c r="A86" s="30"/>
      <c r="B86" s="31"/>
      <c r="C86" s="36"/>
      <c r="D86" s="17"/>
      <c r="E86" s="18">
        <f t="shared" si="43"/>
        <v>0</v>
      </c>
      <c r="F86" s="19"/>
      <c r="G86" s="18">
        <f t="shared" si="23"/>
        <v>0</v>
      </c>
      <c r="H86" s="19"/>
      <c r="I86" s="18">
        <f t="shared" si="24"/>
        <v>0</v>
      </c>
      <c r="J86" s="19"/>
      <c r="K86" s="18">
        <f t="shared" si="25"/>
        <v>0</v>
      </c>
      <c r="L86" s="19"/>
      <c r="M86" s="18">
        <f t="shared" si="26"/>
        <v>0</v>
      </c>
      <c r="N86" s="20">
        <f t="shared" si="39"/>
        <v>0</v>
      </c>
      <c r="O86" s="21">
        <f t="shared" si="39"/>
        <v>0</v>
      </c>
      <c r="P86" s="19"/>
      <c r="Q86" s="18">
        <f t="shared" si="28"/>
        <v>0</v>
      </c>
      <c r="R86" s="19"/>
      <c r="S86" s="18">
        <f t="shared" si="29"/>
        <v>0</v>
      </c>
      <c r="T86" s="20">
        <f t="shared" si="40"/>
        <v>0</v>
      </c>
      <c r="U86" s="22">
        <f t="shared" si="40"/>
        <v>0</v>
      </c>
      <c r="V86" s="23"/>
      <c r="W86" s="18">
        <f t="shared" si="31"/>
        <v>0</v>
      </c>
      <c r="X86" s="24"/>
      <c r="Y86" s="18">
        <f t="shared" si="32"/>
        <v>0</v>
      </c>
      <c r="Z86" s="24"/>
      <c r="AA86" s="34">
        <f t="shared" si="33"/>
        <v>0</v>
      </c>
      <c r="AB86" s="37"/>
      <c r="AC86" s="34">
        <f t="shared" si="44"/>
        <v>0</v>
      </c>
      <c r="AD86" s="38">
        <f t="shared" si="41"/>
        <v>0</v>
      </c>
      <c r="AE86" s="27">
        <f t="shared" si="41"/>
        <v>0</v>
      </c>
      <c r="AF86" s="28">
        <f t="shared" si="42"/>
        <v>0</v>
      </c>
      <c r="AG86" s="29">
        <f t="shared" si="42"/>
        <v>0</v>
      </c>
      <c r="AH86" s="28">
        <f t="shared" si="37"/>
        <v>0</v>
      </c>
      <c r="AI86" s="22">
        <f t="shared" si="38"/>
        <v>0</v>
      </c>
    </row>
    <row r="87" spans="1:67" s="41" customFormat="1" ht="15.75" thickBot="1">
      <c r="A87" s="496" t="s">
        <v>38</v>
      </c>
      <c r="B87" s="497"/>
      <c r="C87" s="498"/>
      <c r="D87" s="39">
        <f aca="true" t="shared" si="45" ref="D87:Q87">SUM(D20:D86)</f>
        <v>440</v>
      </c>
      <c r="E87" s="39">
        <f t="shared" si="45"/>
        <v>36.66666666666667</v>
      </c>
      <c r="F87" s="39">
        <f t="shared" si="45"/>
        <v>10.5</v>
      </c>
      <c r="G87" s="39">
        <f t="shared" si="45"/>
        <v>0.875</v>
      </c>
      <c r="H87" s="39">
        <f t="shared" si="45"/>
        <v>0</v>
      </c>
      <c r="I87" s="39">
        <f t="shared" si="45"/>
        <v>0</v>
      </c>
      <c r="J87" s="39">
        <f t="shared" si="45"/>
        <v>0</v>
      </c>
      <c r="K87" s="39">
        <f t="shared" si="45"/>
        <v>0</v>
      </c>
      <c r="L87" s="39">
        <f t="shared" si="45"/>
        <v>0</v>
      </c>
      <c r="M87" s="39">
        <f t="shared" si="45"/>
        <v>0</v>
      </c>
      <c r="N87" s="39">
        <f t="shared" si="45"/>
        <v>450.5</v>
      </c>
      <c r="O87" s="39">
        <f t="shared" si="45"/>
        <v>37.54166666666667</v>
      </c>
      <c r="P87" s="39">
        <f t="shared" si="45"/>
        <v>21</v>
      </c>
      <c r="Q87" s="39">
        <f t="shared" si="45"/>
        <v>1.75</v>
      </c>
      <c r="R87" s="39">
        <f>SUM(R20:R69)</f>
        <v>0</v>
      </c>
      <c r="S87" s="39">
        <f>SUM(S20:S86)</f>
        <v>0</v>
      </c>
      <c r="T87" s="39">
        <f>SUM(T20:T86)</f>
        <v>21</v>
      </c>
      <c r="U87" s="39">
        <f>SUM(U20:U86)</f>
        <v>1.75</v>
      </c>
      <c r="V87" s="39">
        <f>SUM(V20:V86)</f>
        <v>0</v>
      </c>
      <c r="W87" s="39">
        <f>SUM(W20:W69)</f>
        <v>0</v>
      </c>
      <c r="X87" s="39">
        <f aca="true" t="shared" si="46" ref="X87:AI87">SUM(X20:X86)</f>
        <v>0</v>
      </c>
      <c r="Y87" s="39">
        <f t="shared" si="46"/>
        <v>0</v>
      </c>
      <c r="Z87" s="39">
        <f t="shared" si="46"/>
        <v>57</v>
      </c>
      <c r="AA87" s="39">
        <f t="shared" si="46"/>
        <v>4.75</v>
      </c>
      <c r="AB87" s="39">
        <f t="shared" si="46"/>
        <v>0</v>
      </c>
      <c r="AC87" s="39">
        <f t="shared" si="46"/>
        <v>0</v>
      </c>
      <c r="AD87" s="39">
        <f t="shared" si="46"/>
        <v>57</v>
      </c>
      <c r="AE87" s="39">
        <f t="shared" si="46"/>
        <v>4.75</v>
      </c>
      <c r="AF87" s="39">
        <f t="shared" si="46"/>
        <v>528.5</v>
      </c>
      <c r="AG87" s="39">
        <f t="shared" si="46"/>
        <v>44.04166666666667</v>
      </c>
      <c r="AH87" s="39">
        <f t="shared" si="46"/>
        <v>59</v>
      </c>
      <c r="AI87" s="40">
        <f t="shared" si="46"/>
        <v>4.916666666666666</v>
      </c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</row>
    <row r="88" spans="16:67" ht="15">
      <c r="P88" s="1"/>
      <c r="Q88" s="1"/>
      <c r="R88" s="1"/>
      <c r="S88" s="1"/>
      <c r="V88" s="1"/>
      <c r="W88" s="1"/>
      <c r="X88" s="1"/>
      <c r="Y88" s="1"/>
      <c r="Z88" s="1"/>
      <c r="AA88" s="1"/>
      <c r="AB88" s="1"/>
      <c r="AC88" s="1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</row>
    <row r="89" spans="1:19" ht="15">
      <c r="A89" s="373" t="s">
        <v>39</v>
      </c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</row>
    <row r="90" spans="1:36" ht="15" customHeight="1">
      <c r="A90" s="375" t="s">
        <v>1820</v>
      </c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  <c r="AJ90" s="1"/>
    </row>
    <row r="92" ht="15">
      <c r="A92" s="184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87:C87"/>
    <mergeCell ref="A89:S89"/>
    <mergeCell ref="A90:AI90"/>
    <mergeCell ref="AH17:AH19"/>
    <mergeCell ref="AI17:AI19"/>
    <mergeCell ref="A20:C20"/>
    <mergeCell ref="A56:C56"/>
    <mergeCell ref="A64:C64"/>
    <mergeCell ref="A79:C79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6"/>
  <sheetViews>
    <sheetView workbookViewId="0" topLeftCell="A7">
      <pane xSplit="1" ySplit="13" topLeftCell="O20" activePane="bottomRight" state="frozen"/>
      <selection pane="topLeft" activeCell="A7" sqref="A7"/>
      <selection pane="topRight" activeCell="B7" sqref="B7"/>
      <selection pane="bottomLeft" activeCell="A20" sqref="A20"/>
      <selection pane="bottomRight" activeCell="AF33" sqref="AF33"/>
    </sheetView>
  </sheetViews>
  <sheetFormatPr defaultColWidth="9.140625" defaultRowHeight="15"/>
  <cols>
    <col min="1" max="1" width="32.00390625" style="0" customWidth="1"/>
    <col min="2" max="2" width="18.140625" style="0" customWidth="1"/>
    <col min="3" max="3" width="24.00390625" style="0" customWidth="1"/>
    <col min="4" max="4" width="15.421875" style="0" customWidth="1"/>
    <col min="5" max="5" width="0.13671875" style="0" hidden="1" customWidth="1"/>
    <col min="6" max="13" width="15.7109375" style="0" hidden="1" customWidth="1"/>
    <col min="14" max="14" width="17.421875" style="0" hidden="1" customWidth="1"/>
    <col min="15" max="15" width="15.7109375" style="1" customWidth="1"/>
    <col min="16" max="16" width="15.421875" style="1" customWidth="1"/>
    <col min="17" max="20" width="15.7109375" style="0" hidden="1" customWidth="1"/>
    <col min="21" max="22" width="15.7109375" style="1" customWidth="1"/>
    <col min="23" max="23" width="15.7109375" style="0" customWidth="1"/>
    <col min="24" max="24" width="15.57421875" style="0" customWidth="1"/>
    <col min="25" max="25" width="0.2890625" style="0" hidden="1" customWidth="1"/>
    <col min="26" max="30" width="15.7109375" style="0" hidden="1" customWidth="1"/>
    <col min="31" max="34" width="15.7109375" style="1" customWidth="1"/>
  </cols>
  <sheetData>
    <row r="1" ht="15">
      <c r="AH1" s="84" t="s">
        <v>57</v>
      </c>
    </row>
    <row r="2" spans="1:34" s="1" customFormat="1" ht="15.75">
      <c r="A2" s="482" t="s">
        <v>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</row>
    <row r="3" spans="1:34" s="1" customFormat="1" ht="16.5" thickBo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72" t="s">
        <v>132</v>
      </c>
      <c r="P3" s="372"/>
      <c r="Q3" s="372"/>
      <c r="R3" s="372"/>
      <c r="S3" s="372"/>
      <c r="T3" s="372"/>
      <c r="U3" s="372"/>
      <c r="V3" s="372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1:34" s="1" customFormat="1" ht="15.7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482" t="s">
        <v>2</v>
      </c>
      <c r="Q4" s="482"/>
      <c r="R4" s="482"/>
      <c r="S4" s="482"/>
      <c r="T4" s="482"/>
      <c r="U4" s="48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34" s="1" customFormat="1" ht="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1" customFormat="1" ht="15.75">
      <c r="A6" s="482" t="s">
        <v>59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</row>
    <row r="7" spans="1:34" s="1" customFormat="1" ht="15.75">
      <c r="A7" s="482" t="s">
        <v>3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</row>
    <row r="8" spans="1:34" s="1" customFormat="1" ht="1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</row>
    <row r="9" spans="1:34" s="7" customFormat="1" ht="15.75">
      <c r="A9" s="44" t="s">
        <v>4</v>
      </c>
      <c r="B9" s="471" t="s">
        <v>131</v>
      </c>
      <c r="C9" s="471"/>
      <c r="D9" s="47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s="7" customFormat="1" ht="15.75">
      <c r="A10" s="450"/>
      <c r="B10" s="450"/>
      <c r="C10" s="76"/>
      <c r="D10" s="4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</row>
    <row r="11" spans="1:34" s="1" customFormat="1" ht="15.7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 customHeight="1" thickBot="1">
      <c r="A12" s="487" t="s">
        <v>53</v>
      </c>
      <c r="B12" s="483" t="s">
        <v>42</v>
      </c>
      <c r="C12" s="483" t="s">
        <v>43</v>
      </c>
      <c r="D12" s="484" t="s">
        <v>44</v>
      </c>
      <c r="E12" s="412" t="s">
        <v>9</v>
      </c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3" t="s">
        <v>45</v>
      </c>
      <c r="AH12" s="414"/>
    </row>
    <row r="13" spans="1:34" ht="15.75" customHeight="1" thickBot="1">
      <c r="A13" s="488"/>
      <c r="B13" s="455"/>
      <c r="C13" s="455"/>
      <c r="D13" s="485"/>
      <c r="E13" s="420" t="s">
        <v>49</v>
      </c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1"/>
      <c r="Q13" s="419" t="s">
        <v>50</v>
      </c>
      <c r="R13" s="420"/>
      <c r="S13" s="420"/>
      <c r="T13" s="420"/>
      <c r="U13" s="420"/>
      <c r="V13" s="421"/>
      <c r="W13" s="422" t="s">
        <v>51</v>
      </c>
      <c r="X13" s="423"/>
      <c r="Y13" s="428" t="s">
        <v>12</v>
      </c>
      <c r="Z13" s="429"/>
      <c r="AA13" s="429"/>
      <c r="AB13" s="429"/>
      <c r="AC13" s="430"/>
      <c r="AD13" s="430"/>
      <c r="AE13" s="430"/>
      <c r="AF13" s="431"/>
      <c r="AG13" s="415"/>
      <c r="AH13" s="416"/>
    </row>
    <row r="14" spans="1:34" ht="15" customHeight="1">
      <c r="A14" s="488"/>
      <c r="B14" s="455"/>
      <c r="C14" s="455"/>
      <c r="D14" s="485"/>
      <c r="E14" s="438" t="s">
        <v>15</v>
      </c>
      <c r="F14" s="433"/>
      <c r="G14" s="436" t="s">
        <v>16</v>
      </c>
      <c r="H14" s="389"/>
      <c r="I14" s="436" t="s">
        <v>17</v>
      </c>
      <c r="J14" s="389"/>
      <c r="K14" s="377" t="s">
        <v>18</v>
      </c>
      <c r="L14" s="378"/>
      <c r="M14" s="377" t="s">
        <v>19</v>
      </c>
      <c r="N14" s="378"/>
      <c r="O14" s="382" t="s">
        <v>47</v>
      </c>
      <c r="P14" s="479"/>
      <c r="Q14" s="392" t="s">
        <v>21</v>
      </c>
      <c r="R14" s="389"/>
      <c r="S14" s="392" t="s">
        <v>22</v>
      </c>
      <c r="T14" s="389"/>
      <c r="U14" s="382" t="s">
        <v>48</v>
      </c>
      <c r="V14" s="479"/>
      <c r="W14" s="424"/>
      <c r="X14" s="425"/>
      <c r="Y14" s="397" t="s">
        <v>24</v>
      </c>
      <c r="Z14" s="389"/>
      <c r="AA14" s="437" t="s">
        <v>25</v>
      </c>
      <c r="AB14" s="438"/>
      <c r="AC14" s="441" t="s">
        <v>26</v>
      </c>
      <c r="AD14" s="442"/>
      <c r="AE14" s="422" t="s">
        <v>55</v>
      </c>
      <c r="AF14" s="383"/>
      <c r="AG14" s="415"/>
      <c r="AH14" s="416"/>
    </row>
    <row r="15" spans="1:34" ht="15">
      <c r="A15" s="488"/>
      <c r="B15" s="455"/>
      <c r="C15" s="455"/>
      <c r="D15" s="485"/>
      <c r="E15" s="438"/>
      <c r="F15" s="433"/>
      <c r="G15" s="392"/>
      <c r="H15" s="389"/>
      <c r="I15" s="392"/>
      <c r="J15" s="389"/>
      <c r="K15" s="379"/>
      <c r="L15" s="378"/>
      <c r="M15" s="379"/>
      <c r="N15" s="378"/>
      <c r="O15" s="384"/>
      <c r="P15" s="480"/>
      <c r="Q15" s="392"/>
      <c r="R15" s="389"/>
      <c r="S15" s="392"/>
      <c r="T15" s="389"/>
      <c r="U15" s="384"/>
      <c r="V15" s="480"/>
      <c r="W15" s="424"/>
      <c r="X15" s="425"/>
      <c r="Y15" s="397"/>
      <c r="Z15" s="389"/>
      <c r="AA15" s="437"/>
      <c r="AB15" s="438"/>
      <c r="AC15" s="443"/>
      <c r="AD15" s="444"/>
      <c r="AE15" s="447"/>
      <c r="AF15" s="385"/>
      <c r="AG15" s="415"/>
      <c r="AH15" s="416"/>
    </row>
    <row r="16" spans="1:34" ht="15.75" thickBot="1">
      <c r="A16" s="488"/>
      <c r="B16" s="455"/>
      <c r="C16" s="455"/>
      <c r="D16" s="485"/>
      <c r="E16" s="440"/>
      <c r="F16" s="435"/>
      <c r="G16" s="393"/>
      <c r="H16" s="391"/>
      <c r="I16" s="393"/>
      <c r="J16" s="391"/>
      <c r="K16" s="380"/>
      <c r="L16" s="381"/>
      <c r="M16" s="380"/>
      <c r="N16" s="381"/>
      <c r="O16" s="386"/>
      <c r="P16" s="481"/>
      <c r="Q16" s="393"/>
      <c r="R16" s="391"/>
      <c r="S16" s="393"/>
      <c r="T16" s="391"/>
      <c r="U16" s="386"/>
      <c r="V16" s="481"/>
      <c r="W16" s="426"/>
      <c r="X16" s="427"/>
      <c r="Y16" s="398"/>
      <c r="Z16" s="391"/>
      <c r="AA16" s="439"/>
      <c r="AB16" s="440"/>
      <c r="AC16" s="445"/>
      <c r="AD16" s="446"/>
      <c r="AE16" s="448"/>
      <c r="AF16" s="387"/>
      <c r="AG16" s="417"/>
      <c r="AH16" s="418"/>
    </row>
    <row r="17" spans="1:34" ht="15">
      <c r="A17" s="488"/>
      <c r="B17" s="455"/>
      <c r="C17" s="455"/>
      <c r="D17" s="485"/>
      <c r="E17" s="410" t="s">
        <v>30</v>
      </c>
      <c r="F17" s="399" t="s">
        <v>31</v>
      </c>
      <c r="G17" s="399" t="s">
        <v>30</v>
      </c>
      <c r="H17" s="399" t="s">
        <v>31</v>
      </c>
      <c r="I17" s="399" t="s">
        <v>30</v>
      </c>
      <c r="J17" s="399" t="s">
        <v>31</v>
      </c>
      <c r="K17" s="399" t="s">
        <v>30</v>
      </c>
      <c r="L17" s="399" t="s">
        <v>31</v>
      </c>
      <c r="M17" s="399" t="s">
        <v>30</v>
      </c>
      <c r="N17" s="399" t="s">
        <v>31</v>
      </c>
      <c r="O17" s="463" t="s">
        <v>30</v>
      </c>
      <c r="P17" s="463" t="s">
        <v>31</v>
      </c>
      <c r="Q17" s="399" t="s">
        <v>30</v>
      </c>
      <c r="R17" s="399" t="s">
        <v>31</v>
      </c>
      <c r="S17" s="399" t="s">
        <v>30</v>
      </c>
      <c r="T17" s="399" t="s">
        <v>31</v>
      </c>
      <c r="U17" s="382" t="s">
        <v>30</v>
      </c>
      <c r="V17" s="466" t="s">
        <v>31</v>
      </c>
      <c r="W17" s="476" t="s">
        <v>30</v>
      </c>
      <c r="X17" s="407" t="s">
        <v>31</v>
      </c>
      <c r="Y17" s="410" t="s">
        <v>30</v>
      </c>
      <c r="Z17" s="399" t="s">
        <v>31</v>
      </c>
      <c r="AA17" s="399" t="s">
        <v>30</v>
      </c>
      <c r="AB17" s="402" t="s">
        <v>31</v>
      </c>
      <c r="AC17" s="472" t="s">
        <v>30</v>
      </c>
      <c r="AD17" s="472" t="s">
        <v>31</v>
      </c>
      <c r="AE17" s="466" t="s">
        <v>30</v>
      </c>
      <c r="AF17" s="475" t="s">
        <v>31</v>
      </c>
      <c r="AG17" s="476" t="s">
        <v>30</v>
      </c>
      <c r="AH17" s="407" t="s">
        <v>31</v>
      </c>
    </row>
    <row r="18" spans="1:34" ht="15">
      <c r="A18" s="488"/>
      <c r="B18" s="455"/>
      <c r="C18" s="455"/>
      <c r="D18" s="485"/>
      <c r="E18" s="389"/>
      <c r="F18" s="400"/>
      <c r="G18" s="400"/>
      <c r="H18" s="400"/>
      <c r="I18" s="400"/>
      <c r="J18" s="400"/>
      <c r="K18" s="400"/>
      <c r="L18" s="400"/>
      <c r="M18" s="400"/>
      <c r="N18" s="400"/>
      <c r="O18" s="464"/>
      <c r="P18" s="464"/>
      <c r="Q18" s="400"/>
      <c r="R18" s="400"/>
      <c r="S18" s="400"/>
      <c r="T18" s="400"/>
      <c r="U18" s="384"/>
      <c r="V18" s="467"/>
      <c r="W18" s="477"/>
      <c r="X18" s="408"/>
      <c r="Y18" s="389"/>
      <c r="Z18" s="400"/>
      <c r="AA18" s="400"/>
      <c r="AB18" s="403"/>
      <c r="AC18" s="473"/>
      <c r="AD18" s="473"/>
      <c r="AE18" s="467"/>
      <c r="AF18" s="447"/>
      <c r="AG18" s="477"/>
      <c r="AH18" s="408"/>
    </row>
    <row r="19" spans="1:34" ht="15.75" thickBot="1">
      <c r="A19" s="489"/>
      <c r="B19" s="456"/>
      <c r="C19" s="456"/>
      <c r="D19" s="486"/>
      <c r="E19" s="391"/>
      <c r="F19" s="401"/>
      <c r="G19" s="401"/>
      <c r="H19" s="401"/>
      <c r="I19" s="401"/>
      <c r="J19" s="401"/>
      <c r="K19" s="401"/>
      <c r="L19" s="401"/>
      <c r="M19" s="401"/>
      <c r="N19" s="401"/>
      <c r="O19" s="464"/>
      <c r="P19" s="464"/>
      <c r="Q19" s="400"/>
      <c r="R19" s="400"/>
      <c r="S19" s="400"/>
      <c r="T19" s="400"/>
      <c r="U19" s="384"/>
      <c r="V19" s="467"/>
      <c r="W19" s="477"/>
      <c r="X19" s="408"/>
      <c r="Y19" s="389"/>
      <c r="Z19" s="400"/>
      <c r="AA19" s="400"/>
      <c r="AB19" s="392"/>
      <c r="AC19" s="473"/>
      <c r="AD19" s="473"/>
      <c r="AE19" s="467"/>
      <c r="AF19" s="447"/>
      <c r="AG19" s="477"/>
      <c r="AH19" s="408"/>
    </row>
    <row r="20" spans="1:34" ht="15">
      <c r="A20" s="63" t="s">
        <v>130</v>
      </c>
      <c r="B20" s="275">
        <v>4978960.47</v>
      </c>
      <c r="C20" s="16">
        <v>151</v>
      </c>
      <c r="D20" s="278">
        <f>1788/C20</f>
        <v>11.841059602649006</v>
      </c>
      <c r="E20" s="57">
        <f>'Ing Civil'!D91</f>
        <v>317</v>
      </c>
      <c r="F20" s="57">
        <f>'Ing Civil'!E91</f>
        <v>26.416666666666664</v>
      </c>
      <c r="G20" s="57">
        <f>'Ing Civil'!F91</f>
        <v>40</v>
      </c>
      <c r="H20" s="57">
        <f>'Ing Civil'!G91</f>
        <v>3.333333333333333</v>
      </c>
      <c r="I20" s="57">
        <f>'Ing Civil'!H91</f>
        <v>0</v>
      </c>
      <c r="J20" s="57">
        <f>'Ing Civil'!I91</f>
        <v>0</v>
      </c>
      <c r="K20" s="57">
        <f>'Ing Civil'!J91</f>
        <v>0</v>
      </c>
      <c r="L20" s="57">
        <f>'Ing Civil'!K91</f>
        <v>0</v>
      </c>
      <c r="M20" s="57">
        <f>'Ing Civil'!L91</f>
        <v>0</v>
      </c>
      <c r="N20" s="85">
        <f>'Ing Civil'!M91</f>
        <v>0</v>
      </c>
      <c r="O20" s="138">
        <f>'Ing Civil'!N91</f>
        <v>357</v>
      </c>
      <c r="P20" s="139">
        <f>'Ing Civil'!O91</f>
        <v>29.750000000000004</v>
      </c>
      <c r="Q20" s="139">
        <f>'Ing Civil'!P91</f>
        <v>72</v>
      </c>
      <c r="R20" s="139">
        <f>'Ing Civil'!Q91</f>
        <v>6</v>
      </c>
      <c r="S20" s="139">
        <f>'Ing Civil'!R91</f>
        <v>7.5</v>
      </c>
      <c r="T20" s="139">
        <f>'Ing Civil'!S91</f>
        <v>0.625</v>
      </c>
      <c r="U20" s="139">
        <f>'Ing Civil'!T91</f>
        <v>79.5</v>
      </c>
      <c r="V20" s="139">
        <f>'Ing Civil'!U91</f>
        <v>6.625</v>
      </c>
      <c r="W20" s="139">
        <f>'Ing Civil'!V91</f>
        <v>0</v>
      </c>
      <c r="X20" s="139">
        <f>'Ing Civil'!W91</f>
        <v>0</v>
      </c>
      <c r="Y20" s="139">
        <f>'Ing Civil'!X91</f>
        <v>0</v>
      </c>
      <c r="Z20" s="139">
        <f>'Ing Civil'!Y91</f>
        <v>0</v>
      </c>
      <c r="AA20" s="139">
        <f>'Ing Civil'!Z91</f>
        <v>99</v>
      </c>
      <c r="AB20" s="139">
        <f>'Ing Civil'!AA91</f>
        <v>8.25</v>
      </c>
      <c r="AC20" s="139">
        <f>'Ing Civil'!AB91</f>
        <v>16.5</v>
      </c>
      <c r="AD20" s="139">
        <f>'Ing Civil'!AC91</f>
        <v>1.375</v>
      </c>
      <c r="AE20" s="139">
        <f>'Ing Civil'!AD91</f>
        <v>115.5</v>
      </c>
      <c r="AF20" s="140">
        <f>'Ing Civil'!AE91</f>
        <v>9.624999999999998</v>
      </c>
      <c r="AG20" s="141">
        <f>'Ing Civil'!AF91</f>
        <v>552</v>
      </c>
      <c r="AH20" s="142">
        <f>'Ing Civil'!AG91</f>
        <v>46</v>
      </c>
    </row>
    <row r="21" spans="1:34" ht="15">
      <c r="A21" s="64" t="s">
        <v>214</v>
      </c>
      <c r="B21" s="275">
        <v>6405285.11</v>
      </c>
      <c r="C21" s="16">
        <v>207</v>
      </c>
      <c r="D21" s="278">
        <f>2812/C21</f>
        <v>13.584541062801932</v>
      </c>
      <c r="E21" s="57">
        <f>'Ing Electrica'!D111</f>
        <v>482</v>
      </c>
      <c r="F21" s="57">
        <f>'Ing Electrica'!E111</f>
        <v>40.16666666666667</v>
      </c>
      <c r="G21" s="57">
        <f>'Ing Electrica'!F111</f>
        <v>1</v>
      </c>
      <c r="H21" s="57">
        <f>'Ing Electrica'!G111</f>
        <v>0.08333333333333333</v>
      </c>
      <c r="I21" s="57">
        <f>'Ing Electrica'!H111</f>
        <v>0</v>
      </c>
      <c r="J21" s="57">
        <f>'Ing Electrica'!I111</f>
        <v>0</v>
      </c>
      <c r="K21" s="57">
        <f>'Ing Electrica'!J111</f>
        <v>0</v>
      </c>
      <c r="L21" s="57">
        <f>'Ing Electrica'!K111</f>
        <v>0</v>
      </c>
      <c r="M21" s="57">
        <f>'Ing Electrica'!L111</f>
        <v>0</v>
      </c>
      <c r="N21" s="85">
        <f>'Ing Electrica'!M111</f>
        <v>0</v>
      </c>
      <c r="O21" s="88">
        <f>'Ing Electrica'!N111</f>
        <v>483</v>
      </c>
      <c r="P21" s="57">
        <f>'Ing Electrica'!O111</f>
        <v>40.25000000000001</v>
      </c>
      <c r="Q21" s="57">
        <f>'Ing Electrica'!P111</f>
        <v>60.5</v>
      </c>
      <c r="R21" s="57">
        <f>'Ing Electrica'!Q111</f>
        <v>5.041666666666666</v>
      </c>
      <c r="S21" s="57">
        <f>'Ing Electrica'!R111</f>
        <v>3</v>
      </c>
      <c r="T21" s="57">
        <f>'Ing Electrica'!S111</f>
        <v>0.25</v>
      </c>
      <c r="U21" s="57">
        <f>'Ing Electrica'!T111</f>
        <v>63.5</v>
      </c>
      <c r="V21" s="57">
        <f>'Ing Electrica'!U111</f>
        <v>5.291666666666666</v>
      </c>
      <c r="W21" s="57">
        <f>'Ing Electrica'!V111</f>
        <v>0</v>
      </c>
      <c r="X21" s="57">
        <f>'Ing Electrica'!W111</f>
        <v>0</v>
      </c>
      <c r="Y21" s="57">
        <f>'Ing Electrica'!X111</f>
        <v>24</v>
      </c>
      <c r="Z21" s="57">
        <f>'Ing Electrica'!Y111</f>
        <v>2</v>
      </c>
      <c r="AA21" s="57">
        <f>'Ing Electrica'!Z111</f>
        <v>95.75999999999999</v>
      </c>
      <c r="AB21" s="57">
        <f>'Ing Electrica'!AA111</f>
        <v>7.979999999999999</v>
      </c>
      <c r="AC21" s="57">
        <f>'Ing Electrica'!AB111</f>
        <v>9</v>
      </c>
      <c r="AD21" s="57">
        <f>'Ing Electrica'!AC111</f>
        <v>0.75</v>
      </c>
      <c r="AE21" s="57">
        <f>'Ing Electrica'!AD111</f>
        <v>128.76</v>
      </c>
      <c r="AF21" s="85">
        <f>'Ing Electrica'!AE111</f>
        <v>10.730000000000002</v>
      </c>
      <c r="AG21" s="130">
        <f>'Ing Electrica'!AF111</f>
        <v>675.26</v>
      </c>
      <c r="AH21" s="89">
        <f>'Ing Electrica'!AG111</f>
        <v>56.271666666666675</v>
      </c>
    </row>
    <row r="22" spans="1:34" ht="15">
      <c r="A22" s="52" t="s">
        <v>1819</v>
      </c>
      <c r="B22" s="275">
        <v>3934956.71</v>
      </c>
      <c r="C22" s="16">
        <v>133</v>
      </c>
      <c r="D22" s="278">
        <f>2527/C22</f>
        <v>19</v>
      </c>
      <c r="E22" s="57">
        <f>'Ing General'!D87</f>
        <v>304.98</v>
      </c>
      <c r="F22" s="57">
        <f>'Ing General'!E87</f>
        <v>25.415000000000003</v>
      </c>
      <c r="G22" s="57">
        <f>'Ing General'!F87</f>
        <v>23.52</v>
      </c>
      <c r="H22" s="57">
        <f>'Ing General'!G87</f>
        <v>1.9599999999999997</v>
      </c>
      <c r="I22" s="57">
        <f>'Ing General'!H87</f>
        <v>0</v>
      </c>
      <c r="J22" s="57">
        <f>'Ing General'!I87</f>
        <v>0</v>
      </c>
      <c r="K22" s="57">
        <f>'Ing General'!J87</f>
        <v>0</v>
      </c>
      <c r="L22" s="57">
        <f>'Ing General'!K87</f>
        <v>0</v>
      </c>
      <c r="M22" s="57">
        <f>'Ing General'!L87</f>
        <v>0</v>
      </c>
      <c r="N22" s="85">
        <f>'Ing General'!M87</f>
        <v>0</v>
      </c>
      <c r="O22" s="88">
        <f>'Ing General'!N87</f>
        <v>328.5</v>
      </c>
      <c r="P22" s="57">
        <f>'Ing General'!O87</f>
        <v>27.375000000000004</v>
      </c>
      <c r="Q22" s="57">
        <f>'Ing General'!P87</f>
        <v>60.519999999999996</v>
      </c>
      <c r="R22" s="57">
        <f>'Ing General'!Q87</f>
        <v>5.043333333333334</v>
      </c>
      <c r="S22" s="57">
        <f>'Ing General'!R87</f>
        <v>0</v>
      </c>
      <c r="T22" s="57">
        <f>'Ing General'!S87</f>
        <v>0</v>
      </c>
      <c r="U22" s="57">
        <f>'Ing General'!T87</f>
        <v>60.519999999999996</v>
      </c>
      <c r="V22" s="57">
        <f>'Ing General'!U87</f>
        <v>5.043333333333334</v>
      </c>
      <c r="W22" s="57">
        <f>'Ing General'!V87</f>
        <v>0</v>
      </c>
      <c r="X22" s="57">
        <f>'Ing General'!W87</f>
        <v>0</v>
      </c>
      <c r="Y22" s="57">
        <f>'Ing General'!X87</f>
        <v>0</v>
      </c>
      <c r="Z22" s="57">
        <f>'Ing General'!Y87</f>
        <v>0</v>
      </c>
      <c r="AA22" s="57">
        <f>'Ing General'!Z87</f>
        <v>36.11000000000001</v>
      </c>
      <c r="AB22" s="57">
        <f>'Ing General'!AA87</f>
        <v>3.0091666666666663</v>
      </c>
      <c r="AC22" s="57">
        <f>'Ing General'!AB87</f>
        <v>4.85</v>
      </c>
      <c r="AD22" s="57">
        <f>'Ing General'!AC87</f>
        <v>0.4041666666666667</v>
      </c>
      <c r="AE22" s="57">
        <f>'Ing General'!AD87</f>
        <v>40.96</v>
      </c>
      <c r="AF22" s="85">
        <f>'Ing General'!AE87</f>
        <v>3.413333333333333</v>
      </c>
      <c r="AG22" s="130">
        <f>'Ing General'!AF87</f>
        <v>429.97999999999996</v>
      </c>
      <c r="AH22" s="89">
        <f>'Ing General'!AG87</f>
        <v>35.83166666666666</v>
      </c>
    </row>
    <row r="23" spans="1:34" ht="15">
      <c r="A23" s="62" t="s">
        <v>317</v>
      </c>
      <c r="B23" s="275">
        <v>2597332.37</v>
      </c>
      <c r="C23" s="16">
        <v>69</v>
      </c>
      <c r="D23" s="278">
        <f>1165/C23</f>
        <v>16.884057971014492</v>
      </c>
      <c r="E23" s="17"/>
      <c r="F23" s="18">
        <f aca="true" t="shared" si="0" ref="F23:F30">+E23/12</f>
        <v>0</v>
      </c>
      <c r="G23" s="19"/>
      <c r="H23" s="18">
        <f aca="true" t="shared" si="1" ref="H23:H30">G23/12</f>
        <v>0</v>
      </c>
      <c r="I23" s="19"/>
      <c r="J23" s="18">
        <f aca="true" t="shared" si="2" ref="J23:J30">+I23/12</f>
        <v>0</v>
      </c>
      <c r="K23" s="19"/>
      <c r="L23" s="18">
        <f aca="true" t="shared" si="3" ref="L23:N30">+K23/12</f>
        <v>0</v>
      </c>
      <c r="M23" s="19"/>
      <c r="N23" s="137">
        <f t="shared" si="3"/>
        <v>0</v>
      </c>
      <c r="O23" s="143">
        <f>'Ing Industrial'!N76</f>
        <v>222</v>
      </c>
      <c r="P23" s="127">
        <f>'Ing Industrial'!O76</f>
        <v>18.5</v>
      </c>
      <c r="Q23" s="127">
        <f>'Ing Industrial'!P76</f>
        <v>24</v>
      </c>
      <c r="R23" s="127">
        <f>'Ing Industrial'!Q76</f>
        <v>2</v>
      </c>
      <c r="S23" s="127">
        <f>'Ing Industrial'!R76</f>
        <v>1</v>
      </c>
      <c r="T23" s="127">
        <f>'Ing Industrial'!S76</f>
        <v>0.08333333333333333</v>
      </c>
      <c r="U23" s="127">
        <f>'Ing Industrial'!T76</f>
        <v>25</v>
      </c>
      <c r="V23" s="127">
        <f>'Ing Industrial'!U76</f>
        <v>2.0833333333333335</v>
      </c>
      <c r="W23" s="127">
        <f>'Ing Industrial'!V76</f>
        <v>0</v>
      </c>
      <c r="X23" s="127">
        <f>'Ing Industrial'!W76</f>
        <v>0</v>
      </c>
      <c r="Y23" s="127">
        <f>'Ing Industrial'!X76</f>
        <v>0</v>
      </c>
      <c r="Z23" s="127">
        <f>'Ing Industrial'!Y76</f>
        <v>0</v>
      </c>
      <c r="AA23" s="127">
        <f>'Ing Industrial'!Z76</f>
        <v>65.5</v>
      </c>
      <c r="AB23" s="127">
        <f>'Ing Industrial'!AA76</f>
        <v>5.458333333333333</v>
      </c>
      <c r="AC23" s="127">
        <f>'Ing Industrial'!AB76</f>
        <v>0</v>
      </c>
      <c r="AD23" s="127">
        <f>'Ing Industrial'!AC76</f>
        <v>0</v>
      </c>
      <c r="AE23" s="127">
        <f>'Ing Industrial'!AD76</f>
        <v>65.5</v>
      </c>
      <c r="AF23" s="128">
        <f>'Ing Industrial'!AE76</f>
        <v>5.458333333333333</v>
      </c>
      <c r="AG23" s="127">
        <f>'Ing Industrial'!AF76</f>
        <v>312.5</v>
      </c>
      <c r="AH23" s="144">
        <f>'Ing Industrial'!AG76</f>
        <v>26.041666666666664</v>
      </c>
    </row>
    <row r="24" spans="1:34" ht="15">
      <c r="A24" s="62" t="s">
        <v>318</v>
      </c>
      <c r="B24" s="275">
        <v>3395135.69</v>
      </c>
      <c r="C24" s="16">
        <v>119</v>
      </c>
      <c r="D24" s="278">
        <f>1677/C24</f>
        <v>14.092436974789916</v>
      </c>
      <c r="E24" s="17"/>
      <c r="F24" s="18">
        <f t="shared" si="0"/>
        <v>0</v>
      </c>
      <c r="G24" s="19"/>
      <c r="H24" s="18">
        <f t="shared" si="1"/>
        <v>0</v>
      </c>
      <c r="I24" s="19"/>
      <c r="J24" s="18">
        <f t="shared" si="2"/>
        <v>0</v>
      </c>
      <c r="K24" s="19"/>
      <c r="L24" s="18">
        <f t="shared" si="3"/>
        <v>0</v>
      </c>
      <c r="M24" s="19"/>
      <c r="N24" s="137">
        <f t="shared" si="3"/>
        <v>0</v>
      </c>
      <c r="O24" s="143">
        <f>'Ing Mecanica'!N90</f>
        <v>307.5</v>
      </c>
      <c r="P24" s="127">
        <f>'Ing Mecanica'!O90</f>
        <v>25.625</v>
      </c>
      <c r="Q24" s="127">
        <f>'Ing Mecanica'!P90</f>
        <v>18</v>
      </c>
      <c r="R24" s="127">
        <f>'Ing Mecanica'!Q90</f>
        <v>1.5000000000000002</v>
      </c>
      <c r="S24" s="127">
        <f>'Ing Mecanica'!R90</f>
        <v>1</v>
      </c>
      <c r="T24" s="127">
        <f>'Ing Mecanica'!S90</f>
        <v>0.08333333333333333</v>
      </c>
      <c r="U24" s="127">
        <f>'Ing Mecanica'!T90</f>
        <v>19</v>
      </c>
      <c r="V24" s="127">
        <f>'Ing Mecanica'!U90</f>
        <v>1.5833333333333335</v>
      </c>
      <c r="W24" s="127">
        <f>'Ing Mecanica'!V90</f>
        <v>0</v>
      </c>
      <c r="X24" s="127">
        <f>'Ing Mecanica'!W90</f>
        <v>0</v>
      </c>
      <c r="Y24" s="127">
        <f>'Ing Mecanica'!X90</f>
        <v>0</v>
      </c>
      <c r="Z24" s="127">
        <f>'Ing Mecanica'!Y90</f>
        <v>0</v>
      </c>
      <c r="AA24" s="127">
        <f>'Ing Mecanica'!Z90</f>
        <v>54</v>
      </c>
      <c r="AB24" s="127">
        <f>'Ing Mecanica'!AA90</f>
        <v>4.5</v>
      </c>
      <c r="AC24" s="127">
        <f>'Ing Mecanica'!AB90</f>
        <v>1</v>
      </c>
      <c r="AD24" s="127">
        <f>'Ing Mecanica'!AC90</f>
        <v>0.08333333333333333</v>
      </c>
      <c r="AE24" s="127">
        <f>'Ing Mecanica'!AD90</f>
        <v>55</v>
      </c>
      <c r="AF24" s="128">
        <f>'Ing Mecanica'!AE90</f>
        <v>4.583333333333334</v>
      </c>
      <c r="AG24" s="127">
        <f>'Ing Mecanica'!AF90</f>
        <v>381.5</v>
      </c>
      <c r="AH24" s="144">
        <f>'Ing Mecanica'!AG90</f>
        <v>31.791666666666668</v>
      </c>
    </row>
    <row r="25" spans="1:34" ht="15">
      <c r="A25" s="62" t="s">
        <v>319</v>
      </c>
      <c r="B25" s="276">
        <v>3491885.84</v>
      </c>
      <c r="C25" s="31">
        <v>98</v>
      </c>
      <c r="D25" s="279">
        <f>998/C25</f>
        <v>10.183673469387756</v>
      </c>
      <c r="E25" s="17"/>
      <c r="F25" s="18">
        <f t="shared" si="0"/>
        <v>0</v>
      </c>
      <c r="G25" s="19"/>
      <c r="H25" s="18">
        <f t="shared" si="1"/>
        <v>0</v>
      </c>
      <c r="I25" s="19"/>
      <c r="J25" s="18">
        <f t="shared" si="2"/>
        <v>0</v>
      </c>
      <c r="K25" s="19"/>
      <c r="L25" s="18">
        <f t="shared" si="3"/>
        <v>0</v>
      </c>
      <c r="M25" s="19"/>
      <c r="N25" s="137">
        <f t="shared" si="3"/>
        <v>0</v>
      </c>
      <c r="O25" s="143">
        <f>'Ing Quimica'!N81</f>
        <v>279.5</v>
      </c>
      <c r="P25" s="143">
        <f>'Ing Quimica'!O81</f>
        <v>23.291666666666664</v>
      </c>
      <c r="Q25" s="143">
        <f>'Ing Quimica'!P81</f>
        <v>116.4</v>
      </c>
      <c r="R25" s="143">
        <f>'Ing Quimica'!Q81</f>
        <v>9.700000000000001</v>
      </c>
      <c r="S25" s="143">
        <f>'Ing Quimica'!R81</f>
        <v>0.5</v>
      </c>
      <c r="T25" s="143">
        <f>'Ing Quimica'!S81</f>
        <v>0.041666666666666664</v>
      </c>
      <c r="U25" s="143">
        <f>'Ing Quimica'!T81</f>
        <v>116.9</v>
      </c>
      <c r="V25" s="143">
        <f>'Ing Quimica'!U81</f>
        <v>9.741666666666667</v>
      </c>
      <c r="W25" s="143">
        <f>'Ing Quimica'!V81</f>
        <v>0</v>
      </c>
      <c r="X25" s="143">
        <f>'Ing Quimica'!W81</f>
        <v>0</v>
      </c>
      <c r="Y25" s="143">
        <f>'Ing Quimica'!X81</f>
        <v>0</v>
      </c>
      <c r="Z25" s="143">
        <f>'Ing Quimica'!Y81</f>
        <v>0</v>
      </c>
      <c r="AA25" s="143">
        <f>'Ing Quimica'!Z81</f>
        <v>38.5</v>
      </c>
      <c r="AB25" s="143">
        <f>'Ing Quimica'!AA81</f>
        <v>3.208333333333333</v>
      </c>
      <c r="AC25" s="143">
        <f>'Ing Quimica'!AB81</f>
        <v>4</v>
      </c>
      <c r="AD25" s="143">
        <f>'Ing Quimica'!AC81</f>
        <v>0.3333333333333333</v>
      </c>
      <c r="AE25" s="143">
        <f>'Ing Quimica'!AD81</f>
        <v>42.5</v>
      </c>
      <c r="AF25" s="143">
        <f>'Ing Quimica'!AE81</f>
        <v>3.5416666666666665</v>
      </c>
      <c r="AG25" s="143">
        <f>'Ing Quimica'!AF81</f>
        <v>438.9</v>
      </c>
      <c r="AH25" s="143">
        <f>'Ing Quimica'!AG81</f>
        <v>36.574999999999996</v>
      </c>
    </row>
    <row r="26" spans="1:34" ht="15">
      <c r="A26" s="54"/>
      <c r="B26" s="31"/>
      <c r="C26" s="31"/>
      <c r="D26" s="55"/>
      <c r="E26" s="17"/>
      <c r="F26" s="18">
        <f t="shared" si="0"/>
        <v>0</v>
      </c>
      <c r="G26" s="19"/>
      <c r="H26" s="18">
        <f t="shared" si="1"/>
        <v>0</v>
      </c>
      <c r="I26" s="19"/>
      <c r="J26" s="18">
        <f t="shared" si="2"/>
        <v>0</v>
      </c>
      <c r="K26" s="19"/>
      <c r="L26" s="18">
        <f t="shared" si="3"/>
        <v>0</v>
      </c>
      <c r="M26" s="19"/>
      <c r="N26" s="137">
        <f t="shared" si="3"/>
        <v>0</v>
      </c>
      <c r="O26" s="90"/>
      <c r="P26" s="60"/>
      <c r="Q26" s="61"/>
      <c r="R26" s="60"/>
      <c r="S26" s="61"/>
      <c r="T26" s="60"/>
      <c r="U26" s="61"/>
      <c r="V26" s="60"/>
      <c r="W26" s="61"/>
      <c r="X26" s="60"/>
      <c r="Y26" s="61"/>
      <c r="Z26" s="60"/>
      <c r="AA26" s="61"/>
      <c r="AB26" s="60"/>
      <c r="AC26" s="61"/>
      <c r="AD26" s="60"/>
      <c r="AE26" s="61"/>
      <c r="AF26" s="86"/>
      <c r="AG26" s="61"/>
      <c r="AH26" s="34"/>
    </row>
    <row r="27" spans="1:34" ht="15">
      <c r="A27" s="54"/>
      <c r="B27" s="31"/>
      <c r="C27" s="31"/>
      <c r="D27" s="55"/>
      <c r="E27" s="17"/>
      <c r="F27" s="18">
        <f t="shared" si="0"/>
        <v>0</v>
      </c>
      <c r="G27" s="19"/>
      <c r="H27" s="18">
        <f t="shared" si="1"/>
        <v>0</v>
      </c>
      <c r="I27" s="19"/>
      <c r="J27" s="18">
        <f t="shared" si="2"/>
        <v>0</v>
      </c>
      <c r="K27" s="19"/>
      <c r="L27" s="18">
        <f t="shared" si="3"/>
        <v>0</v>
      </c>
      <c r="M27" s="19"/>
      <c r="N27" s="137">
        <f t="shared" si="3"/>
        <v>0</v>
      </c>
      <c r="O27" s="90"/>
      <c r="P27" s="60"/>
      <c r="Q27" s="61"/>
      <c r="R27" s="60"/>
      <c r="S27" s="61"/>
      <c r="T27" s="60"/>
      <c r="U27" s="61"/>
      <c r="V27" s="60"/>
      <c r="W27" s="61"/>
      <c r="X27" s="60"/>
      <c r="Y27" s="61"/>
      <c r="Z27" s="60"/>
      <c r="AA27" s="61"/>
      <c r="AB27" s="60"/>
      <c r="AC27" s="61"/>
      <c r="AD27" s="60"/>
      <c r="AE27" s="61"/>
      <c r="AF27" s="86"/>
      <c r="AG27" s="61"/>
      <c r="AH27" s="34"/>
    </row>
    <row r="28" spans="1:34" ht="15">
      <c r="A28" s="54"/>
      <c r="B28" s="31"/>
      <c r="C28" s="31"/>
      <c r="D28" s="55"/>
      <c r="E28" s="17"/>
      <c r="F28" s="18">
        <f t="shared" si="0"/>
        <v>0</v>
      </c>
      <c r="G28" s="19"/>
      <c r="H28" s="18">
        <f t="shared" si="1"/>
        <v>0</v>
      </c>
      <c r="I28" s="19"/>
      <c r="J28" s="18">
        <f t="shared" si="2"/>
        <v>0</v>
      </c>
      <c r="K28" s="19"/>
      <c r="L28" s="18">
        <f t="shared" si="3"/>
        <v>0</v>
      </c>
      <c r="M28" s="19"/>
      <c r="N28" s="137">
        <f t="shared" si="3"/>
        <v>0</v>
      </c>
      <c r="O28" s="90"/>
      <c r="P28" s="60"/>
      <c r="Q28" s="61"/>
      <c r="R28" s="60"/>
      <c r="S28" s="61"/>
      <c r="T28" s="60"/>
      <c r="U28" s="61"/>
      <c r="V28" s="60"/>
      <c r="W28" s="61"/>
      <c r="X28" s="60"/>
      <c r="Y28" s="61"/>
      <c r="Z28" s="60"/>
      <c r="AA28" s="61"/>
      <c r="AB28" s="60"/>
      <c r="AC28" s="61"/>
      <c r="AD28" s="60"/>
      <c r="AE28" s="61"/>
      <c r="AF28" s="86"/>
      <c r="AG28" s="61"/>
      <c r="AH28" s="34"/>
    </row>
    <row r="29" spans="1:34" ht="15">
      <c r="A29" s="53"/>
      <c r="B29" s="31"/>
      <c r="C29" s="31"/>
      <c r="D29" s="55"/>
      <c r="E29" s="17"/>
      <c r="F29" s="18">
        <f t="shared" si="0"/>
        <v>0</v>
      </c>
      <c r="G29" s="19"/>
      <c r="H29" s="18">
        <f t="shared" si="1"/>
        <v>0</v>
      </c>
      <c r="I29" s="19"/>
      <c r="J29" s="18">
        <f t="shared" si="2"/>
        <v>0</v>
      </c>
      <c r="K29" s="19"/>
      <c r="L29" s="18">
        <f t="shared" si="3"/>
        <v>0</v>
      </c>
      <c r="M29" s="19"/>
      <c r="N29" s="137">
        <f t="shared" si="3"/>
        <v>0</v>
      </c>
      <c r="O29" s="90"/>
      <c r="P29" s="60"/>
      <c r="Q29" s="61"/>
      <c r="R29" s="60"/>
      <c r="S29" s="61"/>
      <c r="T29" s="60"/>
      <c r="U29" s="61"/>
      <c r="V29" s="60"/>
      <c r="W29" s="61"/>
      <c r="X29" s="60"/>
      <c r="Y29" s="61"/>
      <c r="Z29" s="60"/>
      <c r="AA29" s="61"/>
      <c r="AB29" s="60"/>
      <c r="AC29" s="61"/>
      <c r="AD29" s="60"/>
      <c r="AE29" s="61"/>
      <c r="AF29" s="86"/>
      <c r="AG29" s="61"/>
      <c r="AH29" s="34"/>
    </row>
    <row r="30" spans="1:34" ht="15.75" thickBot="1">
      <c r="A30" s="54"/>
      <c r="B30" s="31"/>
      <c r="C30" s="31"/>
      <c r="D30" s="56"/>
      <c r="E30" s="17"/>
      <c r="F30" s="18">
        <f t="shared" si="0"/>
        <v>0</v>
      </c>
      <c r="G30" s="19"/>
      <c r="H30" s="18">
        <f t="shared" si="1"/>
        <v>0</v>
      </c>
      <c r="I30" s="19"/>
      <c r="J30" s="18">
        <f t="shared" si="2"/>
        <v>0</v>
      </c>
      <c r="K30" s="19"/>
      <c r="L30" s="18">
        <f t="shared" si="3"/>
        <v>0</v>
      </c>
      <c r="M30" s="19"/>
      <c r="N30" s="137">
        <f t="shared" si="3"/>
        <v>0</v>
      </c>
      <c r="O30" s="145"/>
      <c r="P30" s="73"/>
      <c r="Q30" s="146"/>
      <c r="R30" s="73"/>
      <c r="S30" s="146"/>
      <c r="T30" s="73"/>
      <c r="U30" s="146"/>
      <c r="V30" s="73"/>
      <c r="W30" s="146"/>
      <c r="X30" s="73"/>
      <c r="Y30" s="146"/>
      <c r="Z30" s="73"/>
      <c r="AA30" s="146"/>
      <c r="AB30" s="73"/>
      <c r="AC30" s="146"/>
      <c r="AD30" s="73"/>
      <c r="AE30" s="146"/>
      <c r="AF30" s="147"/>
      <c r="AG30" s="146"/>
      <c r="AH30" s="74"/>
    </row>
    <row r="31" spans="1:66" s="41" customFormat="1" ht="15.75" thickBot="1">
      <c r="A31" s="67" t="s">
        <v>38</v>
      </c>
      <c r="B31" s="277">
        <f>SUM(B20:B30)</f>
        <v>24803556.19</v>
      </c>
      <c r="C31" s="68">
        <f aca="true" t="shared" si="4" ref="C31">SUM(C20:C30)</f>
        <v>777</v>
      </c>
      <c r="D31" s="68">
        <f>SUM(D20:D30)/6</f>
        <v>14.26429484677385</v>
      </c>
      <c r="E31" s="49">
        <f aca="true" t="shared" si="5" ref="E31:R31">SUM(E20:E30)</f>
        <v>1103.98</v>
      </c>
      <c r="F31" s="39">
        <f t="shared" si="5"/>
        <v>91.99833333333335</v>
      </c>
      <c r="G31" s="39">
        <f t="shared" si="5"/>
        <v>64.52</v>
      </c>
      <c r="H31" s="39">
        <f t="shared" si="5"/>
        <v>5.376666666666666</v>
      </c>
      <c r="I31" s="39">
        <f t="shared" si="5"/>
        <v>0</v>
      </c>
      <c r="J31" s="39">
        <f t="shared" si="5"/>
        <v>0</v>
      </c>
      <c r="K31" s="39">
        <f t="shared" si="5"/>
        <v>0</v>
      </c>
      <c r="L31" s="39">
        <f t="shared" si="5"/>
        <v>0</v>
      </c>
      <c r="M31" s="39">
        <f t="shared" si="5"/>
        <v>0</v>
      </c>
      <c r="N31" s="39">
        <f t="shared" si="5"/>
        <v>0</v>
      </c>
      <c r="O31" s="59">
        <f t="shared" si="5"/>
        <v>1977.5</v>
      </c>
      <c r="P31" s="59">
        <f t="shared" si="5"/>
        <v>164.79166666666666</v>
      </c>
      <c r="Q31" s="59">
        <f t="shared" si="5"/>
        <v>351.41999999999996</v>
      </c>
      <c r="R31" s="59">
        <f t="shared" si="5"/>
        <v>29.285000000000004</v>
      </c>
      <c r="S31" s="59">
        <f>SUM(S20:S24)</f>
        <v>12.5</v>
      </c>
      <c r="T31" s="59">
        <f>SUM(T20:T30)</f>
        <v>1.0833333333333335</v>
      </c>
      <c r="U31" s="59">
        <f>SUM(U20:U30)</f>
        <v>364.41999999999996</v>
      </c>
      <c r="V31" s="59">
        <f>SUM(V20:V30)</f>
        <v>30.368333333333332</v>
      </c>
      <c r="W31" s="59">
        <f>SUM(W20:W30)</f>
        <v>0</v>
      </c>
      <c r="X31" s="59">
        <f>SUM(X20:X24)</f>
        <v>0</v>
      </c>
      <c r="Y31" s="59">
        <f aca="true" t="shared" si="6" ref="Y31:AH31">SUM(Y20:Y30)</f>
        <v>24</v>
      </c>
      <c r="Z31" s="59">
        <f t="shared" si="6"/>
        <v>2</v>
      </c>
      <c r="AA31" s="59">
        <f t="shared" si="6"/>
        <v>388.87</v>
      </c>
      <c r="AB31" s="59">
        <f t="shared" si="6"/>
        <v>32.40583333333333</v>
      </c>
      <c r="AC31" s="59">
        <f t="shared" si="6"/>
        <v>35.35</v>
      </c>
      <c r="AD31" s="59">
        <f t="shared" si="6"/>
        <v>2.9458333333333337</v>
      </c>
      <c r="AE31" s="59">
        <f t="shared" si="6"/>
        <v>448.21999999999997</v>
      </c>
      <c r="AF31" s="87">
        <f t="shared" si="6"/>
        <v>37.35166666666667</v>
      </c>
      <c r="AG31" s="91">
        <f t="shared" si="6"/>
        <v>2790.14</v>
      </c>
      <c r="AH31" s="129">
        <f t="shared" si="6"/>
        <v>232.51166666666666</v>
      </c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7:66" ht="15">
      <c r="Q32" s="1"/>
      <c r="R32" s="1"/>
      <c r="S32" s="1"/>
      <c r="T32" s="1"/>
      <c r="W32" s="1"/>
      <c r="X32" s="1"/>
      <c r="Y32" s="1"/>
      <c r="Z32" s="1"/>
      <c r="AA32" s="1"/>
      <c r="AB32" s="1"/>
      <c r="AC32" s="1"/>
      <c r="AD32" s="1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20" ht="15">
      <c r="A33" s="373" t="s">
        <v>39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</row>
    <row r="34" spans="1:35" ht="15" customHeight="1">
      <c r="A34" s="375" t="s">
        <v>1820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1"/>
    </row>
    <row r="36" ht="15">
      <c r="A36" t="s">
        <v>40</v>
      </c>
    </row>
  </sheetData>
  <mergeCells count="62">
    <mergeCell ref="A10:B10"/>
    <mergeCell ref="A12:A19"/>
    <mergeCell ref="C12:C19"/>
    <mergeCell ref="P17:P19"/>
    <mergeCell ref="E17:E19"/>
    <mergeCell ref="F17:F19"/>
    <mergeCell ref="G17:G19"/>
    <mergeCell ref="H17:H19"/>
    <mergeCell ref="I17:I19"/>
    <mergeCell ref="J17:J19"/>
    <mergeCell ref="K17:K19"/>
    <mergeCell ref="L17:L19"/>
    <mergeCell ref="M17:M19"/>
    <mergeCell ref="N17:N19"/>
    <mergeCell ref="O17:O19"/>
    <mergeCell ref="E12:AF12"/>
    <mergeCell ref="B9:D9"/>
    <mergeCell ref="B12:B19"/>
    <mergeCell ref="D12:D19"/>
    <mergeCell ref="AC17:AC19"/>
    <mergeCell ref="AD17:AD19"/>
    <mergeCell ref="W17:W19"/>
    <mergeCell ref="X17:X19"/>
    <mergeCell ref="Y17:Y19"/>
    <mergeCell ref="Z17:Z19"/>
    <mergeCell ref="AA17:AA19"/>
    <mergeCell ref="AB17:AB19"/>
    <mergeCell ref="Q17:Q19"/>
    <mergeCell ref="R17:R19"/>
    <mergeCell ref="S17:S19"/>
    <mergeCell ref="T17:T19"/>
    <mergeCell ref="U17:U19"/>
    <mergeCell ref="A2:AH2"/>
    <mergeCell ref="A6:AH6"/>
    <mergeCell ref="A7:AH7"/>
    <mergeCell ref="P4:U4"/>
    <mergeCell ref="O3:V3"/>
    <mergeCell ref="W13:X16"/>
    <mergeCell ref="Y13:AF13"/>
    <mergeCell ref="E14:F16"/>
    <mergeCell ref="G14:H16"/>
    <mergeCell ref="I14:J16"/>
    <mergeCell ref="K14:L16"/>
    <mergeCell ref="AA14:AB16"/>
    <mergeCell ref="AC14:AD16"/>
    <mergeCell ref="AE14:AF16"/>
    <mergeCell ref="A33:T33"/>
    <mergeCell ref="A34:AH34"/>
    <mergeCell ref="M14:N16"/>
    <mergeCell ref="O14:P16"/>
    <mergeCell ref="Q14:R16"/>
    <mergeCell ref="S14:T16"/>
    <mergeCell ref="U14:V16"/>
    <mergeCell ref="Y14:Z16"/>
    <mergeCell ref="AE17:AE19"/>
    <mergeCell ref="AF17:AF19"/>
    <mergeCell ref="AG17:AG19"/>
    <mergeCell ref="AH17:AH19"/>
    <mergeCell ref="V17:V19"/>
    <mergeCell ref="AG12:AH16"/>
    <mergeCell ref="E13:P13"/>
    <mergeCell ref="Q13:V13"/>
  </mergeCells>
  <printOptions/>
  <pageMargins left="0.7" right="0.7" top="0.75" bottom="0.75" header="0.3" footer="0.3"/>
  <pageSetup fitToHeight="0" fitToWidth="1" horizontalDpi="600" verticalDpi="600" orientation="landscape" paperSize="5" scale="6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6"/>
  <sheetViews>
    <sheetView workbookViewId="0" topLeftCell="A49">
      <selection activeCell="E65" sqref="E65:E72"/>
    </sheetView>
  </sheetViews>
  <sheetFormatPr defaultColWidth="9.140625" defaultRowHeight="15"/>
  <cols>
    <col min="1" max="1" width="21.00390625" style="188" customWidth="1"/>
    <col min="2" max="2" width="25.140625" style="188" customWidth="1"/>
    <col min="3" max="3" width="45.28125" style="188" customWidth="1"/>
    <col min="4" max="5" width="8.00390625" style="188" customWidth="1"/>
    <col min="6" max="6" width="7.00390625" style="188" bestFit="1" customWidth="1"/>
    <col min="7" max="7" width="7.28125" style="188" customWidth="1"/>
    <col min="8" max="8" width="5.8515625" style="188" customWidth="1"/>
    <col min="9" max="9" width="6.421875" style="188" customWidth="1"/>
    <col min="10" max="11" width="6.28125" style="188" customWidth="1"/>
    <col min="12" max="13" width="7.28125" style="188" customWidth="1"/>
    <col min="14" max="14" width="11.28125" style="1" customWidth="1"/>
    <col min="15" max="15" width="11.00390625" style="1" customWidth="1"/>
    <col min="16" max="16" width="8.57421875" style="188" customWidth="1"/>
    <col min="17" max="17" width="7.421875" style="188" customWidth="1"/>
    <col min="18" max="19" width="7.7109375" style="188" customWidth="1"/>
    <col min="20" max="20" width="9.28125" style="1" customWidth="1"/>
    <col min="21" max="21" width="9.8515625" style="1" customWidth="1"/>
    <col min="22" max="22" width="7.7109375" style="188" customWidth="1"/>
    <col min="23" max="23" width="6.140625" style="188" customWidth="1"/>
    <col min="24" max="26" width="7.7109375" style="188" customWidth="1"/>
    <col min="27" max="27" width="9.7109375" style="188" customWidth="1"/>
    <col min="28" max="29" width="7.7109375" style="188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188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399</v>
      </c>
    </row>
    <row r="10" spans="1:3" s="7" customFormat="1" ht="16.5" thickBot="1">
      <c r="A10" s="449" t="s">
        <v>5</v>
      </c>
      <c r="B10" s="450"/>
      <c r="C10" s="8" t="s">
        <v>811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96" t="s">
        <v>812</v>
      </c>
      <c r="B21" s="195" t="s">
        <v>61</v>
      </c>
      <c r="C21" s="195" t="s">
        <v>813</v>
      </c>
      <c r="D21" s="195">
        <v>13</v>
      </c>
      <c r="E21" s="18">
        <f aca="true" t="shared" si="0" ref="E21:E118">+D21/12</f>
        <v>1.0833333333333333</v>
      </c>
      <c r="F21" s="198"/>
      <c r="G21" s="18">
        <f aca="true" t="shared" si="1" ref="G21:G63">F21/12</f>
        <v>0</v>
      </c>
      <c r="H21" s="19"/>
      <c r="I21" s="18">
        <f aca="true" t="shared" si="2" ref="I21:I63">+H21/12</f>
        <v>0</v>
      </c>
      <c r="J21" s="19"/>
      <c r="K21" s="18">
        <f aca="true" t="shared" si="3" ref="K21:M51">+J21/12</f>
        <v>0</v>
      </c>
      <c r="L21" s="19"/>
      <c r="M21" s="18">
        <f aca="true" t="shared" si="4" ref="M21:M50">+L21/12</f>
        <v>0</v>
      </c>
      <c r="N21" s="20">
        <f aca="true" t="shared" si="5" ref="N21:O50">D21+F21+H21+J21+L21</f>
        <v>13</v>
      </c>
      <c r="O21" s="21">
        <f t="shared" si="5"/>
        <v>1.0833333333333333</v>
      </c>
      <c r="P21" s="199">
        <v>0</v>
      </c>
      <c r="Q21" s="18">
        <f aca="true" t="shared" si="6" ref="Q21:Q63">+P21/12</f>
        <v>0</v>
      </c>
      <c r="R21" s="19"/>
      <c r="S21" s="18">
        <f aca="true" t="shared" si="7" ref="S21:S63">+R21/12</f>
        <v>0</v>
      </c>
      <c r="T21" s="20">
        <f aca="true" t="shared" si="8" ref="T21:U50">P21+R21</f>
        <v>0</v>
      </c>
      <c r="U21" s="22">
        <f t="shared" si="8"/>
        <v>0</v>
      </c>
      <c r="V21" s="23"/>
      <c r="W21" s="18">
        <f aca="true" t="shared" si="9" ref="W21:W63">+V21/12</f>
        <v>0</v>
      </c>
      <c r="X21" s="24"/>
      <c r="Y21" s="18">
        <f aca="true" t="shared" si="10" ref="Y21:Y63">+X21/12</f>
        <v>0</v>
      </c>
      <c r="Z21" s="200">
        <v>3</v>
      </c>
      <c r="AA21" s="18">
        <f aca="true" t="shared" si="11" ref="AA21:AA63">+Z21/12</f>
        <v>0.25</v>
      </c>
      <c r="AB21" s="25"/>
      <c r="AC21" s="18">
        <f aca="true" t="shared" si="12" ref="AC21:AC118">AB21/12</f>
        <v>0</v>
      </c>
      <c r="AD21" s="26">
        <f aca="true" t="shared" si="13" ref="AD21:AE50">X21+Z21+AB21</f>
        <v>3</v>
      </c>
      <c r="AE21" s="27">
        <f t="shared" si="13"/>
        <v>0.25</v>
      </c>
      <c r="AF21" s="28">
        <f aca="true" t="shared" si="14" ref="AF21:AG50">N21+T21+V21+AD21</f>
        <v>16</v>
      </c>
      <c r="AG21" s="29">
        <f t="shared" si="14"/>
        <v>1.3333333333333333</v>
      </c>
      <c r="AH21" s="28">
        <f aca="true" t="shared" si="15" ref="AH21:AH63">IF(AF21-F21-J21-AB21-12&lt;0,0,AF21-F21-J21-AB21-12)</f>
        <v>4</v>
      </c>
      <c r="AI21" s="22">
        <f aca="true" t="shared" si="16" ref="AI21:AI63">AH21/12</f>
        <v>0.3333333333333333</v>
      </c>
    </row>
    <row r="22" spans="1:35" ht="15">
      <c r="A22" s="196" t="s">
        <v>814</v>
      </c>
      <c r="B22" s="195" t="s">
        <v>75</v>
      </c>
      <c r="C22" s="195" t="s">
        <v>815</v>
      </c>
      <c r="D22" s="195">
        <v>10</v>
      </c>
      <c r="E22" s="18">
        <f t="shared" si="0"/>
        <v>0.8333333333333334</v>
      </c>
      <c r="F22" s="198">
        <v>3</v>
      </c>
      <c r="G22" s="18">
        <f t="shared" si="1"/>
        <v>0.25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13</v>
      </c>
      <c r="O22" s="21">
        <f t="shared" si="5"/>
        <v>1.0833333333333335</v>
      </c>
      <c r="P22" s="199">
        <v>3</v>
      </c>
      <c r="Q22" s="18">
        <f t="shared" si="6"/>
        <v>0.25</v>
      </c>
      <c r="R22" s="19"/>
      <c r="S22" s="18">
        <f t="shared" si="7"/>
        <v>0</v>
      </c>
      <c r="T22" s="20">
        <f t="shared" si="8"/>
        <v>3</v>
      </c>
      <c r="U22" s="22">
        <f t="shared" si="8"/>
        <v>0.25</v>
      </c>
      <c r="V22" s="23"/>
      <c r="W22" s="18">
        <f t="shared" si="9"/>
        <v>0</v>
      </c>
      <c r="X22" s="24"/>
      <c r="Y22" s="18">
        <f t="shared" si="10"/>
        <v>0</v>
      </c>
      <c r="Z22" s="200">
        <v>0</v>
      </c>
      <c r="AA22" s="18">
        <f t="shared" si="11"/>
        <v>0</v>
      </c>
      <c r="AB22" s="25"/>
      <c r="AC22" s="18">
        <f t="shared" si="12"/>
        <v>0</v>
      </c>
      <c r="AD22" s="26">
        <f t="shared" si="13"/>
        <v>0</v>
      </c>
      <c r="AE22" s="27">
        <f t="shared" si="13"/>
        <v>0</v>
      </c>
      <c r="AF22" s="28">
        <f t="shared" si="14"/>
        <v>16</v>
      </c>
      <c r="AG22" s="29">
        <f t="shared" si="14"/>
        <v>1.3333333333333335</v>
      </c>
      <c r="AH22" s="28">
        <f t="shared" si="15"/>
        <v>1</v>
      </c>
      <c r="AI22" s="22">
        <f t="shared" si="16"/>
        <v>0.08333333333333333</v>
      </c>
    </row>
    <row r="23" spans="1:35" ht="15">
      <c r="A23" s="196" t="s">
        <v>816</v>
      </c>
      <c r="B23" s="195" t="s">
        <v>134</v>
      </c>
      <c r="C23" s="195" t="s">
        <v>817</v>
      </c>
      <c r="D23" s="195">
        <v>15</v>
      </c>
      <c r="E23" s="18">
        <f t="shared" si="0"/>
        <v>1.25</v>
      </c>
      <c r="F23" s="198"/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15</v>
      </c>
      <c r="O23" s="21">
        <f t="shared" si="5"/>
        <v>1.25</v>
      </c>
      <c r="P23" s="199">
        <v>0</v>
      </c>
      <c r="Q23" s="18">
        <f t="shared" si="6"/>
        <v>0</v>
      </c>
      <c r="R23" s="19"/>
      <c r="S23" s="18">
        <f t="shared" si="7"/>
        <v>0</v>
      </c>
      <c r="T23" s="20">
        <f t="shared" si="8"/>
        <v>0</v>
      </c>
      <c r="U23" s="22">
        <f t="shared" si="8"/>
        <v>0</v>
      </c>
      <c r="V23" s="23"/>
      <c r="W23" s="18">
        <f t="shared" si="9"/>
        <v>0</v>
      </c>
      <c r="X23" s="24"/>
      <c r="Y23" s="18">
        <f t="shared" si="10"/>
        <v>0</v>
      </c>
      <c r="Z23" s="200">
        <v>0</v>
      </c>
      <c r="AA23" s="18">
        <f t="shared" si="11"/>
        <v>0</v>
      </c>
      <c r="AB23" s="25"/>
      <c r="AC23" s="18">
        <f t="shared" si="12"/>
        <v>0</v>
      </c>
      <c r="AD23" s="26">
        <f t="shared" si="13"/>
        <v>0</v>
      </c>
      <c r="AE23" s="27">
        <f t="shared" si="13"/>
        <v>0</v>
      </c>
      <c r="AF23" s="28">
        <f t="shared" si="14"/>
        <v>15</v>
      </c>
      <c r="AG23" s="29">
        <f t="shared" si="14"/>
        <v>1.25</v>
      </c>
      <c r="AH23" s="28">
        <f t="shared" si="15"/>
        <v>3</v>
      </c>
      <c r="AI23" s="22">
        <f t="shared" si="16"/>
        <v>0.25</v>
      </c>
    </row>
    <row r="24" spans="1:35" ht="15">
      <c r="A24" s="196" t="s">
        <v>818</v>
      </c>
      <c r="B24" s="195" t="s">
        <v>61</v>
      </c>
      <c r="C24" s="195" t="s">
        <v>819</v>
      </c>
      <c r="D24" s="195">
        <v>9</v>
      </c>
      <c r="E24" s="18">
        <f t="shared" si="0"/>
        <v>0.75</v>
      </c>
      <c r="F24" s="198"/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9</v>
      </c>
      <c r="O24" s="21">
        <f t="shared" si="5"/>
        <v>0.75</v>
      </c>
      <c r="P24" s="199">
        <v>3</v>
      </c>
      <c r="Q24" s="18">
        <f t="shared" si="6"/>
        <v>0.25</v>
      </c>
      <c r="R24" s="19"/>
      <c r="S24" s="18">
        <f t="shared" si="7"/>
        <v>0</v>
      </c>
      <c r="T24" s="20">
        <f t="shared" si="8"/>
        <v>3</v>
      </c>
      <c r="U24" s="22">
        <f t="shared" si="8"/>
        <v>0.25</v>
      </c>
      <c r="V24" s="23"/>
      <c r="W24" s="18">
        <f t="shared" si="9"/>
        <v>0</v>
      </c>
      <c r="X24" s="24"/>
      <c r="Y24" s="18">
        <f t="shared" si="10"/>
        <v>0</v>
      </c>
      <c r="Z24" s="200">
        <v>0</v>
      </c>
      <c r="AA24" s="18">
        <f t="shared" si="11"/>
        <v>0</v>
      </c>
      <c r="AB24" s="25"/>
      <c r="AC24" s="18">
        <f t="shared" si="12"/>
        <v>0</v>
      </c>
      <c r="AD24" s="26">
        <f t="shared" si="13"/>
        <v>0</v>
      </c>
      <c r="AE24" s="27">
        <f t="shared" si="13"/>
        <v>0</v>
      </c>
      <c r="AF24" s="28">
        <f t="shared" si="14"/>
        <v>12</v>
      </c>
      <c r="AG24" s="29">
        <f t="shared" si="14"/>
        <v>1</v>
      </c>
      <c r="AH24" s="28">
        <f t="shared" si="15"/>
        <v>0</v>
      </c>
      <c r="AI24" s="22">
        <f t="shared" si="16"/>
        <v>0</v>
      </c>
    </row>
    <row r="25" spans="1:35" ht="15">
      <c r="A25" s="196" t="s">
        <v>820</v>
      </c>
      <c r="B25" s="195" t="s">
        <v>326</v>
      </c>
      <c r="C25" s="195" t="s">
        <v>821</v>
      </c>
      <c r="D25" s="195">
        <v>12</v>
      </c>
      <c r="E25" s="18">
        <f t="shared" si="0"/>
        <v>1</v>
      </c>
      <c r="F25" s="198"/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12</v>
      </c>
      <c r="O25" s="21">
        <f t="shared" si="5"/>
        <v>1</v>
      </c>
      <c r="P25" s="199">
        <v>0</v>
      </c>
      <c r="Q25" s="18">
        <f t="shared" si="6"/>
        <v>0</v>
      </c>
      <c r="R25" s="19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Z25" s="200">
        <v>0</v>
      </c>
      <c r="AA25" s="18">
        <f t="shared" si="11"/>
        <v>0</v>
      </c>
      <c r="AB25" s="25"/>
      <c r="AC25" s="18">
        <f t="shared" si="12"/>
        <v>0</v>
      </c>
      <c r="AD25" s="26">
        <f t="shared" si="13"/>
        <v>0</v>
      </c>
      <c r="AE25" s="27">
        <f t="shared" si="13"/>
        <v>0</v>
      </c>
      <c r="AF25" s="28">
        <f t="shared" si="14"/>
        <v>12</v>
      </c>
      <c r="AG25" s="29">
        <f t="shared" si="14"/>
        <v>1</v>
      </c>
      <c r="AH25" s="28">
        <f t="shared" si="15"/>
        <v>0</v>
      </c>
      <c r="AI25" s="22">
        <f t="shared" si="16"/>
        <v>0</v>
      </c>
    </row>
    <row r="26" spans="1:35" ht="15">
      <c r="A26" s="196" t="s">
        <v>822</v>
      </c>
      <c r="B26" s="195" t="s">
        <v>78</v>
      </c>
      <c r="C26" s="195" t="s">
        <v>823</v>
      </c>
      <c r="D26" s="195">
        <v>6</v>
      </c>
      <c r="E26" s="18">
        <f t="shared" si="0"/>
        <v>0.5</v>
      </c>
      <c r="F26" s="198">
        <v>3</v>
      </c>
      <c r="G26" s="18">
        <f t="shared" si="1"/>
        <v>0.25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9</v>
      </c>
      <c r="O26" s="21">
        <f t="shared" si="5"/>
        <v>0.75</v>
      </c>
      <c r="P26" s="199">
        <v>3</v>
      </c>
      <c r="Q26" s="18">
        <f t="shared" si="6"/>
        <v>0.25</v>
      </c>
      <c r="R26" s="19"/>
      <c r="S26" s="18">
        <f t="shared" si="7"/>
        <v>0</v>
      </c>
      <c r="T26" s="20">
        <f t="shared" si="8"/>
        <v>3</v>
      </c>
      <c r="U26" s="22">
        <f t="shared" si="8"/>
        <v>0.25</v>
      </c>
      <c r="V26" s="23"/>
      <c r="W26" s="18">
        <f t="shared" si="9"/>
        <v>0</v>
      </c>
      <c r="X26" s="24"/>
      <c r="Y26" s="18">
        <f t="shared" si="10"/>
        <v>0</v>
      </c>
      <c r="Z26" s="200">
        <v>3</v>
      </c>
      <c r="AA26" s="18">
        <f t="shared" si="11"/>
        <v>0.25</v>
      </c>
      <c r="AB26" s="25"/>
      <c r="AC26" s="18">
        <f t="shared" si="12"/>
        <v>0</v>
      </c>
      <c r="AD26" s="26">
        <f t="shared" si="13"/>
        <v>3</v>
      </c>
      <c r="AE26" s="27">
        <f t="shared" si="13"/>
        <v>0.25</v>
      </c>
      <c r="AF26" s="28">
        <f t="shared" si="14"/>
        <v>15</v>
      </c>
      <c r="AG26" s="29">
        <f t="shared" si="14"/>
        <v>1.25</v>
      </c>
      <c r="AH26" s="28">
        <f t="shared" si="15"/>
        <v>0</v>
      </c>
      <c r="AI26" s="22">
        <f t="shared" si="16"/>
        <v>0</v>
      </c>
    </row>
    <row r="27" spans="1:35" ht="15">
      <c r="A27" s="196" t="s">
        <v>824</v>
      </c>
      <c r="B27" s="195" t="s">
        <v>75</v>
      </c>
      <c r="C27" s="195" t="s">
        <v>825</v>
      </c>
      <c r="D27" s="195">
        <v>6</v>
      </c>
      <c r="E27" s="18">
        <f t="shared" si="0"/>
        <v>0.5</v>
      </c>
      <c r="F27" s="198"/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6</v>
      </c>
      <c r="O27" s="21">
        <f t="shared" si="5"/>
        <v>0.5</v>
      </c>
      <c r="P27" s="199">
        <v>3</v>
      </c>
      <c r="Q27" s="18">
        <f t="shared" si="6"/>
        <v>0.25</v>
      </c>
      <c r="R27" s="19"/>
      <c r="S27" s="18">
        <f t="shared" si="7"/>
        <v>0</v>
      </c>
      <c r="T27" s="20">
        <f t="shared" si="8"/>
        <v>3</v>
      </c>
      <c r="U27" s="22">
        <f t="shared" si="8"/>
        <v>0.25</v>
      </c>
      <c r="V27" s="23"/>
      <c r="W27" s="18">
        <f t="shared" si="9"/>
        <v>0</v>
      </c>
      <c r="X27" s="24"/>
      <c r="Y27" s="18">
        <f t="shared" si="10"/>
        <v>0</v>
      </c>
      <c r="Z27" s="200">
        <v>3</v>
      </c>
      <c r="AA27" s="18">
        <f t="shared" si="11"/>
        <v>0.25</v>
      </c>
      <c r="AB27" s="25"/>
      <c r="AC27" s="18">
        <f t="shared" si="12"/>
        <v>0</v>
      </c>
      <c r="AD27" s="26">
        <f t="shared" si="13"/>
        <v>3</v>
      </c>
      <c r="AE27" s="27">
        <f t="shared" si="13"/>
        <v>0.25</v>
      </c>
      <c r="AF27" s="28">
        <f t="shared" si="14"/>
        <v>12</v>
      </c>
      <c r="AG27" s="29">
        <f t="shared" si="14"/>
        <v>1</v>
      </c>
      <c r="AH27" s="28">
        <f t="shared" si="15"/>
        <v>0</v>
      </c>
      <c r="AI27" s="22">
        <f t="shared" si="16"/>
        <v>0</v>
      </c>
    </row>
    <row r="28" spans="1:35" ht="15">
      <c r="A28" s="196" t="s">
        <v>826</v>
      </c>
      <c r="B28" s="195" t="s">
        <v>298</v>
      </c>
      <c r="C28" s="195" t="s">
        <v>827</v>
      </c>
      <c r="D28" s="195">
        <v>7</v>
      </c>
      <c r="E28" s="18">
        <f t="shared" si="0"/>
        <v>0.5833333333333334</v>
      </c>
      <c r="F28" s="198"/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7</v>
      </c>
      <c r="O28" s="21">
        <f t="shared" si="5"/>
        <v>0.5833333333333334</v>
      </c>
      <c r="P28" s="199">
        <v>0</v>
      </c>
      <c r="Q28" s="18">
        <f t="shared" si="6"/>
        <v>0</v>
      </c>
      <c r="R28" s="19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Z28" s="200">
        <v>6</v>
      </c>
      <c r="AA28" s="18">
        <f t="shared" si="11"/>
        <v>0.5</v>
      </c>
      <c r="AB28" s="201"/>
      <c r="AC28" s="18">
        <f t="shared" si="12"/>
        <v>0</v>
      </c>
      <c r="AD28" s="26">
        <f t="shared" si="13"/>
        <v>6</v>
      </c>
      <c r="AE28" s="27">
        <f t="shared" si="13"/>
        <v>0.5</v>
      </c>
      <c r="AF28" s="28">
        <f t="shared" si="14"/>
        <v>13</v>
      </c>
      <c r="AG28" s="29">
        <f t="shared" si="14"/>
        <v>1.0833333333333335</v>
      </c>
      <c r="AH28" s="28">
        <f t="shared" si="15"/>
        <v>1</v>
      </c>
      <c r="AI28" s="22">
        <f t="shared" si="16"/>
        <v>0.08333333333333333</v>
      </c>
    </row>
    <row r="29" spans="1:35" ht="15">
      <c r="A29" s="196" t="s">
        <v>828</v>
      </c>
      <c r="B29" s="195" t="s">
        <v>61</v>
      </c>
      <c r="C29" s="195" t="s">
        <v>829</v>
      </c>
      <c r="D29" s="195">
        <v>10</v>
      </c>
      <c r="E29" s="18">
        <f t="shared" si="0"/>
        <v>0.8333333333333334</v>
      </c>
      <c r="F29" s="198"/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10</v>
      </c>
      <c r="O29" s="21">
        <f t="shared" si="5"/>
        <v>0.8333333333333334</v>
      </c>
      <c r="P29" s="199">
        <v>3</v>
      </c>
      <c r="Q29" s="18">
        <f t="shared" si="6"/>
        <v>0.25</v>
      </c>
      <c r="R29" s="19"/>
      <c r="S29" s="18">
        <f t="shared" si="7"/>
        <v>0</v>
      </c>
      <c r="T29" s="20">
        <f t="shared" si="8"/>
        <v>3</v>
      </c>
      <c r="U29" s="22">
        <f t="shared" si="8"/>
        <v>0.25</v>
      </c>
      <c r="V29" s="23"/>
      <c r="W29" s="18">
        <f t="shared" si="9"/>
        <v>0</v>
      </c>
      <c r="X29" s="24"/>
      <c r="Y29" s="18">
        <f t="shared" si="10"/>
        <v>0</v>
      </c>
      <c r="Z29" s="200">
        <v>0</v>
      </c>
      <c r="AA29" s="18">
        <f t="shared" si="11"/>
        <v>0</v>
      </c>
      <c r="AB29" s="201"/>
      <c r="AC29" s="18">
        <f t="shared" si="12"/>
        <v>0</v>
      </c>
      <c r="AD29" s="26">
        <f t="shared" si="13"/>
        <v>0</v>
      </c>
      <c r="AE29" s="27">
        <f t="shared" si="13"/>
        <v>0</v>
      </c>
      <c r="AF29" s="28">
        <f t="shared" si="14"/>
        <v>13</v>
      </c>
      <c r="AG29" s="29">
        <f t="shared" si="14"/>
        <v>1.0833333333333335</v>
      </c>
      <c r="AH29" s="28">
        <f t="shared" si="15"/>
        <v>1</v>
      </c>
      <c r="AI29" s="22">
        <f t="shared" si="16"/>
        <v>0.08333333333333333</v>
      </c>
    </row>
    <row r="30" spans="1:35" ht="15">
      <c r="A30" s="196" t="s">
        <v>830</v>
      </c>
      <c r="B30" s="195" t="s">
        <v>61</v>
      </c>
      <c r="C30" s="195" t="s">
        <v>831</v>
      </c>
      <c r="D30" s="195">
        <v>15</v>
      </c>
      <c r="E30" s="18">
        <f t="shared" si="0"/>
        <v>1.25</v>
      </c>
      <c r="F30" s="198"/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15</v>
      </c>
      <c r="O30" s="21">
        <f t="shared" si="5"/>
        <v>1.25</v>
      </c>
      <c r="P30" s="199">
        <v>0</v>
      </c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Z30" s="200">
        <v>0</v>
      </c>
      <c r="AA30" s="18">
        <f t="shared" si="11"/>
        <v>0</v>
      </c>
      <c r="AB30" s="201"/>
      <c r="AC30" s="18">
        <f t="shared" si="12"/>
        <v>0</v>
      </c>
      <c r="AD30" s="26">
        <f t="shared" si="13"/>
        <v>0</v>
      </c>
      <c r="AE30" s="27">
        <f t="shared" si="13"/>
        <v>0</v>
      </c>
      <c r="AF30" s="28">
        <f t="shared" si="14"/>
        <v>15</v>
      </c>
      <c r="AG30" s="29">
        <f t="shared" si="14"/>
        <v>1.25</v>
      </c>
      <c r="AH30" s="28">
        <f t="shared" si="15"/>
        <v>3</v>
      </c>
      <c r="AI30" s="22">
        <f t="shared" si="16"/>
        <v>0.25</v>
      </c>
    </row>
    <row r="31" spans="1:35" ht="15">
      <c r="A31" s="196" t="s">
        <v>832</v>
      </c>
      <c r="B31" s="195" t="s">
        <v>61</v>
      </c>
      <c r="C31" s="195" t="s">
        <v>833</v>
      </c>
      <c r="D31" s="195">
        <v>6</v>
      </c>
      <c r="E31" s="18">
        <f t="shared" si="0"/>
        <v>0.5</v>
      </c>
      <c r="F31" s="198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6</v>
      </c>
      <c r="O31" s="21">
        <f t="shared" si="5"/>
        <v>0.5</v>
      </c>
      <c r="P31" s="199">
        <v>0</v>
      </c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Z31" s="200">
        <v>6</v>
      </c>
      <c r="AA31" s="18">
        <f t="shared" si="11"/>
        <v>0.5</v>
      </c>
      <c r="AB31" s="201"/>
      <c r="AC31" s="18">
        <f t="shared" si="12"/>
        <v>0</v>
      </c>
      <c r="AD31" s="26">
        <f t="shared" si="13"/>
        <v>6</v>
      </c>
      <c r="AE31" s="27">
        <f t="shared" si="13"/>
        <v>0.5</v>
      </c>
      <c r="AF31" s="28">
        <f t="shared" si="14"/>
        <v>12</v>
      </c>
      <c r="AG31" s="29">
        <f t="shared" si="14"/>
        <v>1</v>
      </c>
      <c r="AH31" s="28">
        <f t="shared" si="15"/>
        <v>0</v>
      </c>
      <c r="AI31" s="22">
        <f t="shared" si="16"/>
        <v>0</v>
      </c>
    </row>
    <row r="32" spans="1:35" ht="15">
      <c r="A32" s="196" t="s">
        <v>834</v>
      </c>
      <c r="B32" s="195" t="s">
        <v>64</v>
      </c>
      <c r="C32" s="195" t="s">
        <v>835</v>
      </c>
      <c r="D32" s="195">
        <v>10</v>
      </c>
      <c r="E32" s="18">
        <f t="shared" si="0"/>
        <v>0.8333333333333334</v>
      </c>
      <c r="F32" s="198">
        <v>2</v>
      </c>
      <c r="G32" s="18">
        <f t="shared" si="1"/>
        <v>0.16666666666666666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12</v>
      </c>
      <c r="O32" s="21">
        <f t="shared" si="5"/>
        <v>1</v>
      </c>
      <c r="P32" s="199">
        <v>3</v>
      </c>
      <c r="Q32" s="18">
        <f t="shared" si="6"/>
        <v>0.25</v>
      </c>
      <c r="R32" s="19"/>
      <c r="S32" s="18">
        <f t="shared" si="7"/>
        <v>0</v>
      </c>
      <c r="T32" s="20">
        <f t="shared" si="8"/>
        <v>3</v>
      </c>
      <c r="U32" s="22">
        <f t="shared" si="8"/>
        <v>0.25</v>
      </c>
      <c r="V32" s="23"/>
      <c r="W32" s="18">
        <f t="shared" si="9"/>
        <v>0</v>
      </c>
      <c r="X32" s="24"/>
      <c r="Y32" s="18">
        <f t="shared" si="10"/>
        <v>0</v>
      </c>
      <c r="Z32" s="200">
        <v>0</v>
      </c>
      <c r="AA32" s="18">
        <f t="shared" si="11"/>
        <v>0</v>
      </c>
      <c r="AB32" s="201"/>
      <c r="AC32" s="18">
        <f t="shared" si="12"/>
        <v>0</v>
      </c>
      <c r="AD32" s="26">
        <f t="shared" si="13"/>
        <v>0</v>
      </c>
      <c r="AE32" s="27">
        <f t="shared" si="13"/>
        <v>0</v>
      </c>
      <c r="AF32" s="28">
        <f t="shared" si="14"/>
        <v>15</v>
      </c>
      <c r="AG32" s="29">
        <f t="shared" si="14"/>
        <v>1.25</v>
      </c>
      <c r="AH32" s="28">
        <f t="shared" si="15"/>
        <v>1</v>
      </c>
      <c r="AI32" s="22">
        <f t="shared" si="16"/>
        <v>0.08333333333333333</v>
      </c>
    </row>
    <row r="33" spans="1:35" ht="15">
      <c r="A33" s="196" t="s">
        <v>836</v>
      </c>
      <c r="B33" s="195" t="s">
        <v>61</v>
      </c>
      <c r="C33" s="195" t="s">
        <v>837</v>
      </c>
      <c r="D33" s="195">
        <v>12</v>
      </c>
      <c r="E33" s="18">
        <f t="shared" si="0"/>
        <v>1</v>
      </c>
      <c r="F33" s="198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12</v>
      </c>
      <c r="O33" s="21">
        <f t="shared" si="5"/>
        <v>1</v>
      </c>
      <c r="P33" s="199">
        <v>0</v>
      </c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200">
        <v>0</v>
      </c>
      <c r="AA33" s="18">
        <f t="shared" si="11"/>
        <v>0</v>
      </c>
      <c r="AB33" s="201"/>
      <c r="AC33" s="18">
        <f t="shared" si="12"/>
        <v>0</v>
      </c>
      <c r="AD33" s="26">
        <f t="shared" si="13"/>
        <v>0</v>
      </c>
      <c r="AE33" s="27">
        <f t="shared" si="13"/>
        <v>0</v>
      </c>
      <c r="AF33" s="28">
        <f t="shared" si="14"/>
        <v>12</v>
      </c>
      <c r="AG33" s="29">
        <f t="shared" si="14"/>
        <v>1</v>
      </c>
      <c r="AH33" s="28">
        <f t="shared" si="15"/>
        <v>0</v>
      </c>
      <c r="AI33" s="22">
        <f t="shared" si="16"/>
        <v>0</v>
      </c>
    </row>
    <row r="34" spans="1:35" ht="15">
      <c r="A34" s="196" t="s">
        <v>838</v>
      </c>
      <c r="B34" s="195" t="s">
        <v>64</v>
      </c>
      <c r="C34" s="195" t="s">
        <v>839</v>
      </c>
      <c r="D34" s="195">
        <v>9</v>
      </c>
      <c r="E34" s="18">
        <f t="shared" si="0"/>
        <v>0.75</v>
      </c>
      <c r="F34" s="198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4"/>
        <v>0</v>
      </c>
      <c r="N34" s="20">
        <f t="shared" si="5"/>
        <v>9</v>
      </c>
      <c r="O34" s="21">
        <f t="shared" si="5"/>
        <v>0.75</v>
      </c>
      <c r="P34" s="199">
        <v>0</v>
      </c>
      <c r="Q34" s="18">
        <f t="shared" si="6"/>
        <v>0</v>
      </c>
      <c r="R34" s="19"/>
      <c r="S34" s="18">
        <f t="shared" si="7"/>
        <v>0</v>
      </c>
      <c r="T34" s="20">
        <f t="shared" si="8"/>
        <v>0</v>
      </c>
      <c r="U34" s="22">
        <f t="shared" si="8"/>
        <v>0</v>
      </c>
      <c r="V34" s="23"/>
      <c r="W34" s="18">
        <f t="shared" si="9"/>
        <v>0</v>
      </c>
      <c r="X34" s="24"/>
      <c r="Y34" s="18">
        <f t="shared" si="10"/>
        <v>0</v>
      </c>
      <c r="Z34" s="200">
        <v>3</v>
      </c>
      <c r="AA34" s="18">
        <f t="shared" si="11"/>
        <v>0.25</v>
      </c>
      <c r="AB34" s="201"/>
      <c r="AC34" s="18">
        <f t="shared" si="12"/>
        <v>0</v>
      </c>
      <c r="AD34" s="26">
        <f t="shared" si="13"/>
        <v>3</v>
      </c>
      <c r="AE34" s="27">
        <f t="shared" si="13"/>
        <v>0.25</v>
      </c>
      <c r="AF34" s="28">
        <f t="shared" si="14"/>
        <v>12</v>
      </c>
      <c r="AG34" s="29">
        <f t="shared" si="14"/>
        <v>1</v>
      </c>
      <c r="AH34" s="28">
        <f t="shared" si="15"/>
        <v>0</v>
      </c>
      <c r="AI34" s="22">
        <f t="shared" si="16"/>
        <v>0</v>
      </c>
    </row>
    <row r="35" spans="1:35" ht="15">
      <c r="A35" s="196" t="s">
        <v>840</v>
      </c>
      <c r="B35" s="195" t="s">
        <v>61</v>
      </c>
      <c r="C35" s="195" t="s">
        <v>841</v>
      </c>
      <c r="D35" s="195">
        <v>12</v>
      </c>
      <c r="E35" s="18">
        <f t="shared" si="0"/>
        <v>1</v>
      </c>
      <c r="F35" s="198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4"/>
        <v>0</v>
      </c>
      <c r="N35" s="20">
        <f t="shared" si="5"/>
        <v>12</v>
      </c>
      <c r="O35" s="21">
        <f t="shared" si="5"/>
        <v>1</v>
      </c>
      <c r="P35" s="199">
        <v>0</v>
      </c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200">
        <v>0</v>
      </c>
      <c r="AA35" s="18">
        <f t="shared" si="11"/>
        <v>0</v>
      </c>
      <c r="AB35" s="201"/>
      <c r="AC35" s="18">
        <f t="shared" si="12"/>
        <v>0</v>
      </c>
      <c r="AD35" s="26">
        <f t="shared" si="13"/>
        <v>0</v>
      </c>
      <c r="AE35" s="27">
        <f t="shared" si="13"/>
        <v>0</v>
      </c>
      <c r="AF35" s="28">
        <f t="shared" si="14"/>
        <v>12</v>
      </c>
      <c r="AG35" s="29">
        <f t="shared" si="14"/>
        <v>1</v>
      </c>
      <c r="AH35" s="28">
        <f t="shared" si="15"/>
        <v>0</v>
      </c>
      <c r="AI35" s="22">
        <f t="shared" si="16"/>
        <v>0</v>
      </c>
    </row>
    <row r="36" spans="1:35" ht="15">
      <c r="A36" s="196" t="s">
        <v>842</v>
      </c>
      <c r="B36" s="195" t="s">
        <v>75</v>
      </c>
      <c r="C36" s="195" t="s">
        <v>843</v>
      </c>
      <c r="D36" s="195">
        <v>9</v>
      </c>
      <c r="E36" s="18">
        <f t="shared" si="0"/>
        <v>0.75</v>
      </c>
      <c r="F36" s="198">
        <v>1</v>
      </c>
      <c r="G36" s="18">
        <f t="shared" si="1"/>
        <v>0.08333333333333333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4"/>
        <v>0</v>
      </c>
      <c r="N36" s="20">
        <f t="shared" si="5"/>
        <v>10</v>
      </c>
      <c r="O36" s="21">
        <f t="shared" si="5"/>
        <v>0.8333333333333334</v>
      </c>
      <c r="P36" s="199">
        <v>3</v>
      </c>
      <c r="Q36" s="18">
        <f t="shared" si="6"/>
        <v>0.25</v>
      </c>
      <c r="R36" s="19"/>
      <c r="S36" s="18">
        <f t="shared" si="7"/>
        <v>0</v>
      </c>
      <c r="T36" s="20">
        <f t="shared" si="8"/>
        <v>3</v>
      </c>
      <c r="U36" s="22">
        <f t="shared" si="8"/>
        <v>0.25</v>
      </c>
      <c r="V36" s="23"/>
      <c r="W36" s="18">
        <f t="shared" si="9"/>
        <v>0</v>
      </c>
      <c r="X36" s="24"/>
      <c r="Y36" s="18">
        <f t="shared" si="10"/>
        <v>0</v>
      </c>
      <c r="Z36" s="200">
        <v>0</v>
      </c>
      <c r="AA36" s="18">
        <f t="shared" si="11"/>
        <v>0</v>
      </c>
      <c r="AB36" s="201"/>
      <c r="AC36" s="18">
        <f t="shared" si="12"/>
        <v>0</v>
      </c>
      <c r="AD36" s="26">
        <f t="shared" si="13"/>
        <v>0</v>
      </c>
      <c r="AE36" s="27">
        <f t="shared" si="13"/>
        <v>0</v>
      </c>
      <c r="AF36" s="28">
        <f t="shared" si="14"/>
        <v>13</v>
      </c>
      <c r="AG36" s="29">
        <f t="shared" si="14"/>
        <v>1.0833333333333335</v>
      </c>
      <c r="AH36" s="28">
        <f t="shared" si="15"/>
        <v>0</v>
      </c>
      <c r="AI36" s="22">
        <f t="shared" si="16"/>
        <v>0</v>
      </c>
    </row>
    <row r="37" spans="1:35" ht="15">
      <c r="A37" s="196" t="s">
        <v>844</v>
      </c>
      <c r="B37" s="195" t="s">
        <v>326</v>
      </c>
      <c r="C37" s="195" t="s">
        <v>845</v>
      </c>
      <c r="D37" s="195">
        <v>3</v>
      </c>
      <c r="E37" s="18">
        <f t="shared" si="0"/>
        <v>0.25</v>
      </c>
      <c r="F37" s="198"/>
      <c r="G37" s="18">
        <f t="shared" si="1"/>
        <v>0</v>
      </c>
      <c r="H37" s="19"/>
      <c r="I37" s="18">
        <f t="shared" si="2"/>
        <v>0</v>
      </c>
      <c r="J37" s="19"/>
      <c r="K37" s="18">
        <f t="shared" si="3"/>
        <v>0</v>
      </c>
      <c r="L37" s="19"/>
      <c r="M37" s="18">
        <f t="shared" si="4"/>
        <v>0</v>
      </c>
      <c r="N37" s="20">
        <f t="shared" si="5"/>
        <v>3</v>
      </c>
      <c r="O37" s="21">
        <f t="shared" si="5"/>
        <v>0.25</v>
      </c>
      <c r="P37" s="199">
        <v>0</v>
      </c>
      <c r="Q37" s="18">
        <f t="shared" si="6"/>
        <v>0</v>
      </c>
      <c r="R37" s="19"/>
      <c r="S37" s="18">
        <f t="shared" si="7"/>
        <v>0</v>
      </c>
      <c r="T37" s="20">
        <f t="shared" si="8"/>
        <v>0</v>
      </c>
      <c r="U37" s="22">
        <f t="shared" si="8"/>
        <v>0</v>
      </c>
      <c r="V37" s="23"/>
      <c r="W37" s="18">
        <f t="shared" si="9"/>
        <v>0</v>
      </c>
      <c r="X37" s="24"/>
      <c r="Y37" s="18">
        <f t="shared" si="10"/>
        <v>0</v>
      </c>
      <c r="Z37" s="200">
        <v>9</v>
      </c>
      <c r="AA37" s="18">
        <f t="shared" si="11"/>
        <v>0.75</v>
      </c>
      <c r="AB37" s="201"/>
      <c r="AC37" s="18">
        <f t="shared" si="12"/>
        <v>0</v>
      </c>
      <c r="AD37" s="26">
        <f t="shared" si="13"/>
        <v>9</v>
      </c>
      <c r="AE37" s="27">
        <f t="shared" si="13"/>
        <v>0.75</v>
      </c>
      <c r="AF37" s="28">
        <f t="shared" si="14"/>
        <v>12</v>
      </c>
      <c r="AG37" s="29">
        <f t="shared" si="14"/>
        <v>1</v>
      </c>
      <c r="AH37" s="28">
        <f t="shared" si="15"/>
        <v>0</v>
      </c>
      <c r="AI37" s="22">
        <f t="shared" si="16"/>
        <v>0</v>
      </c>
    </row>
    <row r="38" spans="1:35" ht="15">
      <c r="A38" s="196" t="s">
        <v>846</v>
      </c>
      <c r="B38" s="195" t="s">
        <v>61</v>
      </c>
      <c r="C38" s="195" t="s">
        <v>847</v>
      </c>
      <c r="D38" s="195">
        <v>12</v>
      </c>
      <c r="E38" s="18">
        <f t="shared" si="0"/>
        <v>1</v>
      </c>
      <c r="F38" s="198">
        <v>1.5</v>
      </c>
      <c r="G38" s="18">
        <f t="shared" si="1"/>
        <v>0.125</v>
      </c>
      <c r="H38" s="19"/>
      <c r="I38" s="18">
        <f t="shared" si="2"/>
        <v>0</v>
      </c>
      <c r="J38" s="19"/>
      <c r="K38" s="18">
        <f t="shared" si="3"/>
        <v>0</v>
      </c>
      <c r="L38" s="19"/>
      <c r="M38" s="18">
        <f t="shared" si="4"/>
        <v>0</v>
      </c>
      <c r="N38" s="20">
        <f t="shared" si="5"/>
        <v>13.5</v>
      </c>
      <c r="O38" s="21">
        <f t="shared" si="5"/>
        <v>1.125</v>
      </c>
      <c r="P38" s="199">
        <v>0</v>
      </c>
      <c r="Q38" s="18">
        <f t="shared" si="6"/>
        <v>0</v>
      </c>
      <c r="R38" s="19"/>
      <c r="S38" s="18">
        <f t="shared" si="7"/>
        <v>0</v>
      </c>
      <c r="T38" s="20">
        <f t="shared" si="8"/>
        <v>0</v>
      </c>
      <c r="U38" s="22">
        <f t="shared" si="8"/>
        <v>0</v>
      </c>
      <c r="V38" s="23"/>
      <c r="W38" s="18">
        <f t="shared" si="9"/>
        <v>0</v>
      </c>
      <c r="X38" s="24"/>
      <c r="Y38" s="18">
        <f t="shared" si="10"/>
        <v>0</v>
      </c>
      <c r="Z38" s="200">
        <v>0</v>
      </c>
      <c r="AA38" s="18">
        <f t="shared" si="11"/>
        <v>0</v>
      </c>
      <c r="AB38" s="201"/>
      <c r="AC38" s="18">
        <f t="shared" si="12"/>
        <v>0</v>
      </c>
      <c r="AD38" s="26">
        <f t="shared" si="13"/>
        <v>0</v>
      </c>
      <c r="AE38" s="27">
        <f t="shared" si="13"/>
        <v>0</v>
      </c>
      <c r="AF38" s="28">
        <f t="shared" si="14"/>
        <v>13.5</v>
      </c>
      <c r="AG38" s="29">
        <f t="shared" si="14"/>
        <v>1.125</v>
      </c>
      <c r="AH38" s="28">
        <f t="shared" si="15"/>
        <v>0</v>
      </c>
      <c r="AI38" s="22">
        <f t="shared" si="16"/>
        <v>0</v>
      </c>
    </row>
    <row r="39" spans="1:35" ht="15">
      <c r="A39" s="196" t="s">
        <v>848</v>
      </c>
      <c r="B39" s="195" t="s">
        <v>326</v>
      </c>
      <c r="C39" s="195" t="s">
        <v>849</v>
      </c>
      <c r="D39" s="195">
        <v>12</v>
      </c>
      <c r="E39" s="18">
        <f t="shared" si="0"/>
        <v>1</v>
      </c>
      <c r="F39" s="198"/>
      <c r="G39" s="18">
        <f t="shared" si="1"/>
        <v>0</v>
      </c>
      <c r="H39" s="19"/>
      <c r="I39" s="18">
        <f t="shared" si="2"/>
        <v>0</v>
      </c>
      <c r="J39" s="19"/>
      <c r="K39" s="18">
        <f t="shared" si="3"/>
        <v>0</v>
      </c>
      <c r="L39" s="19"/>
      <c r="M39" s="18">
        <f t="shared" si="4"/>
        <v>0</v>
      </c>
      <c r="N39" s="20">
        <f t="shared" si="5"/>
        <v>12</v>
      </c>
      <c r="O39" s="21">
        <f t="shared" si="5"/>
        <v>1</v>
      </c>
      <c r="P39" s="199">
        <v>0</v>
      </c>
      <c r="Q39" s="18">
        <f t="shared" si="6"/>
        <v>0</v>
      </c>
      <c r="R39" s="19"/>
      <c r="S39" s="18">
        <f t="shared" si="7"/>
        <v>0</v>
      </c>
      <c r="T39" s="20">
        <f t="shared" si="8"/>
        <v>0</v>
      </c>
      <c r="U39" s="22">
        <f t="shared" si="8"/>
        <v>0</v>
      </c>
      <c r="V39" s="23"/>
      <c r="W39" s="18">
        <f t="shared" si="9"/>
        <v>0</v>
      </c>
      <c r="X39" s="24"/>
      <c r="Y39" s="18">
        <f t="shared" si="10"/>
        <v>0</v>
      </c>
      <c r="Z39" s="200">
        <v>0</v>
      </c>
      <c r="AA39" s="18">
        <f t="shared" si="11"/>
        <v>0</v>
      </c>
      <c r="AB39" s="201">
        <v>3</v>
      </c>
      <c r="AC39" s="18">
        <f t="shared" si="12"/>
        <v>0.25</v>
      </c>
      <c r="AD39" s="26">
        <f t="shared" si="13"/>
        <v>3</v>
      </c>
      <c r="AE39" s="27">
        <f t="shared" si="13"/>
        <v>0.25</v>
      </c>
      <c r="AF39" s="28">
        <f t="shared" si="14"/>
        <v>15</v>
      </c>
      <c r="AG39" s="29">
        <f t="shared" si="14"/>
        <v>1.25</v>
      </c>
      <c r="AH39" s="28">
        <f t="shared" si="15"/>
        <v>0</v>
      </c>
      <c r="AI39" s="22">
        <f t="shared" si="16"/>
        <v>0</v>
      </c>
    </row>
    <row r="40" spans="1:35" ht="15">
      <c r="A40" s="196" t="s">
        <v>850</v>
      </c>
      <c r="B40" s="195" t="s">
        <v>75</v>
      </c>
      <c r="C40" s="195" t="s">
        <v>851</v>
      </c>
      <c r="D40" s="195">
        <v>12</v>
      </c>
      <c r="E40" s="18">
        <f t="shared" si="0"/>
        <v>1</v>
      </c>
      <c r="F40" s="198"/>
      <c r="G40" s="18">
        <f t="shared" si="1"/>
        <v>0</v>
      </c>
      <c r="H40" s="19"/>
      <c r="I40" s="18">
        <f t="shared" si="2"/>
        <v>0</v>
      </c>
      <c r="J40" s="19"/>
      <c r="K40" s="18">
        <f t="shared" si="3"/>
        <v>0</v>
      </c>
      <c r="L40" s="19"/>
      <c r="M40" s="18">
        <f t="shared" si="4"/>
        <v>0</v>
      </c>
      <c r="N40" s="20">
        <f t="shared" si="5"/>
        <v>12</v>
      </c>
      <c r="O40" s="21">
        <f t="shared" si="5"/>
        <v>1</v>
      </c>
      <c r="P40" s="199">
        <v>0</v>
      </c>
      <c r="Q40" s="18">
        <f t="shared" si="6"/>
        <v>0</v>
      </c>
      <c r="R40" s="19"/>
      <c r="S40" s="18">
        <f t="shared" si="7"/>
        <v>0</v>
      </c>
      <c r="T40" s="20">
        <f t="shared" si="8"/>
        <v>0</v>
      </c>
      <c r="U40" s="22">
        <f t="shared" si="8"/>
        <v>0</v>
      </c>
      <c r="V40" s="23"/>
      <c r="W40" s="18">
        <f t="shared" si="9"/>
        <v>0</v>
      </c>
      <c r="X40" s="24"/>
      <c r="Y40" s="18">
        <f t="shared" si="10"/>
        <v>0</v>
      </c>
      <c r="Z40" s="200">
        <v>0</v>
      </c>
      <c r="AA40" s="18">
        <f t="shared" si="11"/>
        <v>0</v>
      </c>
      <c r="AB40" s="201"/>
      <c r="AC40" s="18">
        <f t="shared" si="12"/>
        <v>0</v>
      </c>
      <c r="AD40" s="26">
        <f t="shared" si="13"/>
        <v>0</v>
      </c>
      <c r="AE40" s="27">
        <f t="shared" si="13"/>
        <v>0</v>
      </c>
      <c r="AF40" s="28">
        <f t="shared" si="14"/>
        <v>12</v>
      </c>
      <c r="AG40" s="29">
        <f t="shared" si="14"/>
        <v>1</v>
      </c>
      <c r="AH40" s="28">
        <f t="shared" si="15"/>
        <v>0</v>
      </c>
      <c r="AI40" s="22">
        <f t="shared" si="16"/>
        <v>0</v>
      </c>
    </row>
    <row r="41" spans="1:35" ht="15">
      <c r="A41" s="195"/>
      <c r="B41" s="195" t="s">
        <v>75</v>
      </c>
      <c r="C41" s="195" t="s">
        <v>852</v>
      </c>
      <c r="D41" s="195">
        <v>12</v>
      </c>
      <c r="E41" s="18">
        <f t="shared" si="0"/>
        <v>1</v>
      </c>
      <c r="F41" s="198"/>
      <c r="G41" s="18">
        <f t="shared" si="1"/>
        <v>0</v>
      </c>
      <c r="H41" s="19"/>
      <c r="I41" s="18">
        <f t="shared" si="2"/>
        <v>0</v>
      </c>
      <c r="J41" s="19"/>
      <c r="K41" s="18">
        <f t="shared" si="3"/>
        <v>0</v>
      </c>
      <c r="L41" s="19"/>
      <c r="M41" s="18">
        <f t="shared" si="4"/>
        <v>0</v>
      </c>
      <c r="N41" s="20">
        <f t="shared" si="5"/>
        <v>12</v>
      </c>
      <c r="O41" s="21">
        <f t="shared" si="5"/>
        <v>1</v>
      </c>
      <c r="P41" s="199">
        <v>0</v>
      </c>
      <c r="Q41" s="18">
        <f t="shared" si="6"/>
        <v>0</v>
      </c>
      <c r="R41" s="19"/>
      <c r="S41" s="18">
        <f t="shared" si="7"/>
        <v>0</v>
      </c>
      <c r="T41" s="20">
        <f t="shared" si="8"/>
        <v>0</v>
      </c>
      <c r="U41" s="22">
        <f t="shared" si="8"/>
        <v>0</v>
      </c>
      <c r="V41" s="23"/>
      <c r="W41" s="18">
        <f t="shared" si="9"/>
        <v>0</v>
      </c>
      <c r="X41" s="24"/>
      <c r="Y41" s="18">
        <f t="shared" si="10"/>
        <v>0</v>
      </c>
      <c r="Z41" s="200">
        <v>0</v>
      </c>
      <c r="AA41" s="18">
        <f t="shared" si="11"/>
        <v>0</v>
      </c>
      <c r="AB41" s="201"/>
      <c r="AC41" s="18">
        <f t="shared" si="12"/>
        <v>0</v>
      </c>
      <c r="AD41" s="26">
        <f t="shared" si="13"/>
        <v>0</v>
      </c>
      <c r="AE41" s="27">
        <f t="shared" si="13"/>
        <v>0</v>
      </c>
      <c r="AF41" s="28">
        <f t="shared" si="14"/>
        <v>12</v>
      </c>
      <c r="AG41" s="29">
        <f t="shared" si="14"/>
        <v>1</v>
      </c>
      <c r="AH41" s="28">
        <f t="shared" si="15"/>
        <v>0</v>
      </c>
      <c r="AI41" s="22">
        <f t="shared" si="16"/>
        <v>0</v>
      </c>
    </row>
    <row r="42" spans="1:35" ht="15">
      <c r="A42" s="196">
        <v>352093</v>
      </c>
      <c r="B42" s="195" t="s">
        <v>75</v>
      </c>
      <c r="C42" s="195" t="s">
        <v>853</v>
      </c>
      <c r="D42" s="195">
        <v>10</v>
      </c>
      <c r="E42" s="18">
        <f t="shared" si="0"/>
        <v>0.8333333333333334</v>
      </c>
      <c r="F42" s="198"/>
      <c r="G42" s="18">
        <f t="shared" si="1"/>
        <v>0</v>
      </c>
      <c r="H42" s="19"/>
      <c r="I42" s="18">
        <f t="shared" si="2"/>
        <v>0</v>
      </c>
      <c r="J42" s="19"/>
      <c r="K42" s="18">
        <f t="shared" si="3"/>
        <v>0</v>
      </c>
      <c r="L42" s="19"/>
      <c r="M42" s="18">
        <f t="shared" si="4"/>
        <v>0</v>
      </c>
      <c r="N42" s="20">
        <f t="shared" si="5"/>
        <v>10</v>
      </c>
      <c r="O42" s="21">
        <f t="shared" si="5"/>
        <v>0.8333333333333334</v>
      </c>
      <c r="P42" s="199">
        <v>0</v>
      </c>
      <c r="Q42" s="18">
        <f t="shared" si="6"/>
        <v>0</v>
      </c>
      <c r="R42" s="19"/>
      <c r="S42" s="18">
        <f t="shared" si="7"/>
        <v>0</v>
      </c>
      <c r="T42" s="20">
        <f t="shared" si="8"/>
        <v>0</v>
      </c>
      <c r="U42" s="22">
        <f t="shared" si="8"/>
        <v>0</v>
      </c>
      <c r="V42" s="23"/>
      <c r="W42" s="18">
        <f t="shared" si="9"/>
        <v>0</v>
      </c>
      <c r="X42" s="24"/>
      <c r="Y42" s="18">
        <f t="shared" si="10"/>
        <v>0</v>
      </c>
      <c r="Z42" s="200">
        <v>6</v>
      </c>
      <c r="AA42" s="18">
        <f t="shared" si="11"/>
        <v>0.5</v>
      </c>
      <c r="AB42" s="201"/>
      <c r="AC42" s="18">
        <f t="shared" si="12"/>
        <v>0</v>
      </c>
      <c r="AD42" s="26">
        <f t="shared" si="13"/>
        <v>6</v>
      </c>
      <c r="AE42" s="27">
        <f t="shared" si="13"/>
        <v>0.5</v>
      </c>
      <c r="AF42" s="28">
        <f t="shared" si="14"/>
        <v>16</v>
      </c>
      <c r="AG42" s="29">
        <f t="shared" si="14"/>
        <v>1.3333333333333335</v>
      </c>
      <c r="AH42" s="28">
        <f t="shared" si="15"/>
        <v>4</v>
      </c>
      <c r="AI42" s="22">
        <f t="shared" si="16"/>
        <v>0.3333333333333333</v>
      </c>
    </row>
    <row r="43" spans="1:35" ht="15">
      <c r="A43" s="196" t="s">
        <v>854</v>
      </c>
      <c r="B43" s="195" t="s">
        <v>326</v>
      </c>
      <c r="C43" s="195" t="s">
        <v>855</v>
      </c>
      <c r="D43" s="195">
        <v>9</v>
      </c>
      <c r="E43" s="18">
        <f t="shared" si="0"/>
        <v>0.75</v>
      </c>
      <c r="F43" s="198"/>
      <c r="G43" s="18">
        <f t="shared" si="1"/>
        <v>0</v>
      </c>
      <c r="H43" s="19"/>
      <c r="I43" s="18">
        <f t="shared" si="2"/>
        <v>0</v>
      </c>
      <c r="J43" s="19"/>
      <c r="K43" s="18">
        <f t="shared" si="3"/>
        <v>0</v>
      </c>
      <c r="L43" s="19"/>
      <c r="M43" s="18">
        <f t="shared" si="4"/>
        <v>0</v>
      </c>
      <c r="N43" s="20">
        <f t="shared" si="5"/>
        <v>9</v>
      </c>
      <c r="O43" s="21">
        <f t="shared" si="5"/>
        <v>0.75</v>
      </c>
      <c r="P43" s="199">
        <v>0</v>
      </c>
      <c r="Q43" s="18">
        <f t="shared" si="6"/>
        <v>0</v>
      </c>
      <c r="R43" s="19"/>
      <c r="S43" s="18">
        <f t="shared" si="7"/>
        <v>0</v>
      </c>
      <c r="T43" s="20">
        <f t="shared" si="8"/>
        <v>0</v>
      </c>
      <c r="U43" s="22">
        <f t="shared" si="8"/>
        <v>0</v>
      </c>
      <c r="V43" s="23"/>
      <c r="W43" s="18">
        <f t="shared" si="9"/>
        <v>0</v>
      </c>
      <c r="X43" s="24"/>
      <c r="Y43" s="18">
        <f t="shared" si="10"/>
        <v>0</v>
      </c>
      <c r="Z43" s="200">
        <v>3</v>
      </c>
      <c r="AA43" s="18">
        <f t="shared" si="11"/>
        <v>0.25</v>
      </c>
      <c r="AB43" s="201"/>
      <c r="AC43" s="18">
        <f t="shared" si="12"/>
        <v>0</v>
      </c>
      <c r="AD43" s="26">
        <f t="shared" si="13"/>
        <v>3</v>
      </c>
      <c r="AE43" s="27">
        <f t="shared" si="13"/>
        <v>0.25</v>
      </c>
      <c r="AF43" s="28">
        <f t="shared" si="14"/>
        <v>12</v>
      </c>
      <c r="AG43" s="29">
        <f t="shared" si="14"/>
        <v>1</v>
      </c>
      <c r="AH43" s="28">
        <f t="shared" si="15"/>
        <v>0</v>
      </c>
      <c r="AI43" s="22">
        <f t="shared" si="16"/>
        <v>0</v>
      </c>
    </row>
    <row r="44" spans="1:35" ht="15">
      <c r="A44" s="196" t="s">
        <v>856</v>
      </c>
      <c r="B44" s="195" t="s">
        <v>61</v>
      </c>
      <c r="C44" s="195" t="s">
        <v>857</v>
      </c>
      <c r="D44" s="195">
        <v>12</v>
      </c>
      <c r="E44" s="18">
        <f t="shared" si="0"/>
        <v>1</v>
      </c>
      <c r="F44" s="198"/>
      <c r="G44" s="18">
        <f t="shared" si="1"/>
        <v>0</v>
      </c>
      <c r="H44" s="19"/>
      <c r="I44" s="18">
        <f t="shared" si="2"/>
        <v>0</v>
      </c>
      <c r="J44" s="19"/>
      <c r="K44" s="18">
        <f t="shared" si="3"/>
        <v>0</v>
      </c>
      <c r="L44" s="19"/>
      <c r="M44" s="18">
        <f t="shared" si="4"/>
        <v>0</v>
      </c>
      <c r="N44" s="20">
        <f t="shared" si="5"/>
        <v>12</v>
      </c>
      <c r="O44" s="21">
        <f t="shared" si="5"/>
        <v>1</v>
      </c>
      <c r="P44" s="199">
        <v>0</v>
      </c>
      <c r="Q44" s="18">
        <f t="shared" si="6"/>
        <v>0</v>
      </c>
      <c r="R44" s="19"/>
      <c r="S44" s="18">
        <f t="shared" si="7"/>
        <v>0</v>
      </c>
      <c r="T44" s="20">
        <f t="shared" si="8"/>
        <v>0</v>
      </c>
      <c r="U44" s="22">
        <f t="shared" si="8"/>
        <v>0</v>
      </c>
      <c r="V44" s="23"/>
      <c r="W44" s="18">
        <f t="shared" si="9"/>
        <v>0</v>
      </c>
      <c r="X44" s="24"/>
      <c r="Y44" s="18">
        <f t="shared" si="10"/>
        <v>0</v>
      </c>
      <c r="Z44" s="200">
        <v>0</v>
      </c>
      <c r="AA44" s="18">
        <f t="shared" si="11"/>
        <v>0</v>
      </c>
      <c r="AB44" s="201"/>
      <c r="AC44" s="18">
        <f t="shared" si="12"/>
        <v>0</v>
      </c>
      <c r="AD44" s="26">
        <f t="shared" si="13"/>
        <v>0</v>
      </c>
      <c r="AE44" s="27">
        <f t="shared" si="13"/>
        <v>0</v>
      </c>
      <c r="AF44" s="28">
        <f t="shared" si="14"/>
        <v>12</v>
      </c>
      <c r="AG44" s="29">
        <f t="shared" si="14"/>
        <v>1</v>
      </c>
      <c r="AH44" s="28">
        <f t="shared" si="15"/>
        <v>0</v>
      </c>
      <c r="AI44" s="22">
        <f t="shared" si="16"/>
        <v>0</v>
      </c>
    </row>
    <row r="45" spans="1:35" ht="15">
      <c r="A45" s="196" t="s">
        <v>858</v>
      </c>
      <c r="B45" s="195" t="s">
        <v>75</v>
      </c>
      <c r="C45" s="195" t="s">
        <v>859</v>
      </c>
      <c r="D45" s="195">
        <v>16</v>
      </c>
      <c r="E45" s="18">
        <f t="shared" si="0"/>
        <v>1.3333333333333333</v>
      </c>
      <c r="F45" s="198"/>
      <c r="G45" s="18">
        <f t="shared" si="1"/>
        <v>0</v>
      </c>
      <c r="H45" s="19"/>
      <c r="I45" s="18">
        <f t="shared" si="2"/>
        <v>0</v>
      </c>
      <c r="J45" s="19"/>
      <c r="K45" s="18">
        <f t="shared" si="3"/>
        <v>0</v>
      </c>
      <c r="L45" s="19"/>
      <c r="M45" s="18">
        <f t="shared" si="4"/>
        <v>0</v>
      </c>
      <c r="N45" s="20">
        <f t="shared" si="5"/>
        <v>16</v>
      </c>
      <c r="O45" s="21">
        <f t="shared" si="5"/>
        <v>1.3333333333333333</v>
      </c>
      <c r="P45" s="199">
        <v>0</v>
      </c>
      <c r="Q45" s="18">
        <f t="shared" si="6"/>
        <v>0</v>
      </c>
      <c r="R45" s="19"/>
      <c r="S45" s="18">
        <f t="shared" si="7"/>
        <v>0</v>
      </c>
      <c r="T45" s="20">
        <f t="shared" si="8"/>
        <v>0</v>
      </c>
      <c r="U45" s="22">
        <f t="shared" si="8"/>
        <v>0</v>
      </c>
      <c r="V45" s="23"/>
      <c r="W45" s="18">
        <f t="shared" si="9"/>
        <v>0</v>
      </c>
      <c r="X45" s="24"/>
      <c r="Y45" s="18">
        <f t="shared" si="10"/>
        <v>0</v>
      </c>
      <c r="Z45" s="200">
        <v>0</v>
      </c>
      <c r="AA45" s="18">
        <f t="shared" si="11"/>
        <v>0</v>
      </c>
      <c r="AB45" s="201">
        <v>3</v>
      </c>
      <c r="AC45" s="18">
        <f t="shared" si="12"/>
        <v>0.25</v>
      </c>
      <c r="AD45" s="26">
        <f t="shared" si="13"/>
        <v>3</v>
      </c>
      <c r="AE45" s="27">
        <f t="shared" si="13"/>
        <v>0.25</v>
      </c>
      <c r="AF45" s="28">
        <f t="shared" si="14"/>
        <v>19</v>
      </c>
      <c r="AG45" s="29">
        <f t="shared" si="14"/>
        <v>1.5833333333333333</v>
      </c>
      <c r="AH45" s="28">
        <f t="shared" si="15"/>
        <v>4</v>
      </c>
      <c r="AI45" s="22">
        <f t="shared" si="16"/>
        <v>0.3333333333333333</v>
      </c>
    </row>
    <row r="46" spans="1:35" ht="15">
      <c r="A46" s="196" t="s">
        <v>860</v>
      </c>
      <c r="B46" s="195" t="s">
        <v>75</v>
      </c>
      <c r="C46" s="195" t="s">
        <v>861</v>
      </c>
      <c r="D46" s="195">
        <v>12</v>
      </c>
      <c r="E46" s="18">
        <f t="shared" si="0"/>
        <v>1</v>
      </c>
      <c r="F46" s="198"/>
      <c r="G46" s="18">
        <f t="shared" si="1"/>
        <v>0</v>
      </c>
      <c r="H46" s="19"/>
      <c r="I46" s="18">
        <f t="shared" si="2"/>
        <v>0</v>
      </c>
      <c r="J46" s="19"/>
      <c r="K46" s="18">
        <f t="shared" si="3"/>
        <v>0</v>
      </c>
      <c r="L46" s="19"/>
      <c r="M46" s="18">
        <f t="shared" si="4"/>
        <v>0</v>
      </c>
      <c r="N46" s="20">
        <f t="shared" si="5"/>
        <v>12</v>
      </c>
      <c r="O46" s="21">
        <f t="shared" si="5"/>
        <v>1</v>
      </c>
      <c r="P46" s="199">
        <v>0</v>
      </c>
      <c r="Q46" s="18">
        <f t="shared" si="6"/>
        <v>0</v>
      </c>
      <c r="R46" s="19"/>
      <c r="S46" s="18">
        <f t="shared" si="7"/>
        <v>0</v>
      </c>
      <c r="T46" s="20">
        <f t="shared" si="8"/>
        <v>0</v>
      </c>
      <c r="U46" s="22">
        <f t="shared" si="8"/>
        <v>0</v>
      </c>
      <c r="V46" s="23"/>
      <c r="W46" s="18">
        <f t="shared" si="9"/>
        <v>0</v>
      </c>
      <c r="X46" s="24"/>
      <c r="Y46" s="18">
        <f t="shared" si="10"/>
        <v>0</v>
      </c>
      <c r="Z46" s="200">
        <v>0</v>
      </c>
      <c r="AA46" s="18">
        <f t="shared" si="11"/>
        <v>0</v>
      </c>
      <c r="AB46" s="201"/>
      <c r="AC46" s="18">
        <f t="shared" si="12"/>
        <v>0</v>
      </c>
      <c r="AD46" s="26">
        <f t="shared" si="13"/>
        <v>0</v>
      </c>
      <c r="AE46" s="27">
        <f t="shared" si="13"/>
        <v>0</v>
      </c>
      <c r="AF46" s="28">
        <f t="shared" si="14"/>
        <v>12</v>
      </c>
      <c r="AG46" s="29">
        <f t="shared" si="14"/>
        <v>1</v>
      </c>
      <c r="AH46" s="28">
        <f t="shared" si="15"/>
        <v>0</v>
      </c>
      <c r="AI46" s="22">
        <f t="shared" si="16"/>
        <v>0</v>
      </c>
    </row>
    <row r="47" spans="1:35" ht="15">
      <c r="A47" s="196" t="s">
        <v>862</v>
      </c>
      <c r="B47" s="195" t="s">
        <v>298</v>
      </c>
      <c r="C47" s="195" t="s">
        <v>863</v>
      </c>
      <c r="D47" s="195">
        <v>12</v>
      </c>
      <c r="E47" s="18">
        <f t="shared" si="0"/>
        <v>1</v>
      </c>
      <c r="F47" s="198"/>
      <c r="G47" s="18">
        <f t="shared" si="1"/>
        <v>0</v>
      </c>
      <c r="H47" s="19"/>
      <c r="I47" s="18">
        <f t="shared" si="2"/>
        <v>0</v>
      </c>
      <c r="J47" s="19"/>
      <c r="K47" s="18">
        <f t="shared" si="3"/>
        <v>0</v>
      </c>
      <c r="L47" s="19"/>
      <c r="M47" s="18">
        <f t="shared" si="4"/>
        <v>0</v>
      </c>
      <c r="N47" s="20">
        <f t="shared" si="5"/>
        <v>12</v>
      </c>
      <c r="O47" s="21">
        <f t="shared" si="5"/>
        <v>1</v>
      </c>
      <c r="P47" s="199">
        <v>0</v>
      </c>
      <c r="Q47" s="18">
        <f t="shared" si="6"/>
        <v>0</v>
      </c>
      <c r="R47" s="19"/>
      <c r="S47" s="18">
        <f t="shared" si="7"/>
        <v>0</v>
      </c>
      <c r="T47" s="20">
        <f t="shared" si="8"/>
        <v>0</v>
      </c>
      <c r="U47" s="22">
        <f t="shared" si="8"/>
        <v>0</v>
      </c>
      <c r="V47" s="23"/>
      <c r="W47" s="18">
        <f t="shared" si="9"/>
        <v>0</v>
      </c>
      <c r="X47" s="24"/>
      <c r="Y47" s="18">
        <f t="shared" si="10"/>
        <v>0</v>
      </c>
      <c r="Z47" s="200">
        <v>0</v>
      </c>
      <c r="AA47" s="18">
        <f t="shared" si="11"/>
        <v>0</v>
      </c>
      <c r="AB47" s="201"/>
      <c r="AC47" s="18">
        <f t="shared" si="12"/>
        <v>0</v>
      </c>
      <c r="AD47" s="26">
        <f t="shared" si="13"/>
        <v>0</v>
      </c>
      <c r="AE47" s="27">
        <f t="shared" si="13"/>
        <v>0</v>
      </c>
      <c r="AF47" s="28">
        <f t="shared" si="14"/>
        <v>12</v>
      </c>
      <c r="AG47" s="29">
        <f t="shared" si="14"/>
        <v>1</v>
      </c>
      <c r="AH47" s="28">
        <f t="shared" si="15"/>
        <v>0</v>
      </c>
      <c r="AI47" s="22">
        <f t="shared" si="16"/>
        <v>0</v>
      </c>
    </row>
    <row r="48" spans="1:35" ht="15">
      <c r="A48" s="196" t="s">
        <v>864</v>
      </c>
      <c r="B48" s="195" t="s">
        <v>75</v>
      </c>
      <c r="C48" s="195" t="s">
        <v>865</v>
      </c>
      <c r="D48" s="195">
        <v>5</v>
      </c>
      <c r="E48" s="18">
        <f t="shared" si="0"/>
        <v>0.4166666666666667</v>
      </c>
      <c r="F48" s="198"/>
      <c r="G48" s="18">
        <f t="shared" si="1"/>
        <v>0</v>
      </c>
      <c r="H48" s="19"/>
      <c r="I48" s="18">
        <f t="shared" si="2"/>
        <v>0</v>
      </c>
      <c r="J48" s="19"/>
      <c r="K48" s="18">
        <f t="shared" si="3"/>
        <v>0</v>
      </c>
      <c r="L48" s="19"/>
      <c r="M48" s="18">
        <f t="shared" si="4"/>
        <v>0</v>
      </c>
      <c r="N48" s="20">
        <f t="shared" si="5"/>
        <v>5</v>
      </c>
      <c r="O48" s="21">
        <f t="shared" si="5"/>
        <v>0.4166666666666667</v>
      </c>
      <c r="P48" s="199">
        <v>0</v>
      </c>
      <c r="Q48" s="18">
        <f t="shared" si="6"/>
        <v>0</v>
      </c>
      <c r="R48" s="19"/>
      <c r="S48" s="18">
        <f t="shared" si="7"/>
        <v>0</v>
      </c>
      <c r="T48" s="20">
        <f t="shared" si="8"/>
        <v>0</v>
      </c>
      <c r="U48" s="22">
        <f t="shared" si="8"/>
        <v>0</v>
      </c>
      <c r="V48" s="23"/>
      <c r="W48" s="18">
        <f t="shared" si="9"/>
        <v>0</v>
      </c>
      <c r="X48" s="24"/>
      <c r="Y48" s="18">
        <f t="shared" si="10"/>
        <v>0</v>
      </c>
      <c r="Z48" s="200">
        <v>9</v>
      </c>
      <c r="AA48" s="18">
        <f t="shared" si="11"/>
        <v>0.75</v>
      </c>
      <c r="AB48" s="201"/>
      <c r="AC48" s="18">
        <f t="shared" si="12"/>
        <v>0</v>
      </c>
      <c r="AD48" s="26">
        <f t="shared" si="13"/>
        <v>9</v>
      </c>
      <c r="AE48" s="27">
        <f t="shared" si="13"/>
        <v>0.75</v>
      </c>
      <c r="AF48" s="28">
        <f t="shared" si="14"/>
        <v>14</v>
      </c>
      <c r="AG48" s="29">
        <f t="shared" si="14"/>
        <v>1.1666666666666667</v>
      </c>
      <c r="AH48" s="28">
        <f t="shared" si="15"/>
        <v>2</v>
      </c>
      <c r="AI48" s="22">
        <f t="shared" si="16"/>
        <v>0.16666666666666666</v>
      </c>
    </row>
    <row r="49" spans="1:35" ht="15">
      <c r="A49" s="196" t="s">
        <v>866</v>
      </c>
      <c r="B49" s="195" t="s">
        <v>61</v>
      </c>
      <c r="C49" s="195" t="s">
        <v>867</v>
      </c>
      <c r="D49" s="195">
        <v>12</v>
      </c>
      <c r="E49" s="18">
        <f t="shared" si="0"/>
        <v>1</v>
      </c>
      <c r="F49" s="198"/>
      <c r="G49" s="18">
        <f t="shared" si="1"/>
        <v>0</v>
      </c>
      <c r="H49" s="19"/>
      <c r="I49" s="18">
        <f t="shared" si="2"/>
        <v>0</v>
      </c>
      <c r="J49" s="19"/>
      <c r="K49" s="18">
        <f t="shared" si="3"/>
        <v>0</v>
      </c>
      <c r="L49" s="19"/>
      <c r="M49" s="18">
        <f t="shared" si="4"/>
        <v>0</v>
      </c>
      <c r="N49" s="20">
        <f t="shared" si="5"/>
        <v>12</v>
      </c>
      <c r="O49" s="21">
        <f t="shared" si="5"/>
        <v>1</v>
      </c>
      <c r="P49" s="199">
        <v>0</v>
      </c>
      <c r="Q49" s="18">
        <f t="shared" si="6"/>
        <v>0</v>
      </c>
      <c r="R49" s="19"/>
      <c r="S49" s="18">
        <f t="shared" si="7"/>
        <v>0</v>
      </c>
      <c r="T49" s="20">
        <f t="shared" si="8"/>
        <v>0</v>
      </c>
      <c r="U49" s="22">
        <f t="shared" si="8"/>
        <v>0</v>
      </c>
      <c r="V49" s="23"/>
      <c r="W49" s="18">
        <f t="shared" si="9"/>
        <v>0</v>
      </c>
      <c r="X49" s="24"/>
      <c r="Y49" s="18">
        <f t="shared" si="10"/>
        <v>0</v>
      </c>
      <c r="Z49" s="200">
        <v>0</v>
      </c>
      <c r="AA49" s="18">
        <f t="shared" si="11"/>
        <v>0</v>
      </c>
      <c r="AB49" s="201"/>
      <c r="AC49" s="18">
        <f t="shared" si="12"/>
        <v>0</v>
      </c>
      <c r="AD49" s="26">
        <f t="shared" si="13"/>
        <v>0</v>
      </c>
      <c r="AE49" s="27">
        <f t="shared" si="13"/>
        <v>0</v>
      </c>
      <c r="AF49" s="28">
        <f t="shared" si="14"/>
        <v>12</v>
      </c>
      <c r="AG49" s="29">
        <f t="shared" si="14"/>
        <v>1</v>
      </c>
      <c r="AH49" s="28">
        <f t="shared" si="15"/>
        <v>0</v>
      </c>
      <c r="AI49" s="22">
        <f t="shared" si="16"/>
        <v>0</v>
      </c>
    </row>
    <row r="50" spans="1:35" ht="15">
      <c r="A50" s="189"/>
      <c r="D50" s="17"/>
      <c r="E50" s="18">
        <f t="shared" si="0"/>
        <v>0</v>
      </c>
      <c r="F50" s="19"/>
      <c r="G50" s="18">
        <f t="shared" si="1"/>
        <v>0</v>
      </c>
      <c r="H50" s="19"/>
      <c r="I50" s="18">
        <f t="shared" si="2"/>
        <v>0</v>
      </c>
      <c r="J50" s="19"/>
      <c r="K50" s="18">
        <f t="shared" si="3"/>
        <v>0</v>
      </c>
      <c r="L50" s="19"/>
      <c r="M50" s="18">
        <f t="shared" si="4"/>
        <v>0</v>
      </c>
      <c r="N50" s="20">
        <f t="shared" si="5"/>
        <v>0</v>
      </c>
      <c r="O50" s="21">
        <f t="shared" si="5"/>
        <v>0</v>
      </c>
      <c r="P50" s="19"/>
      <c r="Q50" s="18">
        <f t="shared" si="6"/>
        <v>0</v>
      </c>
      <c r="R50" s="19"/>
      <c r="S50" s="18">
        <f t="shared" si="7"/>
        <v>0</v>
      </c>
      <c r="T50" s="20">
        <f t="shared" si="8"/>
        <v>0</v>
      </c>
      <c r="U50" s="22">
        <f t="shared" si="8"/>
        <v>0</v>
      </c>
      <c r="V50" s="23"/>
      <c r="W50" s="18">
        <f t="shared" si="9"/>
        <v>0</v>
      </c>
      <c r="X50" s="24"/>
      <c r="Y50" s="18">
        <f t="shared" si="10"/>
        <v>0</v>
      </c>
      <c r="Z50" s="24"/>
      <c r="AA50" s="18">
        <f t="shared" si="11"/>
        <v>0</v>
      </c>
      <c r="AB50" s="25"/>
      <c r="AC50" s="18">
        <f t="shared" si="12"/>
        <v>0</v>
      </c>
      <c r="AD50" s="26">
        <f t="shared" si="13"/>
        <v>0</v>
      </c>
      <c r="AE50" s="27">
        <f t="shared" si="13"/>
        <v>0</v>
      </c>
      <c r="AF50" s="28">
        <f t="shared" si="14"/>
        <v>0</v>
      </c>
      <c r="AG50" s="29">
        <f t="shared" si="14"/>
        <v>0</v>
      </c>
      <c r="AH50" s="28">
        <f t="shared" si="15"/>
        <v>0</v>
      </c>
      <c r="AI50" s="22">
        <f t="shared" si="16"/>
        <v>0</v>
      </c>
    </row>
    <row r="51" spans="1:35" ht="15">
      <c r="A51" s="15"/>
      <c r="B51" s="16"/>
      <c r="C51" s="16"/>
      <c r="D51" s="17"/>
      <c r="E51" s="18">
        <f t="shared" si="0"/>
        <v>0</v>
      </c>
      <c r="F51" s="19"/>
      <c r="G51" s="18">
        <f t="shared" si="1"/>
        <v>0</v>
      </c>
      <c r="H51" s="19"/>
      <c r="I51" s="18">
        <f t="shared" si="2"/>
        <v>0</v>
      </c>
      <c r="J51" s="19"/>
      <c r="K51" s="18">
        <f t="shared" si="3"/>
        <v>0</v>
      </c>
      <c r="L51" s="19"/>
      <c r="M51" s="18">
        <f t="shared" si="3"/>
        <v>0</v>
      </c>
      <c r="N51" s="20">
        <f aca="true" t="shared" si="17" ref="N51:O63">D51+F51+H51+J51+L51</f>
        <v>0</v>
      </c>
      <c r="O51" s="21">
        <f t="shared" si="17"/>
        <v>0</v>
      </c>
      <c r="P51" s="19"/>
      <c r="Q51" s="18">
        <f t="shared" si="6"/>
        <v>0</v>
      </c>
      <c r="R51" s="19"/>
      <c r="S51" s="18">
        <f t="shared" si="7"/>
        <v>0</v>
      </c>
      <c r="T51" s="20">
        <f aca="true" t="shared" si="18" ref="T51:U63">P51+R51</f>
        <v>0</v>
      </c>
      <c r="U51" s="22">
        <f t="shared" si="18"/>
        <v>0</v>
      </c>
      <c r="V51" s="23"/>
      <c r="W51" s="18">
        <f t="shared" si="9"/>
        <v>0</v>
      </c>
      <c r="X51" s="24"/>
      <c r="Y51" s="18">
        <f t="shared" si="10"/>
        <v>0</v>
      </c>
      <c r="Z51" s="24"/>
      <c r="AA51" s="18">
        <f t="shared" si="11"/>
        <v>0</v>
      </c>
      <c r="AB51" s="25"/>
      <c r="AC51" s="18">
        <f t="shared" si="12"/>
        <v>0</v>
      </c>
      <c r="AD51" s="26">
        <f aca="true" t="shared" si="19" ref="AD51:AE63">X51+Z51+AB51</f>
        <v>0</v>
      </c>
      <c r="AE51" s="27">
        <f t="shared" si="19"/>
        <v>0</v>
      </c>
      <c r="AF51" s="28">
        <f aca="true" t="shared" si="20" ref="AF51:AG63">N51+T51+V51+AD51</f>
        <v>0</v>
      </c>
      <c r="AG51" s="29">
        <f t="shared" si="20"/>
        <v>0</v>
      </c>
      <c r="AH51" s="28">
        <f t="shared" si="15"/>
        <v>0</v>
      </c>
      <c r="AI51" s="22">
        <f t="shared" si="16"/>
        <v>0</v>
      </c>
    </row>
    <row r="52" spans="1:35" ht="15">
      <c r="A52" s="15"/>
      <c r="B52" s="16"/>
      <c r="C52" s="16"/>
      <c r="D52" s="17"/>
      <c r="E52" s="18">
        <f t="shared" si="0"/>
        <v>0</v>
      </c>
      <c r="F52" s="19"/>
      <c r="G52" s="18">
        <f t="shared" si="1"/>
        <v>0</v>
      </c>
      <c r="H52" s="19"/>
      <c r="I52" s="18">
        <f t="shared" si="2"/>
        <v>0</v>
      </c>
      <c r="J52" s="19"/>
      <c r="K52" s="18">
        <f aca="true" t="shared" si="21" ref="K52:M63">+J52/12</f>
        <v>0</v>
      </c>
      <c r="L52" s="19"/>
      <c r="M52" s="18">
        <f t="shared" si="21"/>
        <v>0</v>
      </c>
      <c r="N52" s="20">
        <f t="shared" si="17"/>
        <v>0</v>
      </c>
      <c r="O52" s="21">
        <f t="shared" si="17"/>
        <v>0</v>
      </c>
      <c r="P52" s="19"/>
      <c r="Q52" s="18">
        <f t="shared" si="6"/>
        <v>0</v>
      </c>
      <c r="R52" s="19"/>
      <c r="S52" s="18">
        <f t="shared" si="7"/>
        <v>0</v>
      </c>
      <c r="T52" s="20">
        <f t="shared" si="18"/>
        <v>0</v>
      </c>
      <c r="U52" s="22">
        <f t="shared" si="18"/>
        <v>0</v>
      </c>
      <c r="V52" s="23"/>
      <c r="W52" s="18">
        <f t="shared" si="9"/>
        <v>0</v>
      </c>
      <c r="X52" s="24"/>
      <c r="Y52" s="18">
        <f t="shared" si="10"/>
        <v>0</v>
      </c>
      <c r="Z52" s="24"/>
      <c r="AA52" s="18">
        <f t="shared" si="11"/>
        <v>0</v>
      </c>
      <c r="AB52" s="25"/>
      <c r="AC52" s="18">
        <f t="shared" si="12"/>
        <v>0</v>
      </c>
      <c r="AD52" s="26">
        <f t="shared" si="19"/>
        <v>0</v>
      </c>
      <c r="AE52" s="27">
        <f t="shared" si="19"/>
        <v>0</v>
      </c>
      <c r="AF52" s="28">
        <f t="shared" si="20"/>
        <v>0</v>
      </c>
      <c r="AG52" s="29">
        <f t="shared" si="20"/>
        <v>0</v>
      </c>
      <c r="AH52" s="28">
        <f t="shared" si="15"/>
        <v>0</v>
      </c>
      <c r="AI52" s="22">
        <f t="shared" si="16"/>
        <v>0</v>
      </c>
    </row>
    <row r="53" spans="1:35" ht="15">
      <c r="A53" s="15"/>
      <c r="B53" s="16"/>
      <c r="C53" s="16"/>
      <c r="D53" s="17"/>
      <c r="E53" s="18">
        <f t="shared" si="0"/>
        <v>0</v>
      </c>
      <c r="F53" s="19"/>
      <c r="G53" s="18">
        <f t="shared" si="1"/>
        <v>0</v>
      </c>
      <c r="H53" s="19"/>
      <c r="I53" s="18">
        <f t="shared" si="2"/>
        <v>0</v>
      </c>
      <c r="J53" s="19"/>
      <c r="K53" s="18">
        <f t="shared" si="21"/>
        <v>0</v>
      </c>
      <c r="L53" s="19"/>
      <c r="M53" s="18">
        <f t="shared" si="21"/>
        <v>0</v>
      </c>
      <c r="N53" s="20">
        <f t="shared" si="17"/>
        <v>0</v>
      </c>
      <c r="O53" s="21">
        <f t="shared" si="17"/>
        <v>0</v>
      </c>
      <c r="P53" s="19"/>
      <c r="Q53" s="18">
        <f t="shared" si="6"/>
        <v>0</v>
      </c>
      <c r="R53" s="19"/>
      <c r="S53" s="18">
        <f t="shared" si="7"/>
        <v>0</v>
      </c>
      <c r="T53" s="20">
        <f t="shared" si="18"/>
        <v>0</v>
      </c>
      <c r="U53" s="22">
        <f t="shared" si="18"/>
        <v>0</v>
      </c>
      <c r="V53" s="23"/>
      <c r="W53" s="18">
        <f t="shared" si="9"/>
        <v>0</v>
      </c>
      <c r="X53" s="24"/>
      <c r="Y53" s="18">
        <f t="shared" si="10"/>
        <v>0</v>
      </c>
      <c r="Z53" s="24"/>
      <c r="AA53" s="18">
        <f t="shared" si="11"/>
        <v>0</v>
      </c>
      <c r="AB53" s="25"/>
      <c r="AC53" s="18">
        <f t="shared" si="12"/>
        <v>0</v>
      </c>
      <c r="AD53" s="26">
        <f t="shared" si="19"/>
        <v>0</v>
      </c>
      <c r="AE53" s="27">
        <f t="shared" si="19"/>
        <v>0</v>
      </c>
      <c r="AF53" s="28">
        <f t="shared" si="20"/>
        <v>0</v>
      </c>
      <c r="AG53" s="29">
        <f t="shared" si="20"/>
        <v>0</v>
      </c>
      <c r="AH53" s="28">
        <f t="shared" si="15"/>
        <v>0</v>
      </c>
      <c r="AI53" s="22">
        <f t="shared" si="16"/>
        <v>0</v>
      </c>
    </row>
    <row r="54" spans="1:35" ht="15">
      <c r="A54" s="15"/>
      <c r="B54" s="16"/>
      <c r="C54" s="16"/>
      <c r="D54" s="17"/>
      <c r="E54" s="18">
        <f t="shared" si="0"/>
        <v>0</v>
      </c>
      <c r="F54" s="19"/>
      <c r="G54" s="18">
        <f t="shared" si="1"/>
        <v>0</v>
      </c>
      <c r="H54" s="19"/>
      <c r="I54" s="18">
        <f t="shared" si="2"/>
        <v>0</v>
      </c>
      <c r="J54" s="19"/>
      <c r="K54" s="18">
        <f t="shared" si="21"/>
        <v>0</v>
      </c>
      <c r="L54" s="19"/>
      <c r="M54" s="18">
        <f t="shared" si="21"/>
        <v>0</v>
      </c>
      <c r="N54" s="20">
        <f t="shared" si="17"/>
        <v>0</v>
      </c>
      <c r="O54" s="21">
        <f t="shared" si="17"/>
        <v>0</v>
      </c>
      <c r="P54" s="19"/>
      <c r="Q54" s="18">
        <f t="shared" si="6"/>
        <v>0</v>
      </c>
      <c r="R54" s="19"/>
      <c r="S54" s="18">
        <f t="shared" si="7"/>
        <v>0</v>
      </c>
      <c r="T54" s="20">
        <f t="shared" si="18"/>
        <v>0</v>
      </c>
      <c r="U54" s="22">
        <f t="shared" si="18"/>
        <v>0</v>
      </c>
      <c r="V54" s="23"/>
      <c r="W54" s="18">
        <f t="shared" si="9"/>
        <v>0</v>
      </c>
      <c r="X54" s="24"/>
      <c r="Y54" s="18">
        <f t="shared" si="10"/>
        <v>0</v>
      </c>
      <c r="Z54" s="24"/>
      <c r="AA54" s="18">
        <f t="shared" si="11"/>
        <v>0</v>
      </c>
      <c r="AB54" s="25"/>
      <c r="AC54" s="18">
        <f t="shared" si="12"/>
        <v>0</v>
      </c>
      <c r="AD54" s="26">
        <f t="shared" si="19"/>
        <v>0</v>
      </c>
      <c r="AE54" s="27">
        <f t="shared" si="19"/>
        <v>0</v>
      </c>
      <c r="AF54" s="28">
        <f t="shared" si="20"/>
        <v>0</v>
      </c>
      <c r="AG54" s="29">
        <f t="shared" si="20"/>
        <v>0</v>
      </c>
      <c r="AH54" s="28">
        <f t="shared" si="15"/>
        <v>0</v>
      </c>
      <c r="AI54" s="22">
        <f t="shared" si="16"/>
        <v>0</v>
      </c>
    </row>
    <row r="55" spans="1:35" ht="15">
      <c r="A55" s="15"/>
      <c r="B55" s="16"/>
      <c r="C55" s="16"/>
      <c r="D55" s="17"/>
      <c r="E55" s="18">
        <f t="shared" si="0"/>
        <v>0</v>
      </c>
      <c r="F55" s="19"/>
      <c r="G55" s="18">
        <f t="shared" si="1"/>
        <v>0</v>
      </c>
      <c r="H55" s="19"/>
      <c r="I55" s="18">
        <f t="shared" si="2"/>
        <v>0</v>
      </c>
      <c r="J55" s="19"/>
      <c r="K55" s="18">
        <f t="shared" si="21"/>
        <v>0</v>
      </c>
      <c r="L55" s="19"/>
      <c r="M55" s="18">
        <f t="shared" si="21"/>
        <v>0</v>
      </c>
      <c r="N55" s="20">
        <f t="shared" si="17"/>
        <v>0</v>
      </c>
      <c r="O55" s="21">
        <f t="shared" si="17"/>
        <v>0</v>
      </c>
      <c r="P55" s="19"/>
      <c r="Q55" s="18">
        <f t="shared" si="6"/>
        <v>0</v>
      </c>
      <c r="R55" s="19"/>
      <c r="S55" s="18">
        <f t="shared" si="7"/>
        <v>0</v>
      </c>
      <c r="T55" s="20">
        <f t="shared" si="18"/>
        <v>0</v>
      </c>
      <c r="U55" s="22">
        <f t="shared" si="18"/>
        <v>0</v>
      </c>
      <c r="V55" s="23"/>
      <c r="W55" s="18">
        <f t="shared" si="9"/>
        <v>0</v>
      </c>
      <c r="X55" s="24"/>
      <c r="Y55" s="18">
        <f t="shared" si="10"/>
        <v>0</v>
      </c>
      <c r="Z55" s="24"/>
      <c r="AA55" s="18">
        <f t="shared" si="11"/>
        <v>0</v>
      </c>
      <c r="AB55" s="25"/>
      <c r="AC55" s="18">
        <f t="shared" si="12"/>
        <v>0</v>
      </c>
      <c r="AD55" s="26">
        <f t="shared" si="19"/>
        <v>0</v>
      </c>
      <c r="AE55" s="27">
        <f t="shared" si="19"/>
        <v>0</v>
      </c>
      <c r="AF55" s="28">
        <f t="shared" si="20"/>
        <v>0</v>
      </c>
      <c r="AG55" s="29">
        <f t="shared" si="20"/>
        <v>0</v>
      </c>
      <c r="AH55" s="28">
        <f t="shared" si="15"/>
        <v>0</v>
      </c>
      <c r="AI55" s="22">
        <f t="shared" si="16"/>
        <v>0</v>
      </c>
    </row>
    <row r="56" spans="1:35" s="1" customFormat="1" ht="15">
      <c r="A56" s="493" t="s">
        <v>35</v>
      </c>
      <c r="B56" s="494"/>
      <c r="C56" s="495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8"/>
    </row>
    <row r="57" spans="1:35" ht="15">
      <c r="A57" s="15"/>
      <c r="B57" s="16"/>
      <c r="C57" s="16"/>
      <c r="D57" s="17"/>
      <c r="E57" s="18">
        <f t="shared" si="0"/>
        <v>0</v>
      </c>
      <c r="F57" s="19"/>
      <c r="G57" s="18">
        <f t="shared" si="1"/>
        <v>0</v>
      </c>
      <c r="H57" s="19"/>
      <c r="I57" s="18">
        <f t="shared" si="2"/>
        <v>0</v>
      </c>
      <c r="J57" s="19"/>
      <c r="K57" s="18">
        <f t="shared" si="21"/>
        <v>0</v>
      </c>
      <c r="L57" s="19"/>
      <c r="M57" s="18">
        <f t="shared" si="21"/>
        <v>0</v>
      </c>
      <c r="N57" s="20">
        <f t="shared" si="17"/>
        <v>0</v>
      </c>
      <c r="O57" s="21">
        <f t="shared" si="17"/>
        <v>0</v>
      </c>
      <c r="P57" s="19"/>
      <c r="Q57" s="18">
        <f t="shared" si="6"/>
        <v>0</v>
      </c>
      <c r="R57" s="19"/>
      <c r="S57" s="18">
        <f t="shared" si="7"/>
        <v>0</v>
      </c>
      <c r="T57" s="20">
        <f t="shared" si="18"/>
        <v>0</v>
      </c>
      <c r="U57" s="22">
        <f t="shared" si="18"/>
        <v>0</v>
      </c>
      <c r="V57" s="23"/>
      <c r="W57" s="18">
        <f t="shared" si="9"/>
        <v>0</v>
      </c>
      <c r="X57" s="24"/>
      <c r="Y57" s="18">
        <f t="shared" si="10"/>
        <v>0</v>
      </c>
      <c r="Z57" s="24"/>
      <c r="AA57" s="18">
        <f t="shared" si="11"/>
        <v>0</v>
      </c>
      <c r="AB57" s="25"/>
      <c r="AC57" s="18">
        <f t="shared" si="12"/>
        <v>0</v>
      </c>
      <c r="AD57" s="26">
        <f t="shared" si="19"/>
        <v>0</v>
      </c>
      <c r="AE57" s="27">
        <f t="shared" si="19"/>
        <v>0</v>
      </c>
      <c r="AF57" s="28">
        <f t="shared" si="20"/>
        <v>0</v>
      </c>
      <c r="AG57" s="29">
        <f t="shared" si="20"/>
        <v>0</v>
      </c>
      <c r="AH57" s="28">
        <f t="shared" si="15"/>
        <v>0</v>
      </c>
      <c r="AI57" s="22">
        <f t="shared" si="16"/>
        <v>0</v>
      </c>
    </row>
    <row r="58" spans="1:35" ht="15">
      <c r="A58" s="15"/>
      <c r="B58" s="16"/>
      <c r="C58" s="16"/>
      <c r="D58" s="17"/>
      <c r="E58" s="18">
        <f t="shared" si="0"/>
        <v>0</v>
      </c>
      <c r="F58" s="19"/>
      <c r="G58" s="18">
        <f t="shared" si="1"/>
        <v>0</v>
      </c>
      <c r="H58" s="19"/>
      <c r="I58" s="18">
        <f t="shared" si="2"/>
        <v>0</v>
      </c>
      <c r="J58" s="19"/>
      <c r="K58" s="18">
        <f t="shared" si="21"/>
        <v>0</v>
      </c>
      <c r="L58" s="19"/>
      <c r="M58" s="18">
        <f t="shared" si="21"/>
        <v>0</v>
      </c>
      <c r="N58" s="20">
        <f t="shared" si="17"/>
        <v>0</v>
      </c>
      <c r="O58" s="21">
        <f t="shared" si="17"/>
        <v>0</v>
      </c>
      <c r="P58" s="19"/>
      <c r="Q58" s="18">
        <f t="shared" si="6"/>
        <v>0</v>
      </c>
      <c r="R58" s="19"/>
      <c r="S58" s="18">
        <f t="shared" si="7"/>
        <v>0</v>
      </c>
      <c r="T58" s="20">
        <f t="shared" si="18"/>
        <v>0</v>
      </c>
      <c r="U58" s="22">
        <f t="shared" si="18"/>
        <v>0</v>
      </c>
      <c r="V58" s="23"/>
      <c r="W58" s="18">
        <f t="shared" si="9"/>
        <v>0</v>
      </c>
      <c r="X58" s="24"/>
      <c r="Y58" s="18">
        <f t="shared" si="10"/>
        <v>0</v>
      </c>
      <c r="Z58" s="24"/>
      <c r="AA58" s="18">
        <f t="shared" si="11"/>
        <v>0</v>
      </c>
      <c r="AB58" s="25"/>
      <c r="AC58" s="18">
        <f t="shared" si="12"/>
        <v>0</v>
      </c>
      <c r="AD58" s="26">
        <f t="shared" si="19"/>
        <v>0</v>
      </c>
      <c r="AE58" s="27">
        <f t="shared" si="19"/>
        <v>0</v>
      </c>
      <c r="AF58" s="28">
        <f t="shared" si="20"/>
        <v>0</v>
      </c>
      <c r="AG58" s="29">
        <f t="shared" si="20"/>
        <v>0</v>
      </c>
      <c r="AH58" s="28">
        <f t="shared" si="15"/>
        <v>0</v>
      </c>
      <c r="AI58" s="22">
        <f t="shared" si="16"/>
        <v>0</v>
      </c>
    </row>
    <row r="59" spans="1:35" ht="15">
      <c r="A59" s="15"/>
      <c r="B59" s="16"/>
      <c r="C59" s="16"/>
      <c r="D59" s="17"/>
      <c r="E59" s="18">
        <f t="shared" si="0"/>
        <v>0</v>
      </c>
      <c r="F59" s="19"/>
      <c r="G59" s="18">
        <f t="shared" si="1"/>
        <v>0</v>
      </c>
      <c r="H59" s="19"/>
      <c r="I59" s="18">
        <f t="shared" si="2"/>
        <v>0</v>
      </c>
      <c r="J59" s="19"/>
      <c r="K59" s="18">
        <f t="shared" si="21"/>
        <v>0</v>
      </c>
      <c r="L59" s="19"/>
      <c r="M59" s="18">
        <f t="shared" si="21"/>
        <v>0</v>
      </c>
      <c r="N59" s="20">
        <f t="shared" si="17"/>
        <v>0</v>
      </c>
      <c r="O59" s="21">
        <f t="shared" si="17"/>
        <v>0</v>
      </c>
      <c r="P59" s="19"/>
      <c r="Q59" s="18">
        <f t="shared" si="6"/>
        <v>0</v>
      </c>
      <c r="R59" s="19"/>
      <c r="S59" s="18">
        <f t="shared" si="7"/>
        <v>0</v>
      </c>
      <c r="T59" s="20">
        <f t="shared" si="18"/>
        <v>0</v>
      </c>
      <c r="U59" s="22">
        <f t="shared" si="18"/>
        <v>0</v>
      </c>
      <c r="V59" s="23"/>
      <c r="W59" s="18">
        <f t="shared" si="9"/>
        <v>0</v>
      </c>
      <c r="X59" s="24"/>
      <c r="Y59" s="18">
        <f t="shared" si="10"/>
        <v>0</v>
      </c>
      <c r="Z59" s="24"/>
      <c r="AA59" s="18">
        <f t="shared" si="11"/>
        <v>0</v>
      </c>
      <c r="AB59" s="25"/>
      <c r="AC59" s="18">
        <f t="shared" si="12"/>
        <v>0</v>
      </c>
      <c r="AD59" s="26">
        <f t="shared" si="19"/>
        <v>0</v>
      </c>
      <c r="AE59" s="27">
        <f t="shared" si="19"/>
        <v>0</v>
      </c>
      <c r="AF59" s="28">
        <f t="shared" si="20"/>
        <v>0</v>
      </c>
      <c r="AG59" s="29">
        <f t="shared" si="20"/>
        <v>0</v>
      </c>
      <c r="AH59" s="28">
        <f t="shared" si="15"/>
        <v>0</v>
      </c>
      <c r="AI59" s="22">
        <f t="shared" si="16"/>
        <v>0</v>
      </c>
    </row>
    <row r="60" spans="1:35" ht="15">
      <c r="A60" s="15"/>
      <c r="B60" s="16"/>
      <c r="C60" s="16"/>
      <c r="D60" s="17"/>
      <c r="E60" s="18">
        <f t="shared" si="0"/>
        <v>0</v>
      </c>
      <c r="F60" s="19"/>
      <c r="G60" s="18">
        <f t="shared" si="1"/>
        <v>0</v>
      </c>
      <c r="H60" s="19"/>
      <c r="I60" s="18">
        <f t="shared" si="2"/>
        <v>0</v>
      </c>
      <c r="J60" s="19"/>
      <c r="K60" s="18">
        <f t="shared" si="21"/>
        <v>0</v>
      </c>
      <c r="L60" s="19"/>
      <c r="M60" s="18">
        <f t="shared" si="21"/>
        <v>0</v>
      </c>
      <c r="N60" s="20">
        <f t="shared" si="17"/>
        <v>0</v>
      </c>
      <c r="O60" s="21">
        <f t="shared" si="17"/>
        <v>0</v>
      </c>
      <c r="P60" s="19"/>
      <c r="Q60" s="18">
        <f t="shared" si="6"/>
        <v>0</v>
      </c>
      <c r="R60" s="19"/>
      <c r="S60" s="18">
        <f t="shared" si="7"/>
        <v>0</v>
      </c>
      <c r="T60" s="20">
        <f t="shared" si="18"/>
        <v>0</v>
      </c>
      <c r="U60" s="22">
        <f t="shared" si="18"/>
        <v>0</v>
      </c>
      <c r="V60" s="23"/>
      <c r="W60" s="18">
        <f t="shared" si="9"/>
        <v>0</v>
      </c>
      <c r="X60" s="24"/>
      <c r="Y60" s="18">
        <f t="shared" si="10"/>
        <v>0</v>
      </c>
      <c r="Z60" s="24"/>
      <c r="AA60" s="18">
        <f t="shared" si="11"/>
        <v>0</v>
      </c>
      <c r="AB60" s="25"/>
      <c r="AC60" s="18">
        <f t="shared" si="12"/>
        <v>0</v>
      </c>
      <c r="AD60" s="26">
        <f t="shared" si="19"/>
        <v>0</v>
      </c>
      <c r="AE60" s="27">
        <f t="shared" si="19"/>
        <v>0</v>
      </c>
      <c r="AF60" s="28">
        <f t="shared" si="20"/>
        <v>0</v>
      </c>
      <c r="AG60" s="29">
        <f t="shared" si="20"/>
        <v>0</v>
      </c>
      <c r="AH60" s="28">
        <f t="shared" si="15"/>
        <v>0</v>
      </c>
      <c r="AI60" s="22">
        <f t="shared" si="16"/>
        <v>0</v>
      </c>
    </row>
    <row r="61" spans="1:35" ht="15">
      <c r="A61" s="15"/>
      <c r="B61" s="16"/>
      <c r="C61" s="16"/>
      <c r="D61" s="17"/>
      <c r="E61" s="18">
        <f t="shared" si="0"/>
        <v>0</v>
      </c>
      <c r="F61" s="19"/>
      <c r="G61" s="18">
        <f t="shared" si="1"/>
        <v>0</v>
      </c>
      <c r="H61" s="19"/>
      <c r="I61" s="18">
        <f t="shared" si="2"/>
        <v>0</v>
      </c>
      <c r="J61" s="19"/>
      <c r="K61" s="18">
        <f t="shared" si="21"/>
        <v>0</v>
      </c>
      <c r="L61" s="19"/>
      <c r="M61" s="18">
        <f t="shared" si="21"/>
        <v>0</v>
      </c>
      <c r="N61" s="20">
        <f t="shared" si="17"/>
        <v>0</v>
      </c>
      <c r="O61" s="21">
        <f t="shared" si="17"/>
        <v>0</v>
      </c>
      <c r="P61" s="19"/>
      <c r="Q61" s="18">
        <f t="shared" si="6"/>
        <v>0</v>
      </c>
      <c r="R61" s="19"/>
      <c r="S61" s="18">
        <f t="shared" si="7"/>
        <v>0</v>
      </c>
      <c r="T61" s="20">
        <f t="shared" si="18"/>
        <v>0</v>
      </c>
      <c r="U61" s="22">
        <f t="shared" si="18"/>
        <v>0</v>
      </c>
      <c r="V61" s="23"/>
      <c r="W61" s="18">
        <f t="shared" si="9"/>
        <v>0</v>
      </c>
      <c r="X61" s="24"/>
      <c r="Y61" s="18">
        <f t="shared" si="10"/>
        <v>0</v>
      </c>
      <c r="Z61" s="24"/>
      <c r="AA61" s="18">
        <f t="shared" si="11"/>
        <v>0</v>
      </c>
      <c r="AB61" s="25"/>
      <c r="AC61" s="18">
        <f t="shared" si="12"/>
        <v>0</v>
      </c>
      <c r="AD61" s="26">
        <f t="shared" si="19"/>
        <v>0</v>
      </c>
      <c r="AE61" s="27">
        <f t="shared" si="19"/>
        <v>0</v>
      </c>
      <c r="AF61" s="28">
        <f t="shared" si="20"/>
        <v>0</v>
      </c>
      <c r="AG61" s="29">
        <f t="shared" si="20"/>
        <v>0</v>
      </c>
      <c r="AH61" s="28">
        <f t="shared" si="15"/>
        <v>0</v>
      </c>
      <c r="AI61" s="22">
        <f t="shared" si="16"/>
        <v>0</v>
      </c>
    </row>
    <row r="62" spans="1:35" ht="15">
      <c r="A62" s="15"/>
      <c r="B62" s="16"/>
      <c r="C62" s="16"/>
      <c r="D62" s="17"/>
      <c r="E62" s="18">
        <f t="shared" si="0"/>
        <v>0</v>
      </c>
      <c r="F62" s="19"/>
      <c r="G62" s="18">
        <f t="shared" si="1"/>
        <v>0</v>
      </c>
      <c r="H62" s="19"/>
      <c r="I62" s="18">
        <f t="shared" si="2"/>
        <v>0</v>
      </c>
      <c r="J62" s="19"/>
      <c r="K62" s="18">
        <f t="shared" si="21"/>
        <v>0</v>
      </c>
      <c r="L62" s="19"/>
      <c r="M62" s="18">
        <f t="shared" si="21"/>
        <v>0</v>
      </c>
      <c r="N62" s="20">
        <f t="shared" si="17"/>
        <v>0</v>
      </c>
      <c r="O62" s="21">
        <f t="shared" si="17"/>
        <v>0</v>
      </c>
      <c r="P62" s="19"/>
      <c r="Q62" s="18">
        <f t="shared" si="6"/>
        <v>0</v>
      </c>
      <c r="R62" s="19"/>
      <c r="S62" s="18">
        <f t="shared" si="7"/>
        <v>0</v>
      </c>
      <c r="T62" s="20">
        <f t="shared" si="18"/>
        <v>0</v>
      </c>
      <c r="U62" s="22">
        <f t="shared" si="18"/>
        <v>0</v>
      </c>
      <c r="V62" s="23"/>
      <c r="W62" s="18">
        <f t="shared" si="9"/>
        <v>0</v>
      </c>
      <c r="X62" s="24"/>
      <c r="Y62" s="18">
        <f t="shared" si="10"/>
        <v>0</v>
      </c>
      <c r="Z62" s="24"/>
      <c r="AA62" s="18">
        <f t="shared" si="11"/>
        <v>0</v>
      </c>
      <c r="AB62" s="25"/>
      <c r="AC62" s="18">
        <f t="shared" si="12"/>
        <v>0</v>
      </c>
      <c r="AD62" s="26">
        <f t="shared" si="19"/>
        <v>0</v>
      </c>
      <c r="AE62" s="27">
        <f t="shared" si="19"/>
        <v>0</v>
      </c>
      <c r="AF62" s="28">
        <f t="shared" si="20"/>
        <v>0</v>
      </c>
      <c r="AG62" s="29">
        <f t="shared" si="20"/>
        <v>0</v>
      </c>
      <c r="AH62" s="28">
        <f t="shared" si="15"/>
        <v>0</v>
      </c>
      <c r="AI62" s="22">
        <f t="shared" si="16"/>
        <v>0</v>
      </c>
    </row>
    <row r="63" spans="1:35" ht="15">
      <c r="A63" s="30"/>
      <c r="B63" s="31"/>
      <c r="C63" s="31"/>
      <c r="D63" s="17"/>
      <c r="E63" s="18">
        <f t="shared" si="0"/>
        <v>0</v>
      </c>
      <c r="F63" s="19"/>
      <c r="G63" s="18">
        <f t="shared" si="1"/>
        <v>0</v>
      </c>
      <c r="H63" s="19"/>
      <c r="I63" s="18">
        <f t="shared" si="2"/>
        <v>0</v>
      </c>
      <c r="J63" s="19"/>
      <c r="K63" s="18">
        <f t="shared" si="21"/>
        <v>0</v>
      </c>
      <c r="L63" s="19"/>
      <c r="M63" s="18">
        <f t="shared" si="21"/>
        <v>0</v>
      </c>
      <c r="N63" s="20">
        <f t="shared" si="17"/>
        <v>0</v>
      </c>
      <c r="O63" s="21">
        <f t="shared" si="17"/>
        <v>0</v>
      </c>
      <c r="P63" s="19"/>
      <c r="Q63" s="18">
        <f t="shared" si="6"/>
        <v>0</v>
      </c>
      <c r="R63" s="19"/>
      <c r="S63" s="18">
        <f t="shared" si="7"/>
        <v>0</v>
      </c>
      <c r="T63" s="20">
        <f t="shared" si="18"/>
        <v>0</v>
      </c>
      <c r="U63" s="22">
        <f t="shared" si="18"/>
        <v>0</v>
      </c>
      <c r="V63" s="23"/>
      <c r="W63" s="18">
        <f t="shared" si="9"/>
        <v>0</v>
      </c>
      <c r="X63" s="24"/>
      <c r="Y63" s="18">
        <f t="shared" si="10"/>
        <v>0</v>
      </c>
      <c r="Z63" s="24"/>
      <c r="AA63" s="18">
        <f t="shared" si="11"/>
        <v>0</v>
      </c>
      <c r="AB63" s="25"/>
      <c r="AC63" s="18">
        <f t="shared" si="12"/>
        <v>0</v>
      </c>
      <c r="AD63" s="26">
        <f t="shared" si="19"/>
        <v>0</v>
      </c>
      <c r="AE63" s="27">
        <f t="shared" si="19"/>
        <v>0</v>
      </c>
      <c r="AF63" s="28">
        <f t="shared" si="20"/>
        <v>0</v>
      </c>
      <c r="AG63" s="29">
        <f t="shared" si="20"/>
        <v>0</v>
      </c>
      <c r="AH63" s="28">
        <f t="shared" si="15"/>
        <v>0</v>
      </c>
      <c r="AI63" s="22">
        <f t="shared" si="16"/>
        <v>0</v>
      </c>
    </row>
    <row r="64" spans="1:35" s="1" customFormat="1" ht="15">
      <c r="A64" s="493" t="s">
        <v>36</v>
      </c>
      <c r="B64" s="494"/>
      <c r="C64" s="495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8"/>
    </row>
    <row r="65" spans="1:35" ht="15">
      <c r="A65" s="15"/>
      <c r="B65" s="31" t="s">
        <v>280</v>
      </c>
      <c r="C65" s="31" t="s">
        <v>868</v>
      </c>
      <c r="D65" s="17">
        <v>9</v>
      </c>
      <c r="E65" s="18">
        <f aca="true" t="shared" si="22" ref="E65:E74">+D65/12</f>
        <v>0.75</v>
      </c>
      <c r="F65" s="19"/>
      <c r="G65" s="18">
        <f aca="true" t="shared" si="23" ref="G65:G120">F65/12</f>
        <v>0</v>
      </c>
      <c r="H65" s="19"/>
      <c r="I65" s="18">
        <f aca="true" t="shared" si="24" ref="I65:I120">+H65/12</f>
        <v>0</v>
      </c>
      <c r="J65" s="19"/>
      <c r="K65" s="18">
        <f aca="true" t="shared" si="25" ref="K65:K120">+J65/12</f>
        <v>0</v>
      </c>
      <c r="L65" s="19"/>
      <c r="M65" s="18">
        <f aca="true" t="shared" si="26" ref="M65:M120">+L65/12</f>
        <v>0</v>
      </c>
      <c r="N65" s="20">
        <f aca="true" t="shared" si="27" ref="N65:O111">D65+F65+H65+J65+L65</f>
        <v>9</v>
      </c>
      <c r="O65" s="21">
        <f t="shared" si="27"/>
        <v>0.75</v>
      </c>
      <c r="P65" s="19"/>
      <c r="Q65" s="18">
        <f aca="true" t="shared" si="28" ref="Q65:Q120">+P65/12</f>
        <v>0</v>
      </c>
      <c r="R65" s="19"/>
      <c r="S65" s="18">
        <f aca="true" t="shared" si="29" ref="S65:S120">+R65/12</f>
        <v>0</v>
      </c>
      <c r="T65" s="20">
        <f aca="true" t="shared" si="30" ref="T65:U111">P65+R65</f>
        <v>0</v>
      </c>
      <c r="U65" s="22">
        <f t="shared" si="30"/>
        <v>0</v>
      </c>
      <c r="V65" s="23"/>
      <c r="W65" s="18">
        <f aca="true" t="shared" si="31" ref="W65:W120">+V65/12</f>
        <v>0</v>
      </c>
      <c r="X65" s="24"/>
      <c r="Y65" s="18">
        <f aca="true" t="shared" si="32" ref="Y65:Y120">+X65/12</f>
        <v>0</v>
      </c>
      <c r="Z65" s="24"/>
      <c r="AA65" s="18">
        <f aca="true" t="shared" si="33" ref="AA65:AA120">+Z65/12</f>
        <v>0</v>
      </c>
      <c r="AB65" s="33"/>
      <c r="AC65" s="18">
        <f aca="true" t="shared" si="34" ref="AC65:AC74">AB65/12</f>
        <v>0</v>
      </c>
      <c r="AD65" s="26">
        <f aca="true" t="shared" si="35" ref="AD65:AE111">X65+Z65+AB65</f>
        <v>0</v>
      </c>
      <c r="AE65" s="27">
        <f t="shared" si="35"/>
        <v>0</v>
      </c>
      <c r="AF65" s="28">
        <f aca="true" t="shared" si="36" ref="AF65:AG111">N65+T65+V65+AD65</f>
        <v>9</v>
      </c>
      <c r="AG65" s="29">
        <f t="shared" si="36"/>
        <v>0.75</v>
      </c>
      <c r="AH65" s="28">
        <f aca="true" t="shared" si="37" ref="AH65:AH120">IF(AF65-F65-J65-AB65-12&lt;0,0,AF65-F65-J65-AB65-12)</f>
        <v>0</v>
      </c>
      <c r="AI65" s="22">
        <f aca="true" t="shared" si="38" ref="AI65:AI120">AH65/12</f>
        <v>0</v>
      </c>
    </row>
    <row r="66" spans="1:35" ht="15">
      <c r="A66" s="15"/>
      <c r="B66" s="31" t="s">
        <v>280</v>
      </c>
      <c r="C66" s="31" t="s">
        <v>869</v>
      </c>
      <c r="D66" s="17">
        <v>12</v>
      </c>
      <c r="E66" s="18">
        <f t="shared" si="22"/>
        <v>1</v>
      </c>
      <c r="F66" s="19"/>
      <c r="G66" s="18">
        <f t="shared" si="23"/>
        <v>0</v>
      </c>
      <c r="H66" s="19"/>
      <c r="I66" s="18">
        <f t="shared" si="24"/>
        <v>0</v>
      </c>
      <c r="J66" s="19"/>
      <c r="K66" s="18">
        <f t="shared" si="25"/>
        <v>0</v>
      </c>
      <c r="L66" s="19"/>
      <c r="M66" s="18">
        <f t="shared" si="26"/>
        <v>0</v>
      </c>
      <c r="N66" s="20">
        <f t="shared" si="27"/>
        <v>12</v>
      </c>
      <c r="O66" s="21">
        <f t="shared" si="27"/>
        <v>1</v>
      </c>
      <c r="P66" s="19"/>
      <c r="Q66" s="18">
        <f t="shared" si="28"/>
        <v>0</v>
      </c>
      <c r="R66" s="19"/>
      <c r="S66" s="18">
        <f t="shared" si="29"/>
        <v>0</v>
      </c>
      <c r="T66" s="20">
        <f t="shared" si="30"/>
        <v>0</v>
      </c>
      <c r="U66" s="22">
        <f t="shared" si="30"/>
        <v>0</v>
      </c>
      <c r="V66" s="23"/>
      <c r="W66" s="18">
        <f t="shared" si="31"/>
        <v>0</v>
      </c>
      <c r="X66" s="24"/>
      <c r="Y66" s="18">
        <f t="shared" si="32"/>
        <v>0</v>
      </c>
      <c r="Z66" s="24"/>
      <c r="AA66" s="18">
        <f t="shared" si="33"/>
        <v>0</v>
      </c>
      <c r="AB66" s="33"/>
      <c r="AC66" s="18">
        <f t="shared" si="34"/>
        <v>0</v>
      </c>
      <c r="AD66" s="26">
        <f t="shared" si="35"/>
        <v>0</v>
      </c>
      <c r="AE66" s="27">
        <f t="shared" si="35"/>
        <v>0</v>
      </c>
      <c r="AF66" s="28">
        <f t="shared" si="36"/>
        <v>12</v>
      </c>
      <c r="AG66" s="29">
        <f t="shared" si="36"/>
        <v>1</v>
      </c>
      <c r="AH66" s="28">
        <f t="shared" si="37"/>
        <v>0</v>
      </c>
      <c r="AI66" s="22">
        <f t="shared" si="38"/>
        <v>0</v>
      </c>
    </row>
    <row r="67" spans="1:35" ht="15">
      <c r="A67" s="15"/>
      <c r="B67" s="31"/>
      <c r="C67" s="31" t="s">
        <v>1837</v>
      </c>
      <c r="D67" s="17">
        <v>9</v>
      </c>
      <c r="E67" s="18">
        <f t="shared" si="22"/>
        <v>0.75</v>
      </c>
      <c r="F67" s="19"/>
      <c r="G67" s="18">
        <f t="shared" si="23"/>
        <v>0</v>
      </c>
      <c r="H67" s="19"/>
      <c r="I67" s="18">
        <f t="shared" si="24"/>
        <v>0</v>
      </c>
      <c r="J67" s="19"/>
      <c r="K67" s="18">
        <f t="shared" si="25"/>
        <v>0</v>
      </c>
      <c r="L67" s="19"/>
      <c r="M67" s="18">
        <f t="shared" si="26"/>
        <v>0</v>
      </c>
      <c r="N67" s="20">
        <f t="shared" si="27"/>
        <v>9</v>
      </c>
      <c r="O67" s="21">
        <f t="shared" si="27"/>
        <v>0.75</v>
      </c>
      <c r="P67" s="19"/>
      <c r="Q67" s="18">
        <f t="shared" si="28"/>
        <v>0</v>
      </c>
      <c r="R67" s="19"/>
      <c r="S67" s="18">
        <f t="shared" si="29"/>
        <v>0</v>
      </c>
      <c r="T67" s="20">
        <f t="shared" si="30"/>
        <v>0</v>
      </c>
      <c r="U67" s="22">
        <f t="shared" si="30"/>
        <v>0</v>
      </c>
      <c r="V67" s="23"/>
      <c r="W67" s="18">
        <f t="shared" si="31"/>
        <v>0</v>
      </c>
      <c r="X67" s="24"/>
      <c r="Y67" s="18">
        <f t="shared" si="32"/>
        <v>0</v>
      </c>
      <c r="Z67" s="24"/>
      <c r="AA67" s="18">
        <f t="shared" si="33"/>
        <v>0</v>
      </c>
      <c r="AB67" s="33"/>
      <c r="AC67" s="18">
        <f t="shared" si="34"/>
        <v>0</v>
      </c>
      <c r="AD67" s="26">
        <f t="shared" si="35"/>
        <v>0</v>
      </c>
      <c r="AE67" s="27">
        <f t="shared" si="35"/>
        <v>0</v>
      </c>
      <c r="AF67" s="28">
        <f t="shared" si="36"/>
        <v>9</v>
      </c>
      <c r="AG67" s="29">
        <f t="shared" si="36"/>
        <v>0.75</v>
      </c>
      <c r="AH67" s="28">
        <f t="shared" si="37"/>
        <v>0</v>
      </c>
      <c r="AI67" s="22">
        <f t="shared" si="38"/>
        <v>0</v>
      </c>
    </row>
    <row r="68" spans="1:35" ht="15">
      <c r="A68" s="15"/>
      <c r="B68" s="31"/>
      <c r="C68" s="31" t="s">
        <v>1838</v>
      </c>
      <c r="D68" s="17">
        <v>2</v>
      </c>
      <c r="E68" s="18">
        <f t="shared" si="22"/>
        <v>0.16666666666666666</v>
      </c>
      <c r="F68" s="19"/>
      <c r="G68" s="18">
        <f t="shared" si="23"/>
        <v>0</v>
      </c>
      <c r="H68" s="19"/>
      <c r="I68" s="18">
        <f t="shared" si="24"/>
        <v>0</v>
      </c>
      <c r="J68" s="19"/>
      <c r="K68" s="18">
        <f t="shared" si="25"/>
        <v>0</v>
      </c>
      <c r="L68" s="19"/>
      <c r="M68" s="18">
        <f t="shared" si="26"/>
        <v>0</v>
      </c>
      <c r="N68" s="20">
        <f t="shared" si="27"/>
        <v>2</v>
      </c>
      <c r="O68" s="21">
        <f t="shared" si="27"/>
        <v>0.16666666666666666</v>
      </c>
      <c r="P68" s="19"/>
      <c r="Q68" s="18">
        <f t="shared" si="28"/>
        <v>0</v>
      </c>
      <c r="R68" s="19"/>
      <c r="S68" s="18">
        <f t="shared" si="29"/>
        <v>0</v>
      </c>
      <c r="T68" s="20">
        <f t="shared" si="30"/>
        <v>0</v>
      </c>
      <c r="U68" s="22">
        <f t="shared" si="30"/>
        <v>0</v>
      </c>
      <c r="V68" s="23"/>
      <c r="W68" s="18">
        <f t="shared" si="31"/>
        <v>0</v>
      </c>
      <c r="X68" s="24"/>
      <c r="Y68" s="18">
        <f t="shared" si="32"/>
        <v>0</v>
      </c>
      <c r="Z68" s="24"/>
      <c r="AA68" s="18">
        <f t="shared" si="33"/>
        <v>0</v>
      </c>
      <c r="AB68" s="33"/>
      <c r="AC68" s="18">
        <f t="shared" si="34"/>
        <v>0</v>
      </c>
      <c r="AD68" s="26">
        <f t="shared" si="35"/>
        <v>0</v>
      </c>
      <c r="AE68" s="27">
        <f t="shared" si="35"/>
        <v>0</v>
      </c>
      <c r="AF68" s="28">
        <f t="shared" si="36"/>
        <v>2</v>
      </c>
      <c r="AG68" s="29">
        <f t="shared" si="36"/>
        <v>0.16666666666666666</v>
      </c>
      <c r="AH68" s="28">
        <f t="shared" si="37"/>
        <v>0</v>
      </c>
      <c r="AI68" s="22">
        <f t="shared" si="38"/>
        <v>0</v>
      </c>
    </row>
    <row r="69" spans="1:35" ht="15">
      <c r="A69" s="30"/>
      <c r="B69" s="31"/>
      <c r="C69" s="31" t="s">
        <v>1839</v>
      </c>
      <c r="D69" s="17">
        <v>6</v>
      </c>
      <c r="E69" s="18">
        <f t="shared" si="22"/>
        <v>0.5</v>
      </c>
      <c r="F69" s="19"/>
      <c r="G69" s="18">
        <f t="shared" si="23"/>
        <v>0</v>
      </c>
      <c r="H69" s="19"/>
      <c r="I69" s="18">
        <f t="shared" si="24"/>
        <v>0</v>
      </c>
      <c r="J69" s="19"/>
      <c r="K69" s="18">
        <f t="shared" si="25"/>
        <v>0</v>
      </c>
      <c r="L69" s="19"/>
      <c r="M69" s="18">
        <f t="shared" si="26"/>
        <v>0</v>
      </c>
      <c r="N69" s="20">
        <f t="shared" si="27"/>
        <v>6</v>
      </c>
      <c r="O69" s="21">
        <f t="shared" si="27"/>
        <v>0.5</v>
      </c>
      <c r="P69" s="19"/>
      <c r="Q69" s="18">
        <f t="shared" si="28"/>
        <v>0</v>
      </c>
      <c r="R69" s="19"/>
      <c r="S69" s="18">
        <f t="shared" si="29"/>
        <v>0</v>
      </c>
      <c r="T69" s="20">
        <f t="shared" si="30"/>
        <v>0</v>
      </c>
      <c r="U69" s="22">
        <f t="shared" si="30"/>
        <v>0</v>
      </c>
      <c r="V69" s="23"/>
      <c r="W69" s="18">
        <f t="shared" si="31"/>
        <v>0</v>
      </c>
      <c r="X69" s="24"/>
      <c r="Y69" s="18">
        <f t="shared" si="32"/>
        <v>0</v>
      </c>
      <c r="Z69" s="24"/>
      <c r="AA69" s="18">
        <f t="shared" si="33"/>
        <v>0</v>
      </c>
      <c r="AB69" s="33"/>
      <c r="AC69" s="18">
        <f t="shared" si="34"/>
        <v>0</v>
      </c>
      <c r="AD69" s="26">
        <f t="shared" si="35"/>
        <v>0</v>
      </c>
      <c r="AE69" s="27">
        <f t="shared" si="35"/>
        <v>0</v>
      </c>
      <c r="AF69" s="28">
        <f t="shared" si="36"/>
        <v>6</v>
      </c>
      <c r="AG69" s="29">
        <f t="shared" si="36"/>
        <v>0.5</v>
      </c>
      <c r="AH69" s="28">
        <f t="shared" si="37"/>
        <v>0</v>
      </c>
      <c r="AI69" s="22">
        <f t="shared" si="38"/>
        <v>0</v>
      </c>
    </row>
    <row r="70" spans="1:35" ht="15">
      <c r="A70" s="30"/>
      <c r="B70" s="31"/>
      <c r="C70" s="31" t="s">
        <v>1840</v>
      </c>
      <c r="D70" s="17">
        <v>9</v>
      </c>
      <c r="E70" s="18">
        <f t="shared" si="22"/>
        <v>0.75</v>
      </c>
      <c r="F70" s="19"/>
      <c r="G70" s="18">
        <f t="shared" si="23"/>
        <v>0</v>
      </c>
      <c r="H70" s="19"/>
      <c r="I70" s="18">
        <f t="shared" si="24"/>
        <v>0</v>
      </c>
      <c r="J70" s="19"/>
      <c r="K70" s="18">
        <f t="shared" si="25"/>
        <v>0</v>
      </c>
      <c r="L70" s="19"/>
      <c r="M70" s="18">
        <f t="shared" si="26"/>
        <v>0</v>
      </c>
      <c r="N70" s="20">
        <f t="shared" si="27"/>
        <v>9</v>
      </c>
      <c r="O70" s="21">
        <f t="shared" si="27"/>
        <v>0.75</v>
      </c>
      <c r="P70" s="19"/>
      <c r="Q70" s="18">
        <f t="shared" si="28"/>
        <v>0</v>
      </c>
      <c r="R70" s="19"/>
      <c r="S70" s="18">
        <f t="shared" si="29"/>
        <v>0</v>
      </c>
      <c r="T70" s="20">
        <f t="shared" si="30"/>
        <v>0</v>
      </c>
      <c r="U70" s="22">
        <f t="shared" si="30"/>
        <v>0</v>
      </c>
      <c r="V70" s="23"/>
      <c r="W70" s="18">
        <f t="shared" si="31"/>
        <v>0</v>
      </c>
      <c r="X70" s="24"/>
      <c r="Y70" s="18">
        <f t="shared" si="32"/>
        <v>0</v>
      </c>
      <c r="Z70" s="24"/>
      <c r="AA70" s="18">
        <f t="shared" si="33"/>
        <v>0</v>
      </c>
      <c r="AB70" s="33"/>
      <c r="AC70" s="18">
        <f t="shared" si="34"/>
        <v>0</v>
      </c>
      <c r="AD70" s="26">
        <f t="shared" si="35"/>
        <v>0</v>
      </c>
      <c r="AE70" s="27">
        <f t="shared" si="35"/>
        <v>0</v>
      </c>
      <c r="AF70" s="28">
        <f t="shared" si="36"/>
        <v>9</v>
      </c>
      <c r="AG70" s="29">
        <f t="shared" si="36"/>
        <v>0.75</v>
      </c>
      <c r="AH70" s="28">
        <f t="shared" si="37"/>
        <v>0</v>
      </c>
      <c r="AI70" s="22">
        <f t="shared" si="38"/>
        <v>0</v>
      </c>
    </row>
    <row r="71" spans="1:35" ht="15">
      <c r="A71" s="30"/>
      <c r="B71" s="31"/>
      <c r="C71" s="31" t="s">
        <v>1841</v>
      </c>
      <c r="D71" s="17">
        <v>6</v>
      </c>
      <c r="E71" s="18">
        <f t="shared" si="22"/>
        <v>0.5</v>
      </c>
      <c r="F71" s="19"/>
      <c r="G71" s="18">
        <f t="shared" si="23"/>
        <v>0</v>
      </c>
      <c r="H71" s="19"/>
      <c r="I71" s="18">
        <f t="shared" si="24"/>
        <v>0</v>
      </c>
      <c r="J71" s="19"/>
      <c r="K71" s="18">
        <f t="shared" si="25"/>
        <v>0</v>
      </c>
      <c r="L71" s="19"/>
      <c r="M71" s="18">
        <f t="shared" si="26"/>
        <v>0</v>
      </c>
      <c r="N71" s="20">
        <f t="shared" si="27"/>
        <v>6</v>
      </c>
      <c r="O71" s="21">
        <f t="shared" si="27"/>
        <v>0.5</v>
      </c>
      <c r="P71" s="19"/>
      <c r="Q71" s="18">
        <f t="shared" si="28"/>
        <v>0</v>
      </c>
      <c r="R71" s="19"/>
      <c r="S71" s="18">
        <f t="shared" si="29"/>
        <v>0</v>
      </c>
      <c r="T71" s="20">
        <f t="shared" si="30"/>
        <v>0</v>
      </c>
      <c r="U71" s="22">
        <f t="shared" si="30"/>
        <v>0</v>
      </c>
      <c r="V71" s="23"/>
      <c r="W71" s="18">
        <f t="shared" si="31"/>
        <v>0</v>
      </c>
      <c r="X71" s="24"/>
      <c r="Y71" s="18">
        <f t="shared" si="32"/>
        <v>0</v>
      </c>
      <c r="Z71" s="24"/>
      <c r="AA71" s="18">
        <f t="shared" si="33"/>
        <v>0</v>
      </c>
      <c r="AB71" s="33"/>
      <c r="AC71" s="18">
        <f t="shared" si="34"/>
        <v>0</v>
      </c>
      <c r="AD71" s="26">
        <f t="shared" si="35"/>
        <v>0</v>
      </c>
      <c r="AE71" s="27">
        <f t="shared" si="35"/>
        <v>0</v>
      </c>
      <c r="AF71" s="28">
        <f t="shared" si="36"/>
        <v>6</v>
      </c>
      <c r="AG71" s="29">
        <f t="shared" si="36"/>
        <v>0.5</v>
      </c>
      <c r="AH71" s="28">
        <f t="shared" si="37"/>
        <v>0</v>
      </c>
      <c r="AI71" s="22">
        <f t="shared" si="38"/>
        <v>0</v>
      </c>
    </row>
    <row r="72" spans="1:35" ht="15">
      <c r="A72" s="30"/>
      <c r="B72" s="31"/>
      <c r="C72" s="31" t="s">
        <v>1842</v>
      </c>
      <c r="D72" s="17">
        <v>12</v>
      </c>
      <c r="E72" s="18">
        <f t="shared" si="22"/>
        <v>1</v>
      </c>
      <c r="F72" s="19"/>
      <c r="G72" s="18">
        <f t="shared" si="23"/>
        <v>0</v>
      </c>
      <c r="H72" s="19"/>
      <c r="I72" s="18">
        <f t="shared" si="24"/>
        <v>0</v>
      </c>
      <c r="J72" s="19"/>
      <c r="K72" s="18">
        <f t="shared" si="25"/>
        <v>0</v>
      </c>
      <c r="L72" s="19"/>
      <c r="M72" s="18">
        <f t="shared" si="26"/>
        <v>0</v>
      </c>
      <c r="N72" s="20">
        <f t="shared" si="27"/>
        <v>12</v>
      </c>
      <c r="O72" s="21">
        <f t="shared" si="27"/>
        <v>1</v>
      </c>
      <c r="P72" s="19"/>
      <c r="Q72" s="18">
        <f t="shared" si="28"/>
        <v>0</v>
      </c>
      <c r="R72" s="19"/>
      <c r="S72" s="18">
        <f t="shared" si="29"/>
        <v>0</v>
      </c>
      <c r="T72" s="20">
        <f t="shared" si="30"/>
        <v>0</v>
      </c>
      <c r="U72" s="22">
        <f t="shared" si="30"/>
        <v>0</v>
      </c>
      <c r="V72" s="23"/>
      <c r="W72" s="18">
        <f t="shared" si="31"/>
        <v>0</v>
      </c>
      <c r="X72" s="24"/>
      <c r="Y72" s="18">
        <f t="shared" si="32"/>
        <v>0</v>
      </c>
      <c r="Z72" s="24"/>
      <c r="AA72" s="18">
        <f t="shared" si="33"/>
        <v>0</v>
      </c>
      <c r="AB72" s="33"/>
      <c r="AC72" s="18">
        <f t="shared" si="34"/>
        <v>0</v>
      </c>
      <c r="AD72" s="26">
        <f t="shared" si="35"/>
        <v>0</v>
      </c>
      <c r="AE72" s="27">
        <f t="shared" si="35"/>
        <v>0</v>
      </c>
      <c r="AF72" s="28">
        <f t="shared" si="36"/>
        <v>12</v>
      </c>
      <c r="AG72" s="29">
        <f t="shared" si="36"/>
        <v>1</v>
      </c>
      <c r="AH72" s="28">
        <f t="shared" si="37"/>
        <v>0</v>
      </c>
      <c r="AI72" s="22">
        <f t="shared" si="38"/>
        <v>0</v>
      </c>
    </row>
    <row r="73" spans="1:35" ht="15">
      <c r="A73" s="30"/>
      <c r="B73" s="31"/>
      <c r="C73" s="31"/>
      <c r="D73" s="17"/>
      <c r="E73" s="18">
        <f t="shared" si="22"/>
        <v>0</v>
      </c>
      <c r="F73" s="19"/>
      <c r="G73" s="18">
        <f t="shared" si="23"/>
        <v>0</v>
      </c>
      <c r="H73" s="19"/>
      <c r="I73" s="18">
        <f t="shared" si="24"/>
        <v>0</v>
      </c>
      <c r="J73" s="19"/>
      <c r="K73" s="18">
        <f t="shared" si="25"/>
        <v>0</v>
      </c>
      <c r="L73" s="19"/>
      <c r="M73" s="18">
        <f t="shared" si="26"/>
        <v>0</v>
      </c>
      <c r="N73" s="20">
        <f t="shared" si="27"/>
        <v>0</v>
      </c>
      <c r="O73" s="21">
        <f t="shared" si="27"/>
        <v>0</v>
      </c>
      <c r="P73" s="19"/>
      <c r="Q73" s="18">
        <f t="shared" si="28"/>
        <v>0</v>
      </c>
      <c r="R73" s="19"/>
      <c r="S73" s="18">
        <f t="shared" si="29"/>
        <v>0</v>
      </c>
      <c r="T73" s="20">
        <f t="shared" si="30"/>
        <v>0</v>
      </c>
      <c r="U73" s="22">
        <f t="shared" si="30"/>
        <v>0</v>
      </c>
      <c r="V73" s="23"/>
      <c r="W73" s="18">
        <f t="shared" si="31"/>
        <v>0</v>
      </c>
      <c r="X73" s="24"/>
      <c r="Y73" s="18">
        <f t="shared" si="32"/>
        <v>0</v>
      </c>
      <c r="Z73" s="24"/>
      <c r="AA73" s="18">
        <f t="shared" si="33"/>
        <v>0</v>
      </c>
      <c r="AB73" s="33"/>
      <c r="AC73" s="18">
        <f t="shared" si="34"/>
        <v>0</v>
      </c>
      <c r="AD73" s="26">
        <f t="shared" si="35"/>
        <v>0</v>
      </c>
      <c r="AE73" s="27">
        <f t="shared" si="35"/>
        <v>0</v>
      </c>
      <c r="AF73" s="28">
        <f t="shared" si="36"/>
        <v>0</v>
      </c>
      <c r="AG73" s="29">
        <f t="shared" si="36"/>
        <v>0</v>
      </c>
      <c r="AH73" s="28">
        <f t="shared" si="37"/>
        <v>0</v>
      </c>
      <c r="AI73" s="22">
        <f t="shared" si="38"/>
        <v>0</v>
      </c>
    </row>
    <row r="74" spans="1:35" ht="15">
      <c r="A74" s="30"/>
      <c r="B74" s="31"/>
      <c r="C74" s="31"/>
      <c r="D74" s="17"/>
      <c r="E74" s="18">
        <f t="shared" si="22"/>
        <v>0</v>
      </c>
      <c r="F74" s="19"/>
      <c r="G74" s="18">
        <f t="shared" si="23"/>
        <v>0</v>
      </c>
      <c r="H74" s="19"/>
      <c r="I74" s="18">
        <f t="shared" si="24"/>
        <v>0</v>
      </c>
      <c r="J74" s="19"/>
      <c r="K74" s="18">
        <f t="shared" si="25"/>
        <v>0</v>
      </c>
      <c r="L74" s="19"/>
      <c r="M74" s="18">
        <f t="shared" si="26"/>
        <v>0</v>
      </c>
      <c r="N74" s="20">
        <f t="shared" si="27"/>
        <v>0</v>
      </c>
      <c r="O74" s="21">
        <f t="shared" si="27"/>
        <v>0</v>
      </c>
      <c r="P74" s="19"/>
      <c r="Q74" s="18">
        <f t="shared" si="28"/>
        <v>0</v>
      </c>
      <c r="R74" s="19"/>
      <c r="S74" s="18">
        <f t="shared" si="29"/>
        <v>0</v>
      </c>
      <c r="T74" s="20">
        <f t="shared" si="30"/>
        <v>0</v>
      </c>
      <c r="U74" s="22">
        <f t="shared" si="30"/>
        <v>0</v>
      </c>
      <c r="V74" s="23"/>
      <c r="W74" s="18">
        <f t="shared" si="31"/>
        <v>0</v>
      </c>
      <c r="X74" s="24"/>
      <c r="Y74" s="18">
        <f t="shared" si="32"/>
        <v>0</v>
      </c>
      <c r="Z74" s="24"/>
      <c r="AA74" s="18">
        <f t="shared" si="33"/>
        <v>0</v>
      </c>
      <c r="AB74" s="33"/>
      <c r="AC74" s="18">
        <f t="shared" si="34"/>
        <v>0</v>
      </c>
      <c r="AD74" s="26">
        <f t="shared" si="35"/>
        <v>0</v>
      </c>
      <c r="AE74" s="27">
        <f t="shared" si="35"/>
        <v>0</v>
      </c>
      <c r="AF74" s="28">
        <f t="shared" si="36"/>
        <v>0</v>
      </c>
      <c r="AG74" s="29">
        <f t="shared" si="36"/>
        <v>0</v>
      </c>
      <c r="AH74" s="28">
        <f t="shared" si="37"/>
        <v>0</v>
      </c>
      <c r="AI74" s="22">
        <f t="shared" si="38"/>
        <v>0</v>
      </c>
    </row>
    <row r="75" spans="1:35" ht="15">
      <c r="A75" s="30"/>
      <c r="B75" s="31"/>
      <c r="C75" s="31"/>
      <c r="D75" s="17"/>
      <c r="E75" s="18">
        <f t="shared" si="0"/>
        <v>0</v>
      </c>
      <c r="F75" s="19"/>
      <c r="G75" s="18">
        <f t="shared" si="23"/>
        <v>0</v>
      </c>
      <c r="H75" s="19"/>
      <c r="I75" s="18">
        <f t="shared" si="24"/>
        <v>0</v>
      </c>
      <c r="J75" s="19"/>
      <c r="K75" s="18">
        <f t="shared" si="25"/>
        <v>0</v>
      </c>
      <c r="L75" s="19"/>
      <c r="M75" s="18">
        <f t="shared" si="26"/>
        <v>0</v>
      </c>
      <c r="N75" s="20">
        <f t="shared" si="27"/>
        <v>0</v>
      </c>
      <c r="O75" s="21">
        <f t="shared" si="27"/>
        <v>0</v>
      </c>
      <c r="P75" s="19"/>
      <c r="Q75" s="18">
        <f t="shared" si="28"/>
        <v>0</v>
      </c>
      <c r="R75" s="19"/>
      <c r="S75" s="18">
        <f t="shared" si="29"/>
        <v>0</v>
      </c>
      <c r="T75" s="20">
        <f t="shared" si="30"/>
        <v>0</v>
      </c>
      <c r="U75" s="22">
        <f t="shared" si="30"/>
        <v>0</v>
      </c>
      <c r="V75" s="23"/>
      <c r="W75" s="18">
        <f t="shared" si="31"/>
        <v>0</v>
      </c>
      <c r="X75" s="24"/>
      <c r="Y75" s="18">
        <f t="shared" si="32"/>
        <v>0</v>
      </c>
      <c r="Z75" s="24"/>
      <c r="AA75" s="18">
        <f t="shared" si="33"/>
        <v>0</v>
      </c>
      <c r="AB75" s="33"/>
      <c r="AC75" s="18">
        <f t="shared" si="12"/>
        <v>0</v>
      </c>
      <c r="AD75" s="26">
        <f t="shared" si="35"/>
        <v>0</v>
      </c>
      <c r="AE75" s="27">
        <f t="shared" si="35"/>
        <v>0</v>
      </c>
      <c r="AF75" s="28">
        <f t="shared" si="36"/>
        <v>0</v>
      </c>
      <c r="AG75" s="29">
        <f t="shared" si="36"/>
        <v>0</v>
      </c>
      <c r="AH75" s="28">
        <f t="shared" si="37"/>
        <v>0</v>
      </c>
      <c r="AI75" s="22">
        <f t="shared" si="38"/>
        <v>0</v>
      </c>
    </row>
    <row r="76" spans="1:35" ht="15">
      <c r="A76" s="30"/>
      <c r="B76" s="31"/>
      <c r="C76" s="31"/>
      <c r="D76" s="17"/>
      <c r="E76" s="18">
        <f t="shared" si="0"/>
        <v>0</v>
      </c>
      <c r="F76" s="19"/>
      <c r="G76" s="18">
        <f t="shared" si="23"/>
        <v>0</v>
      </c>
      <c r="H76" s="19"/>
      <c r="I76" s="18">
        <f t="shared" si="24"/>
        <v>0</v>
      </c>
      <c r="J76" s="19"/>
      <c r="K76" s="18">
        <f t="shared" si="25"/>
        <v>0</v>
      </c>
      <c r="L76" s="19"/>
      <c r="M76" s="18">
        <f t="shared" si="26"/>
        <v>0</v>
      </c>
      <c r="N76" s="20">
        <f t="shared" si="27"/>
        <v>0</v>
      </c>
      <c r="O76" s="21">
        <f t="shared" si="27"/>
        <v>0</v>
      </c>
      <c r="P76" s="19"/>
      <c r="Q76" s="18">
        <f t="shared" si="28"/>
        <v>0</v>
      </c>
      <c r="R76" s="19"/>
      <c r="S76" s="18">
        <f t="shared" si="29"/>
        <v>0</v>
      </c>
      <c r="T76" s="20">
        <f t="shared" si="30"/>
        <v>0</v>
      </c>
      <c r="U76" s="22">
        <f t="shared" si="30"/>
        <v>0</v>
      </c>
      <c r="V76" s="23"/>
      <c r="W76" s="18">
        <f t="shared" si="31"/>
        <v>0</v>
      </c>
      <c r="X76" s="24"/>
      <c r="Y76" s="18">
        <f t="shared" si="32"/>
        <v>0</v>
      </c>
      <c r="Z76" s="24"/>
      <c r="AA76" s="18">
        <f t="shared" si="33"/>
        <v>0</v>
      </c>
      <c r="AB76" s="33"/>
      <c r="AC76" s="18">
        <f t="shared" si="12"/>
        <v>0</v>
      </c>
      <c r="AD76" s="26">
        <f t="shared" si="35"/>
        <v>0</v>
      </c>
      <c r="AE76" s="27">
        <f t="shared" si="35"/>
        <v>0</v>
      </c>
      <c r="AF76" s="28">
        <f t="shared" si="36"/>
        <v>0</v>
      </c>
      <c r="AG76" s="29">
        <f t="shared" si="36"/>
        <v>0</v>
      </c>
      <c r="AH76" s="28">
        <f t="shared" si="37"/>
        <v>0</v>
      </c>
      <c r="AI76" s="22">
        <f t="shared" si="38"/>
        <v>0</v>
      </c>
    </row>
    <row r="77" spans="1:35" ht="15">
      <c r="A77" s="30"/>
      <c r="B77" s="31"/>
      <c r="C77" s="31"/>
      <c r="D77" s="17"/>
      <c r="E77" s="18">
        <f t="shared" si="0"/>
        <v>0</v>
      </c>
      <c r="F77" s="19"/>
      <c r="G77" s="18">
        <f t="shared" si="23"/>
        <v>0</v>
      </c>
      <c r="H77" s="19"/>
      <c r="I77" s="18">
        <f t="shared" si="24"/>
        <v>0</v>
      </c>
      <c r="J77" s="19"/>
      <c r="K77" s="18">
        <f t="shared" si="25"/>
        <v>0</v>
      </c>
      <c r="L77" s="19"/>
      <c r="M77" s="18">
        <f t="shared" si="26"/>
        <v>0</v>
      </c>
      <c r="N77" s="20">
        <f t="shared" si="27"/>
        <v>0</v>
      </c>
      <c r="O77" s="21">
        <f t="shared" si="27"/>
        <v>0</v>
      </c>
      <c r="P77" s="19"/>
      <c r="Q77" s="18">
        <f t="shared" si="28"/>
        <v>0</v>
      </c>
      <c r="R77" s="19"/>
      <c r="S77" s="18">
        <f t="shared" si="29"/>
        <v>0</v>
      </c>
      <c r="T77" s="20">
        <f t="shared" si="30"/>
        <v>0</v>
      </c>
      <c r="U77" s="22">
        <f t="shared" si="30"/>
        <v>0</v>
      </c>
      <c r="V77" s="23"/>
      <c r="W77" s="18">
        <f t="shared" si="31"/>
        <v>0</v>
      </c>
      <c r="X77" s="24"/>
      <c r="Y77" s="18">
        <f t="shared" si="32"/>
        <v>0</v>
      </c>
      <c r="Z77" s="24"/>
      <c r="AA77" s="18">
        <f t="shared" si="33"/>
        <v>0</v>
      </c>
      <c r="AB77" s="33"/>
      <c r="AC77" s="18">
        <f t="shared" si="12"/>
        <v>0</v>
      </c>
      <c r="AD77" s="26">
        <f t="shared" si="35"/>
        <v>0</v>
      </c>
      <c r="AE77" s="27">
        <f t="shared" si="35"/>
        <v>0</v>
      </c>
      <c r="AF77" s="28">
        <f t="shared" si="36"/>
        <v>0</v>
      </c>
      <c r="AG77" s="29">
        <f t="shared" si="36"/>
        <v>0</v>
      </c>
      <c r="AH77" s="28">
        <f t="shared" si="37"/>
        <v>0</v>
      </c>
      <c r="AI77" s="22">
        <f t="shared" si="38"/>
        <v>0</v>
      </c>
    </row>
    <row r="78" spans="1:35" ht="15">
      <c r="A78" s="30"/>
      <c r="B78" s="31"/>
      <c r="C78" s="16"/>
      <c r="D78" s="17"/>
      <c r="E78" s="18">
        <f t="shared" si="0"/>
        <v>0</v>
      </c>
      <c r="F78" s="19"/>
      <c r="G78" s="18">
        <f t="shared" si="23"/>
        <v>0</v>
      </c>
      <c r="H78" s="19"/>
      <c r="I78" s="18">
        <f t="shared" si="24"/>
        <v>0</v>
      </c>
      <c r="J78" s="19"/>
      <c r="K78" s="18">
        <f t="shared" si="25"/>
        <v>0</v>
      </c>
      <c r="L78" s="19"/>
      <c r="M78" s="18">
        <f t="shared" si="26"/>
        <v>0</v>
      </c>
      <c r="N78" s="20">
        <f t="shared" si="27"/>
        <v>0</v>
      </c>
      <c r="O78" s="21">
        <f t="shared" si="27"/>
        <v>0</v>
      </c>
      <c r="P78" s="19"/>
      <c r="Q78" s="18">
        <f t="shared" si="28"/>
        <v>0</v>
      </c>
      <c r="R78" s="19"/>
      <c r="S78" s="18">
        <f t="shared" si="29"/>
        <v>0</v>
      </c>
      <c r="T78" s="20">
        <f t="shared" si="30"/>
        <v>0</v>
      </c>
      <c r="U78" s="22">
        <f t="shared" si="30"/>
        <v>0</v>
      </c>
      <c r="V78" s="23"/>
      <c r="W78" s="18">
        <f t="shared" si="31"/>
        <v>0</v>
      </c>
      <c r="X78" s="24"/>
      <c r="Y78" s="18">
        <f t="shared" si="32"/>
        <v>0</v>
      </c>
      <c r="Z78" s="24"/>
      <c r="AA78" s="18">
        <f t="shared" si="33"/>
        <v>0</v>
      </c>
      <c r="AB78" s="33"/>
      <c r="AC78" s="18">
        <f t="shared" si="12"/>
        <v>0</v>
      </c>
      <c r="AD78" s="26">
        <f t="shared" si="35"/>
        <v>0</v>
      </c>
      <c r="AE78" s="27">
        <f t="shared" si="35"/>
        <v>0</v>
      </c>
      <c r="AF78" s="28">
        <f t="shared" si="36"/>
        <v>0</v>
      </c>
      <c r="AG78" s="29">
        <f t="shared" si="36"/>
        <v>0</v>
      </c>
      <c r="AH78" s="28">
        <f t="shared" si="37"/>
        <v>0</v>
      </c>
      <c r="AI78" s="22">
        <f t="shared" si="38"/>
        <v>0</v>
      </c>
    </row>
    <row r="79" spans="1:35" s="1" customFormat="1" ht="15">
      <c r="A79" s="493" t="s">
        <v>37</v>
      </c>
      <c r="B79" s="494"/>
      <c r="C79" s="495"/>
      <c r="D79" s="46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8"/>
    </row>
    <row r="80" spans="1:35" s="274" customFormat="1" ht="15">
      <c r="A80" s="30"/>
      <c r="C80" s="335" t="s">
        <v>1590</v>
      </c>
      <c r="D80" s="314">
        <v>3</v>
      </c>
      <c r="E80" s="18">
        <f aca="true" t="shared" si="39" ref="E80:E91">+D80/12</f>
        <v>0.25</v>
      </c>
      <c r="F80" s="19"/>
      <c r="G80" s="18">
        <f aca="true" t="shared" si="40" ref="G80:G91">F80/12</f>
        <v>0</v>
      </c>
      <c r="H80" s="19"/>
      <c r="I80" s="18">
        <f aca="true" t="shared" si="41" ref="I80:I91">+H80/12</f>
        <v>0</v>
      </c>
      <c r="J80" s="19"/>
      <c r="K80" s="18">
        <f aca="true" t="shared" si="42" ref="K80:K91">+J80/12</f>
        <v>0</v>
      </c>
      <c r="L80" s="19"/>
      <c r="M80" s="18">
        <f aca="true" t="shared" si="43" ref="M80:M91">+L80/12</f>
        <v>0</v>
      </c>
      <c r="N80" s="20">
        <f aca="true" t="shared" si="44" ref="N80:N91">D80+F80+H80+J80+L80</f>
        <v>3</v>
      </c>
      <c r="O80" s="21">
        <f aca="true" t="shared" si="45" ref="O80:O91">E80+G80+I80+K80+M80</f>
        <v>0.25</v>
      </c>
      <c r="P80" s="19"/>
      <c r="Q80" s="18">
        <f aca="true" t="shared" si="46" ref="Q80:Q91">+P80/12</f>
        <v>0</v>
      </c>
      <c r="R80" s="19"/>
      <c r="S80" s="18">
        <f aca="true" t="shared" si="47" ref="S80:S91">+R80/12</f>
        <v>0</v>
      </c>
      <c r="T80" s="20">
        <f aca="true" t="shared" si="48" ref="T80:T91">P80+R80</f>
        <v>0</v>
      </c>
      <c r="U80" s="22">
        <f aca="true" t="shared" si="49" ref="U80:U91">Q80+S80</f>
        <v>0</v>
      </c>
      <c r="V80" s="23"/>
      <c r="W80" s="18">
        <f aca="true" t="shared" si="50" ref="W80:W91">+V80/12</f>
        <v>0</v>
      </c>
      <c r="X80" s="24"/>
      <c r="Y80" s="18">
        <f aca="true" t="shared" si="51" ref="Y80:Y91">+X80/12</f>
        <v>0</v>
      </c>
      <c r="Z80" s="24"/>
      <c r="AA80" s="34">
        <f aca="true" t="shared" si="52" ref="AA80:AA91">+Z80/12</f>
        <v>0</v>
      </c>
      <c r="AB80" s="33"/>
      <c r="AC80" s="34">
        <f aca="true" t="shared" si="53" ref="AC80:AC91">AB80/12</f>
        <v>0</v>
      </c>
      <c r="AD80" s="26">
        <f aca="true" t="shared" si="54" ref="AD80:AD91">X80+Z80+AB80</f>
        <v>0</v>
      </c>
      <c r="AE80" s="27">
        <f aca="true" t="shared" si="55" ref="AE80:AE91">Y80+AA80+AC80</f>
        <v>0</v>
      </c>
      <c r="AF80" s="28">
        <f aca="true" t="shared" si="56" ref="AF80:AF91">N80+T80+V80+AD80</f>
        <v>3</v>
      </c>
      <c r="AG80" s="29">
        <f aca="true" t="shared" si="57" ref="AG80:AG91">O80+U80+W80+AE80</f>
        <v>0.25</v>
      </c>
      <c r="AH80" s="28">
        <f aca="true" t="shared" si="58" ref="AH80:AH91">IF(AF80-F80-J80-AB80-12&lt;0,0,AF80-F80-J80-AB80-12)</f>
        <v>0</v>
      </c>
      <c r="AI80" s="22">
        <f aca="true" t="shared" si="59" ref="AI80:AI91">AH80/12</f>
        <v>0</v>
      </c>
    </row>
    <row r="81" spans="1:35" s="274" customFormat="1" ht="15">
      <c r="A81" s="30"/>
      <c r="C81" s="335" t="s">
        <v>1591</v>
      </c>
      <c r="D81" s="314">
        <v>3</v>
      </c>
      <c r="E81" s="18">
        <f t="shared" si="39"/>
        <v>0.25</v>
      </c>
      <c r="F81" s="19"/>
      <c r="G81" s="18">
        <f t="shared" si="40"/>
        <v>0</v>
      </c>
      <c r="H81" s="19"/>
      <c r="I81" s="18">
        <f t="shared" si="41"/>
        <v>0</v>
      </c>
      <c r="J81" s="19"/>
      <c r="K81" s="18">
        <f t="shared" si="42"/>
        <v>0</v>
      </c>
      <c r="L81" s="19"/>
      <c r="M81" s="18">
        <f t="shared" si="43"/>
        <v>0</v>
      </c>
      <c r="N81" s="20">
        <f t="shared" si="44"/>
        <v>3</v>
      </c>
      <c r="O81" s="21">
        <f t="shared" si="45"/>
        <v>0.25</v>
      </c>
      <c r="P81" s="19"/>
      <c r="Q81" s="18">
        <f t="shared" si="46"/>
        <v>0</v>
      </c>
      <c r="R81" s="19"/>
      <c r="S81" s="18">
        <f t="shared" si="47"/>
        <v>0</v>
      </c>
      <c r="T81" s="20">
        <f t="shared" si="48"/>
        <v>0</v>
      </c>
      <c r="U81" s="22">
        <f t="shared" si="49"/>
        <v>0</v>
      </c>
      <c r="V81" s="23"/>
      <c r="W81" s="18">
        <f t="shared" si="50"/>
        <v>0</v>
      </c>
      <c r="X81" s="24"/>
      <c r="Y81" s="18">
        <f t="shared" si="51"/>
        <v>0</v>
      </c>
      <c r="Z81" s="24"/>
      <c r="AA81" s="34">
        <f t="shared" si="52"/>
        <v>0</v>
      </c>
      <c r="AB81" s="33"/>
      <c r="AC81" s="34">
        <f t="shared" si="53"/>
        <v>0</v>
      </c>
      <c r="AD81" s="26">
        <f t="shared" si="54"/>
        <v>0</v>
      </c>
      <c r="AE81" s="27">
        <f t="shared" si="55"/>
        <v>0</v>
      </c>
      <c r="AF81" s="28">
        <f t="shared" si="56"/>
        <v>3</v>
      </c>
      <c r="AG81" s="29">
        <f t="shared" si="57"/>
        <v>0.25</v>
      </c>
      <c r="AH81" s="28">
        <f t="shared" si="58"/>
        <v>0</v>
      </c>
      <c r="AI81" s="22">
        <f t="shared" si="59"/>
        <v>0</v>
      </c>
    </row>
    <row r="82" spans="1:35" s="274" customFormat="1" ht="15">
      <c r="A82" s="30"/>
      <c r="C82" s="335" t="s">
        <v>1592</v>
      </c>
      <c r="D82" s="314">
        <v>6</v>
      </c>
      <c r="E82" s="18">
        <f t="shared" si="39"/>
        <v>0.5</v>
      </c>
      <c r="F82" s="19"/>
      <c r="G82" s="18">
        <f t="shared" si="40"/>
        <v>0</v>
      </c>
      <c r="H82" s="19"/>
      <c r="I82" s="18">
        <f t="shared" si="41"/>
        <v>0</v>
      </c>
      <c r="J82" s="19"/>
      <c r="K82" s="18">
        <f t="shared" si="42"/>
        <v>0</v>
      </c>
      <c r="L82" s="19"/>
      <c r="M82" s="18">
        <f t="shared" si="43"/>
        <v>0</v>
      </c>
      <c r="N82" s="20">
        <f t="shared" si="44"/>
        <v>6</v>
      </c>
      <c r="O82" s="21">
        <f t="shared" si="45"/>
        <v>0.5</v>
      </c>
      <c r="P82" s="19"/>
      <c r="Q82" s="18">
        <f t="shared" si="46"/>
        <v>0</v>
      </c>
      <c r="R82" s="19"/>
      <c r="S82" s="18">
        <f t="shared" si="47"/>
        <v>0</v>
      </c>
      <c r="T82" s="20">
        <f t="shared" si="48"/>
        <v>0</v>
      </c>
      <c r="U82" s="22">
        <f t="shared" si="49"/>
        <v>0</v>
      </c>
      <c r="V82" s="23"/>
      <c r="W82" s="18">
        <f t="shared" si="50"/>
        <v>0</v>
      </c>
      <c r="X82" s="24"/>
      <c r="Y82" s="18">
        <f t="shared" si="51"/>
        <v>0</v>
      </c>
      <c r="Z82" s="24"/>
      <c r="AA82" s="34">
        <f t="shared" si="52"/>
        <v>0</v>
      </c>
      <c r="AB82" s="33"/>
      <c r="AC82" s="34">
        <f t="shared" si="53"/>
        <v>0</v>
      </c>
      <c r="AD82" s="26">
        <f t="shared" si="54"/>
        <v>0</v>
      </c>
      <c r="AE82" s="27">
        <f t="shared" si="55"/>
        <v>0</v>
      </c>
      <c r="AF82" s="28">
        <f t="shared" si="56"/>
        <v>6</v>
      </c>
      <c r="AG82" s="29">
        <f t="shared" si="57"/>
        <v>0.5</v>
      </c>
      <c r="AH82" s="28">
        <f t="shared" si="58"/>
        <v>0</v>
      </c>
      <c r="AI82" s="22">
        <f t="shared" si="59"/>
        <v>0</v>
      </c>
    </row>
    <row r="83" spans="1:35" s="274" customFormat="1" ht="15">
      <c r="A83" s="30"/>
      <c r="B83" s="31"/>
      <c r="C83" s="335" t="s">
        <v>1593</v>
      </c>
      <c r="D83" s="314">
        <v>6</v>
      </c>
      <c r="E83" s="18">
        <f t="shared" si="39"/>
        <v>0.5</v>
      </c>
      <c r="F83" s="19"/>
      <c r="G83" s="18">
        <f t="shared" si="40"/>
        <v>0</v>
      </c>
      <c r="H83" s="19"/>
      <c r="I83" s="18">
        <f t="shared" si="41"/>
        <v>0</v>
      </c>
      <c r="J83" s="19"/>
      <c r="K83" s="18">
        <f t="shared" si="42"/>
        <v>0</v>
      </c>
      <c r="L83" s="19"/>
      <c r="M83" s="18">
        <f t="shared" si="43"/>
        <v>0</v>
      </c>
      <c r="N83" s="20">
        <f t="shared" si="44"/>
        <v>6</v>
      </c>
      <c r="O83" s="21">
        <f t="shared" si="45"/>
        <v>0.5</v>
      </c>
      <c r="P83" s="19"/>
      <c r="Q83" s="18">
        <f t="shared" si="46"/>
        <v>0</v>
      </c>
      <c r="R83" s="19"/>
      <c r="S83" s="18">
        <f t="shared" si="47"/>
        <v>0</v>
      </c>
      <c r="T83" s="20">
        <f t="shared" si="48"/>
        <v>0</v>
      </c>
      <c r="U83" s="22">
        <f t="shared" si="49"/>
        <v>0</v>
      </c>
      <c r="V83" s="23"/>
      <c r="W83" s="18">
        <f t="shared" si="50"/>
        <v>0</v>
      </c>
      <c r="X83" s="24"/>
      <c r="Y83" s="18">
        <f t="shared" si="51"/>
        <v>0</v>
      </c>
      <c r="Z83" s="24"/>
      <c r="AA83" s="34">
        <f t="shared" si="52"/>
        <v>0</v>
      </c>
      <c r="AB83" s="33"/>
      <c r="AC83" s="34">
        <f t="shared" si="53"/>
        <v>0</v>
      </c>
      <c r="AD83" s="26">
        <f t="shared" si="54"/>
        <v>0</v>
      </c>
      <c r="AE83" s="27">
        <f t="shared" si="55"/>
        <v>0</v>
      </c>
      <c r="AF83" s="28">
        <f t="shared" si="56"/>
        <v>6</v>
      </c>
      <c r="AG83" s="29">
        <f t="shared" si="57"/>
        <v>0.5</v>
      </c>
      <c r="AH83" s="28">
        <f t="shared" si="58"/>
        <v>0</v>
      </c>
      <c r="AI83" s="22">
        <f t="shared" si="59"/>
        <v>0</v>
      </c>
    </row>
    <row r="84" spans="1:35" s="274" customFormat="1" ht="15">
      <c r="A84" s="30"/>
      <c r="B84" s="31"/>
      <c r="C84" s="335" t="s">
        <v>1594</v>
      </c>
      <c r="D84" s="314">
        <v>3</v>
      </c>
      <c r="E84" s="18">
        <f t="shared" si="39"/>
        <v>0.25</v>
      </c>
      <c r="F84" s="19"/>
      <c r="G84" s="18">
        <f t="shared" si="40"/>
        <v>0</v>
      </c>
      <c r="H84" s="19"/>
      <c r="I84" s="18">
        <f t="shared" si="41"/>
        <v>0</v>
      </c>
      <c r="J84" s="19"/>
      <c r="K84" s="18">
        <f t="shared" si="42"/>
        <v>0</v>
      </c>
      <c r="L84" s="19"/>
      <c r="M84" s="18">
        <f t="shared" si="43"/>
        <v>0</v>
      </c>
      <c r="N84" s="20">
        <f t="shared" si="44"/>
        <v>3</v>
      </c>
      <c r="O84" s="21">
        <f t="shared" si="45"/>
        <v>0.25</v>
      </c>
      <c r="P84" s="19"/>
      <c r="Q84" s="18">
        <f t="shared" si="46"/>
        <v>0</v>
      </c>
      <c r="R84" s="19"/>
      <c r="S84" s="18">
        <f t="shared" si="47"/>
        <v>0</v>
      </c>
      <c r="T84" s="20">
        <f t="shared" si="48"/>
        <v>0</v>
      </c>
      <c r="U84" s="22">
        <f t="shared" si="49"/>
        <v>0</v>
      </c>
      <c r="V84" s="23"/>
      <c r="W84" s="18">
        <f t="shared" si="50"/>
        <v>0</v>
      </c>
      <c r="X84" s="24"/>
      <c r="Y84" s="18">
        <f t="shared" si="51"/>
        <v>0</v>
      </c>
      <c r="Z84" s="24"/>
      <c r="AA84" s="34">
        <f t="shared" si="52"/>
        <v>0</v>
      </c>
      <c r="AB84" s="33"/>
      <c r="AC84" s="34">
        <f t="shared" si="53"/>
        <v>0</v>
      </c>
      <c r="AD84" s="26">
        <f t="shared" si="54"/>
        <v>0</v>
      </c>
      <c r="AE84" s="27">
        <f t="shared" si="55"/>
        <v>0</v>
      </c>
      <c r="AF84" s="28">
        <f t="shared" si="56"/>
        <v>3</v>
      </c>
      <c r="AG84" s="29">
        <f t="shared" si="57"/>
        <v>0.25</v>
      </c>
      <c r="AH84" s="28">
        <f t="shared" si="58"/>
        <v>0</v>
      </c>
      <c r="AI84" s="22">
        <f t="shared" si="59"/>
        <v>0</v>
      </c>
    </row>
    <row r="85" spans="1:35" s="274" customFormat="1" ht="15">
      <c r="A85" s="15"/>
      <c r="B85" s="31"/>
      <c r="C85" s="335" t="s">
        <v>1595</v>
      </c>
      <c r="D85" s="314">
        <v>3</v>
      </c>
      <c r="E85" s="18">
        <f t="shared" si="39"/>
        <v>0.25</v>
      </c>
      <c r="F85" s="19"/>
      <c r="G85" s="18">
        <f t="shared" si="40"/>
        <v>0</v>
      </c>
      <c r="H85" s="19"/>
      <c r="I85" s="18">
        <f t="shared" si="41"/>
        <v>0</v>
      </c>
      <c r="J85" s="19"/>
      <c r="K85" s="18">
        <f t="shared" si="42"/>
        <v>0</v>
      </c>
      <c r="L85" s="19"/>
      <c r="M85" s="18">
        <f t="shared" si="43"/>
        <v>0</v>
      </c>
      <c r="N85" s="20">
        <f t="shared" si="44"/>
        <v>3</v>
      </c>
      <c r="O85" s="21">
        <f t="shared" si="45"/>
        <v>0.25</v>
      </c>
      <c r="P85" s="19"/>
      <c r="Q85" s="18">
        <f t="shared" si="46"/>
        <v>0</v>
      </c>
      <c r="R85" s="19"/>
      <c r="S85" s="18">
        <f t="shared" si="47"/>
        <v>0</v>
      </c>
      <c r="T85" s="20">
        <f t="shared" si="48"/>
        <v>0</v>
      </c>
      <c r="U85" s="22">
        <f t="shared" si="49"/>
        <v>0</v>
      </c>
      <c r="V85" s="23"/>
      <c r="W85" s="18">
        <f t="shared" si="50"/>
        <v>0</v>
      </c>
      <c r="X85" s="24"/>
      <c r="Y85" s="18">
        <f t="shared" si="51"/>
        <v>0</v>
      </c>
      <c r="Z85" s="24"/>
      <c r="AA85" s="34">
        <f t="shared" si="52"/>
        <v>0</v>
      </c>
      <c r="AB85" s="33"/>
      <c r="AC85" s="34">
        <f t="shared" si="53"/>
        <v>0</v>
      </c>
      <c r="AD85" s="26">
        <f t="shared" si="54"/>
        <v>0</v>
      </c>
      <c r="AE85" s="27">
        <f t="shared" si="55"/>
        <v>0</v>
      </c>
      <c r="AF85" s="28">
        <f t="shared" si="56"/>
        <v>3</v>
      </c>
      <c r="AG85" s="29">
        <f t="shared" si="57"/>
        <v>0.25</v>
      </c>
      <c r="AH85" s="28">
        <f t="shared" si="58"/>
        <v>0</v>
      </c>
      <c r="AI85" s="22">
        <f t="shared" si="59"/>
        <v>0</v>
      </c>
    </row>
    <row r="86" spans="1:35" s="274" customFormat="1" ht="15">
      <c r="A86" s="30"/>
      <c r="B86" s="31"/>
      <c r="C86" s="335" t="s">
        <v>1596</v>
      </c>
      <c r="D86" s="314">
        <v>6</v>
      </c>
      <c r="E86" s="18">
        <f t="shared" si="39"/>
        <v>0.5</v>
      </c>
      <c r="F86" s="19"/>
      <c r="G86" s="18">
        <f t="shared" si="40"/>
        <v>0</v>
      </c>
      <c r="H86" s="19"/>
      <c r="I86" s="18">
        <f t="shared" si="41"/>
        <v>0</v>
      </c>
      <c r="J86" s="19"/>
      <c r="K86" s="18">
        <f t="shared" si="42"/>
        <v>0</v>
      </c>
      <c r="L86" s="19"/>
      <c r="M86" s="18">
        <f t="shared" si="43"/>
        <v>0</v>
      </c>
      <c r="N86" s="20">
        <f t="shared" si="44"/>
        <v>6</v>
      </c>
      <c r="O86" s="21">
        <f t="shared" si="45"/>
        <v>0.5</v>
      </c>
      <c r="P86" s="19"/>
      <c r="Q86" s="18">
        <f t="shared" si="46"/>
        <v>0</v>
      </c>
      <c r="R86" s="19"/>
      <c r="S86" s="18">
        <f t="shared" si="47"/>
        <v>0</v>
      </c>
      <c r="T86" s="20">
        <f t="shared" si="48"/>
        <v>0</v>
      </c>
      <c r="U86" s="22">
        <f t="shared" si="49"/>
        <v>0</v>
      </c>
      <c r="V86" s="23"/>
      <c r="W86" s="18">
        <f t="shared" si="50"/>
        <v>0</v>
      </c>
      <c r="X86" s="24"/>
      <c r="Y86" s="18">
        <f t="shared" si="51"/>
        <v>0</v>
      </c>
      <c r="Z86" s="24"/>
      <c r="AA86" s="34">
        <f t="shared" si="52"/>
        <v>0</v>
      </c>
      <c r="AB86" s="37"/>
      <c r="AC86" s="34">
        <f t="shared" si="53"/>
        <v>0</v>
      </c>
      <c r="AD86" s="38">
        <f t="shared" si="54"/>
        <v>0</v>
      </c>
      <c r="AE86" s="27">
        <f t="shared" si="55"/>
        <v>0</v>
      </c>
      <c r="AF86" s="28">
        <f t="shared" si="56"/>
        <v>6</v>
      </c>
      <c r="AG86" s="29">
        <f t="shared" si="57"/>
        <v>0.5</v>
      </c>
      <c r="AH86" s="28">
        <f t="shared" si="58"/>
        <v>0</v>
      </c>
      <c r="AI86" s="22">
        <f t="shared" si="59"/>
        <v>0</v>
      </c>
    </row>
    <row r="87" spans="1:35" s="274" customFormat="1" ht="15">
      <c r="A87" s="30"/>
      <c r="C87" s="335" t="s">
        <v>1597</v>
      </c>
      <c r="D87" s="314">
        <v>3</v>
      </c>
      <c r="E87" s="18">
        <f t="shared" si="39"/>
        <v>0.25</v>
      </c>
      <c r="F87" s="19"/>
      <c r="G87" s="18">
        <f t="shared" si="40"/>
        <v>0</v>
      </c>
      <c r="H87" s="19"/>
      <c r="I87" s="18">
        <f t="shared" si="41"/>
        <v>0</v>
      </c>
      <c r="J87" s="19"/>
      <c r="K87" s="18">
        <f t="shared" si="42"/>
        <v>0</v>
      </c>
      <c r="L87" s="19"/>
      <c r="M87" s="18">
        <f t="shared" si="43"/>
        <v>0</v>
      </c>
      <c r="N87" s="20">
        <f t="shared" si="44"/>
        <v>3</v>
      </c>
      <c r="O87" s="21">
        <f t="shared" si="45"/>
        <v>0.25</v>
      </c>
      <c r="P87" s="19"/>
      <c r="Q87" s="18">
        <f t="shared" si="46"/>
        <v>0</v>
      </c>
      <c r="R87" s="19"/>
      <c r="S87" s="18">
        <f t="shared" si="47"/>
        <v>0</v>
      </c>
      <c r="T87" s="20">
        <f t="shared" si="48"/>
        <v>0</v>
      </c>
      <c r="U87" s="22">
        <f t="shared" si="49"/>
        <v>0</v>
      </c>
      <c r="V87" s="23"/>
      <c r="W87" s="18">
        <f t="shared" si="50"/>
        <v>0</v>
      </c>
      <c r="X87" s="24"/>
      <c r="Y87" s="18">
        <f t="shared" si="51"/>
        <v>0</v>
      </c>
      <c r="Z87" s="24"/>
      <c r="AA87" s="34">
        <f t="shared" si="52"/>
        <v>0</v>
      </c>
      <c r="AB87" s="33"/>
      <c r="AC87" s="34">
        <f t="shared" si="53"/>
        <v>0</v>
      </c>
      <c r="AD87" s="26">
        <f t="shared" si="54"/>
        <v>0</v>
      </c>
      <c r="AE87" s="27">
        <f t="shared" si="55"/>
        <v>0</v>
      </c>
      <c r="AF87" s="28">
        <f t="shared" si="56"/>
        <v>3</v>
      </c>
      <c r="AG87" s="29">
        <f t="shared" si="57"/>
        <v>0.25</v>
      </c>
      <c r="AH87" s="28">
        <f t="shared" si="58"/>
        <v>0</v>
      </c>
      <c r="AI87" s="22">
        <f t="shared" si="59"/>
        <v>0</v>
      </c>
    </row>
    <row r="88" spans="1:35" s="274" customFormat="1" ht="15">
      <c r="A88" s="30"/>
      <c r="C88" s="335" t="s">
        <v>1598</v>
      </c>
      <c r="D88" s="314">
        <v>3</v>
      </c>
      <c r="E88" s="18">
        <f t="shared" si="39"/>
        <v>0.25</v>
      </c>
      <c r="F88" s="19"/>
      <c r="G88" s="18">
        <f t="shared" si="40"/>
        <v>0</v>
      </c>
      <c r="H88" s="19"/>
      <c r="I88" s="18">
        <f t="shared" si="41"/>
        <v>0</v>
      </c>
      <c r="J88" s="19"/>
      <c r="K88" s="18">
        <f t="shared" si="42"/>
        <v>0</v>
      </c>
      <c r="L88" s="19"/>
      <c r="M88" s="18">
        <f t="shared" si="43"/>
        <v>0</v>
      </c>
      <c r="N88" s="20">
        <f t="shared" si="44"/>
        <v>3</v>
      </c>
      <c r="O88" s="21">
        <f t="shared" si="45"/>
        <v>0.25</v>
      </c>
      <c r="P88" s="19"/>
      <c r="Q88" s="18">
        <f t="shared" si="46"/>
        <v>0</v>
      </c>
      <c r="R88" s="19"/>
      <c r="S88" s="18">
        <f t="shared" si="47"/>
        <v>0</v>
      </c>
      <c r="T88" s="20">
        <f t="shared" si="48"/>
        <v>0</v>
      </c>
      <c r="U88" s="22">
        <f t="shared" si="49"/>
        <v>0</v>
      </c>
      <c r="V88" s="23"/>
      <c r="W88" s="18">
        <f t="shared" si="50"/>
        <v>0</v>
      </c>
      <c r="X88" s="24"/>
      <c r="Y88" s="18">
        <f t="shared" si="51"/>
        <v>0</v>
      </c>
      <c r="Z88" s="24"/>
      <c r="AA88" s="34">
        <f t="shared" si="52"/>
        <v>0</v>
      </c>
      <c r="AB88" s="33"/>
      <c r="AC88" s="34">
        <f t="shared" si="53"/>
        <v>0</v>
      </c>
      <c r="AD88" s="26">
        <f t="shared" si="54"/>
        <v>0</v>
      </c>
      <c r="AE88" s="27">
        <f t="shared" si="55"/>
        <v>0</v>
      </c>
      <c r="AF88" s="28">
        <f t="shared" si="56"/>
        <v>3</v>
      </c>
      <c r="AG88" s="29">
        <f t="shared" si="57"/>
        <v>0.25</v>
      </c>
      <c r="AH88" s="28">
        <f t="shared" si="58"/>
        <v>0</v>
      </c>
      <c r="AI88" s="22">
        <f t="shared" si="59"/>
        <v>0</v>
      </c>
    </row>
    <row r="89" spans="1:35" s="274" customFormat="1" ht="15">
      <c r="A89" s="30"/>
      <c r="C89" s="335" t="s">
        <v>1599</v>
      </c>
      <c r="D89" s="314">
        <v>3</v>
      </c>
      <c r="E89" s="18">
        <f t="shared" si="39"/>
        <v>0.25</v>
      </c>
      <c r="F89" s="19"/>
      <c r="G89" s="18">
        <f t="shared" si="40"/>
        <v>0</v>
      </c>
      <c r="H89" s="19"/>
      <c r="I89" s="18">
        <f t="shared" si="41"/>
        <v>0</v>
      </c>
      <c r="J89" s="19"/>
      <c r="K89" s="18">
        <f t="shared" si="42"/>
        <v>0</v>
      </c>
      <c r="L89" s="19"/>
      <c r="M89" s="18">
        <f t="shared" si="43"/>
        <v>0</v>
      </c>
      <c r="N89" s="20">
        <f t="shared" si="44"/>
        <v>3</v>
      </c>
      <c r="O89" s="21">
        <f t="shared" si="45"/>
        <v>0.25</v>
      </c>
      <c r="P89" s="19"/>
      <c r="Q89" s="18">
        <f t="shared" si="46"/>
        <v>0</v>
      </c>
      <c r="R89" s="19"/>
      <c r="S89" s="18">
        <f t="shared" si="47"/>
        <v>0</v>
      </c>
      <c r="T89" s="20">
        <f t="shared" si="48"/>
        <v>0</v>
      </c>
      <c r="U89" s="22">
        <f t="shared" si="49"/>
        <v>0</v>
      </c>
      <c r="V89" s="23"/>
      <c r="W89" s="18">
        <f t="shared" si="50"/>
        <v>0</v>
      </c>
      <c r="X89" s="24"/>
      <c r="Y89" s="18">
        <f t="shared" si="51"/>
        <v>0</v>
      </c>
      <c r="Z89" s="24"/>
      <c r="AA89" s="34">
        <f t="shared" si="52"/>
        <v>0</v>
      </c>
      <c r="AB89" s="33"/>
      <c r="AC89" s="34">
        <f t="shared" si="53"/>
        <v>0</v>
      </c>
      <c r="AD89" s="26">
        <f t="shared" si="54"/>
        <v>0</v>
      </c>
      <c r="AE89" s="27">
        <f t="shared" si="55"/>
        <v>0</v>
      </c>
      <c r="AF89" s="28">
        <f t="shared" si="56"/>
        <v>3</v>
      </c>
      <c r="AG89" s="29">
        <f t="shared" si="57"/>
        <v>0.25</v>
      </c>
      <c r="AH89" s="28">
        <f t="shared" si="58"/>
        <v>0</v>
      </c>
      <c r="AI89" s="22">
        <f t="shared" si="59"/>
        <v>0</v>
      </c>
    </row>
    <row r="90" spans="1:35" s="274" customFormat="1" ht="15">
      <c r="A90" s="30"/>
      <c r="B90" s="31"/>
      <c r="C90" s="335" t="s">
        <v>1600</v>
      </c>
      <c r="D90" s="314">
        <v>6</v>
      </c>
      <c r="E90" s="18">
        <f t="shared" si="39"/>
        <v>0.5</v>
      </c>
      <c r="F90" s="19"/>
      <c r="G90" s="18">
        <f t="shared" si="40"/>
        <v>0</v>
      </c>
      <c r="H90" s="19"/>
      <c r="I90" s="18">
        <f t="shared" si="41"/>
        <v>0</v>
      </c>
      <c r="J90" s="19"/>
      <c r="K90" s="18">
        <f t="shared" si="42"/>
        <v>0</v>
      </c>
      <c r="L90" s="19"/>
      <c r="M90" s="18">
        <f t="shared" si="43"/>
        <v>0</v>
      </c>
      <c r="N90" s="20">
        <f t="shared" si="44"/>
        <v>6</v>
      </c>
      <c r="O90" s="21">
        <f t="shared" si="45"/>
        <v>0.5</v>
      </c>
      <c r="P90" s="19"/>
      <c r="Q90" s="18">
        <f t="shared" si="46"/>
        <v>0</v>
      </c>
      <c r="R90" s="19"/>
      <c r="S90" s="18">
        <f t="shared" si="47"/>
        <v>0</v>
      </c>
      <c r="T90" s="20">
        <f t="shared" si="48"/>
        <v>0</v>
      </c>
      <c r="U90" s="22">
        <f t="shared" si="49"/>
        <v>0</v>
      </c>
      <c r="V90" s="23"/>
      <c r="W90" s="18">
        <f t="shared" si="50"/>
        <v>0</v>
      </c>
      <c r="X90" s="24"/>
      <c r="Y90" s="18">
        <f t="shared" si="51"/>
        <v>0</v>
      </c>
      <c r="Z90" s="24"/>
      <c r="AA90" s="34">
        <f t="shared" si="52"/>
        <v>0</v>
      </c>
      <c r="AB90" s="33"/>
      <c r="AC90" s="34">
        <f t="shared" si="53"/>
        <v>0</v>
      </c>
      <c r="AD90" s="26">
        <f t="shared" si="54"/>
        <v>0</v>
      </c>
      <c r="AE90" s="27">
        <f t="shared" si="55"/>
        <v>0</v>
      </c>
      <c r="AF90" s="28">
        <f t="shared" si="56"/>
        <v>6</v>
      </c>
      <c r="AG90" s="29">
        <f t="shared" si="57"/>
        <v>0.5</v>
      </c>
      <c r="AH90" s="28">
        <f t="shared" si="58"/>
        <v>0</v>
      </c>
      <c r="AI90" s="22">
        <f t="shared" si="59"/>
        <v>0</v>
      </c>
    </row>
    <row r="91" spans="1:35" s="274" customFormat="1" ht="15">
      <c r="A91" s="30"/>
      <c r="B91" s="31"/>
      <c r="C91" s="335" t="s">
        <v>1601</v>
      </c>
      <c r="D91" s="314">
        <v>6</v>
      </c>
      <c r="E91" s="18">
        <f t="shared" si="39"/>
        <v>0.5</v>
      </c>
      <c r="F91" s="19"/>
      <c r="G91" s="18">
        <f t="shared" si="40"/>
        <v>0</v>
      </c>
      <c r="H91" s="19"/>
      <c r="I91" s="18">
        <f t="shared" si="41"/>
        <v>0</v>
      </c>
      <c r="J91" s="19"/>
      <c r="K91" s="18">
        <f t="shared" si="42"/>
        <v>0</v>
      </c>
      <c r="L91" s="19"/>
      <c r="M91" s="18">
        <f t="shared" si="43"/>
        <v>0</v>
      </c>
      <c r="N91" s="20">
        <f t="shared" si="44"/>
        <v>6</v>
      </c>
      <c r="O91" s="21">
        <f t="shared" si="45"/>
        <v>0.5</v>
      </c>
      <c r="P91" s="19"/>
      <c r="Q91" s="18">
        <f t="shared" si="46"/>
        <v>0</v>
      </c>
      <c r="R91" s="19"/>
      <c r="S91" s="18">
        <f t="shared" si="47"/>
        <v>0</v>
      </c>
      <c r="T91" s="20">
        <f t="shared" si="48"/>
        <v>0</v>
      </c>
      <c r="U91" s="22">
        <f t="shared" si="49"/>
        <v>0</v>
      </c>
      <c r="V91" s="23"/>
      <c r="W91" s="18">
        <f t="shared" si="50"/>
        <v>0</v>
      </c>
      <c r="X91" s="24"/>
      <c r="Y91" s="18">
        <f t="shared" si="51"/>
        <v>0</v>
      </c>
      <c r="Z91" s="24"/>
      <c r="AA91" s="34">
        <f t="shared" si="52"/>
        <v>0</v>
      </c>
      <c r="AB91" s="33"/>
      <c r="AC91" s="34">
        <f t="shared" si="53"/>
        <v>0</v>
      </c>
      <c r="AD91" s="26">
        <f t="shared" si="54"/>
        <v>0</v>
      </c>
      <c r="AE91" s="27">
        <f t="shared" si="55"/>
        <v>0</v>
      </c>
      <c r="AF91" s="28">
        <f t="shared" si="56"/>
        <v>6</v>
      </c>
      <c r="AG91" s="29">
        <f t="shared" si="57"/>
        <v>0.5</v>
      </c>
      <c r="AH91" s="28">
        <f t="shared" si="58"/>
        <v>0</v>
      </c>
      <c r="AI91" s="22">
        <f t="shared" si="59"/>
        <v>0</v>
      </c>
    </row>
    <row r="92" spans="1:35" s="274" customFormat="1" ht="15">
      <c r="A92" s="30"/>
      <c r="C92" s="335" t="s">
        <v>1602</v>
      </c>
      <c r="D92" s="314">
        <v>6</v>
      </c>
      <c r="E92" s="18">
        <f aca="true" t="shared" si="60" ref="E92:E103">+D92/12</f>
        <v>0.5</v>
      </c>
      <c r="F92" s="19"/>
      <c r="G92" s="18">
        <f aca="true" t="shared" si="61" ref="G92:G103">F92/12</f>
        <v>0</v>
      </c>
      <c r="H92" s="19"/>
      <c r="I92" s="18">
        <f aca="true" t="shared" si="62" ref="I92:I103">+H92/12</f>
        <v>0</v>
      </c>
      <c r="J92" s="19"/>
      <c r="K92" s="18">
        <f aca="true" t="shared" si="63" ref="K92:K103">+J92/12</f>
        <v>0</v>
      </c>
      <c r="L92" s="19"/>
      <c r="M92" s="18">
        <f aca="true" t="shared" si="64" ref="M92:M103">+L92/12</f>
        <v>0</v>
      </c>
      <c r="N92" s="20">
        <f aca="true" t="shared" si="65" ref="N92:N103">D92+F92+H92+J92+L92</f>
        <v>6</v>
      </c>
      <c r="O92" s="21">
        <f aca="true" t="shared" si="66" ref="O92:O103">E92+G92+I92+K92+M92</f>
        <v>0.5</v>
      </c>
      <c r="P92" s="19"/>
      <c r="Q92" s="18">
        <f aca="true" t="shared" si="67" ref="Q92:Q103">+P92/12</f>
        <v>0</v>
      </c>
      <c r="R92" s="19"/>
      <c r="S92" s="18">
        <f aca="true" t="shared" si="68" ref="S92:S103">+R92/12</f>
        <v>0</v>
      </c>
      <c r="T92" s="20">
        <f aca="true" t="shared" si="69" ref="T92:T103">P92+R92</f>
        <v>0</v>
      </c>
      <c r="U92" s="22">
        <f aca="true" t="shared" si="70" ref="U92:U103">Q92+S92</f>
        <v>0</v>
      </c>
      <c r="V92" s="23"/>
      <c r="W92" s="18">
        <f aca="true" t="shared" si="71" ref="W92:W103">+V92/12</f>
        <v>0</v>
      </c>
      <c r="X92" s="24"/>
      <c r="Y92" s="18">
        <f aca="true" t="shared" si="72" ref="Y92:Y103">+X92/12</f>
        <v>0</v>
      </c>
      <c r="Z92" s="24"/>
      <c r="AA92" s="34">
        <f aca="true" t="shared" si="73" ref="AA92:AA103">+Z92/12</f>
        <v>0</v>
      </c>
      <c r="AB92" s="33"/>
      <c r="AC92" s="34">
        <f aca="true" t="shared" si="74" ref="AC92:AC103">AB92/12</f>
        <v>0</v>
      </c>
      <c r="AD92" s="26">
        <f aca="true" t="shared" si="75" ref="AD92:AD103">X92+Z92+AB92</f>
        <v>0</v>
      </c>
      <c r="AE92" s="27">
        <f aca="true" t="shared" si="76" ref="AE92:AE103">Y92+AA92+AC92</f>
        <v>0</v>
      </c>
      <c r="AF92" s="28">
        <f aca="true" t="shared" si="77" ref="AF92:AF103">N92+T92+V92+AD92</f>
        <v>6</v>
      </c>
      <c r="AG92" s="29">
        <f aca="true" t="shared" si="78" ref="AG92:AG103">O92+U92+W92+AE92</f>
        <v>0.5</v>
      </c>
      <c r="AH92" s="28">
        <f aca="true" t="shared" si="79" ref="AH92:AH103">IF(AF92-F92-J92-AB92-12&lt;0,0,AF92-F92-J92-AB92-12)</f>
        <v>0</v>
      </c>
      <c r="AI92" s="22">
        <f aca="true" t="shared" si="80" ref="AI92:AI103">AH92/12</f>
        <v>0</v>
      </c>
    </row>
    <row r="93" spans="1:35" s="274" customFormat="1" ht="15">
      <c r="A93" s="30"/>
      <c r="C93" s="335" t="s">
        <v>1603</v>
      </c>
      <c r="D93" s="314">
        <v>6</v>
      </c>
      <c r="E93" s="18">
        <f t="shared" si="60"/>
        <v>0.5</v>
      </c>
      <c r="F93" s="19"/>
      <c r="G93" s="18">
        <f t="shared" si="61"/>
        <v>0</v>
      </c>
      <c r="H93" s="19"/>
      <c r="I93" s="18">
        <f t="shared" si="62"/>
        <v>0</v>
      </c>
      <c r="J93" s="19"/>
      <c r="K93" s="18">
        <f t="shared" si="63"/>
        <v>0</v>
      </c>
      <c r="L93" s="19"/>
      <c r="M93" s="18">
        <f t="shared" si="64"/>
        <v>0</v>
      </c>
      <c r="N93" s="20">
        <f t="shared" si="65"/>
        <v>6</v>
      </c>
      <c r="O93" s="21">
        <f t="shared" si="66"/>
        <v>0.5</v>
      </c>
      <c r="P93" s="19"/>
      <c r="Q93" s="18">
        <f t="shared" si="67"/>
        <v>0</v>
      </c>
      <c r="R93" s="19"/>
      <c r="S93" s="18">
        <f t="shared" si="68"/>
        <v>0</v>
      </c>
      <c r="T93" s="20">
        <f t="shared" si="69"/>
        <v>0</v>
      </c>
      <c r="U93" s="22">
        <f t="shared" si="70"/>
        <v>0</v>
      </c>
      <c r="V93" s="23"/>
      <c r="W93" s="18">
        <f t="shared" si="71"/>
        <v>0</v>
      </c>
      <c r="X93" s="24"/>
      <c r="Y93" s="18">
        <f t="shared" si="72"/>
        <v>0</v>
      </c>
      <c r="Z93" s="24"/>
      <c r="AA93" s="34">
        <f t="shared" si="73"/>
        <v>0</v>
      </c>
      <c r="AB93" s="33"/>
      <c r="AC93" s="34">
        <f t="shared" si="74"/>
        <v>0</v>
      </c>
      <c r="AD93" s="26">
        <f t="shared" si="75"/>
        <v>0</v>
      </c>
      <c r="AE93" s="27">
        <f t="shared" si="76"/>
        <v>0</v>
      </c>
      <c r="AF93" s="28">
        <f t="shared" si="77"/>
        <v>6</v>
      </c>
      <c r="AG93" s="29">
        <f t="shared" si="78"/>
        <v>0.5</v>
      </c>
      <c r="AH93" s="28">
        <f t="shared" si="79"/>
        <v>0</v>
      </c>
      <c r="AI93" s="22">
        <f t="shared" si="80"/>
        <v>0</v>
      </c>
    </row>
    <row r="94" spans="1:35" s="274" customFormat="1" ht="15">
      <c r="A94" s="30"/>
      <c r="C94" s="335" t="s">
        <v>1604</v>
      </c>
      <c r="D94" s="314">
        <v>3</v>
      </c>
      <c r="E94" s="18">
        <f t="shared" si="60"/>
        <v>0.25</v>
      </c>
      <c r="F94" s="19"/>
      <c r="G94" s="18">
        <f t="shared" si="61"/>
        <v>0</v>
      </c>
      <c r="H94" s="19"/>
      <c r="I94" s="18">
        <f t="shared" si="62"/>
        <v>0</v>
      </c>
      <c r="J94" s="19"/>
      <c r="K94" s="18">
        <f t="shared" si="63"/>
        <v>0</v>
      </c>
      <c r="L94" s="19"/>
      <c r="M94" s="18">
        <f t="shared" si="64"/>
        <v>0</v>
      </c>
      <c r="N94" s="20">
        <f t="shared" si="65"/>
        <v>3</v>
      </c>
      <c r="O94" s="21">
        <f t="shared" si="66"/>
        <v>0.25</v>
      </c>
      <c r="P94" s="19"/>
      <c r="Q94" s="18">
        <f t="shared" si="67"/>
        <v>0</v>
      </c>
      <c r="R94" s="19"/>
      <c r="S94" s="18">
        <f t="shared" si="68"/>
        <v>0</v>
      </c>
      <c r="T94" s="20">
        <f t="shared" si="69"/>
        <v>0</v>
      </c>
      <c r="U94" s="22">
        <f t="shared" si="70"/>
        <v>0</v>
      </c>
      <c r="V94" s="23"/>
      <c r="W94" s="18">
        <f t="shared" si="71"/>
        <v>0</v>
      </c>
      <c r="X94" s="24"/>
      <c r="Y94" s="18">
        <f t="shared" si="72"/>
        <v>0</v>
      </c>
      <c r="Z94" s="24"/>
      <c r="AA94" s="34">
        <f t="shared" si="73"/>
        <v>0</v>
      </c>
      <c r="AB94" s="33"/>
      <c r="AC94" s="34">
        <f t="shared" si="74"/>
        <v>0</v>
      </c>
      <c r="AD94" s="26">
        <f t="shared" si="75"/>
        <v>0</v>
      </c>
      <c r="AE94" s="27">
        <f t="shared" si="76"/>
        <v>0</v>
      </c>
      <c r="AF94" s="28">
        <f t="shared" si="77"/>
        <v>3</v>
      </c>
      <c r="AG94" s="29">
        <f t="shared" si="78"/>
        <v>0.25</v>
      </c>
      <c r="AH94" s="28">
        <f t="shared" si="79"/>
        <v>0</v>
      </c>
      <c r="AI94" s="22">
        <f t="shared" si="80"/>
        <v>0</v>
      </c>
    </row>
    <row r="95" spans="1:35" s="274" customFormat="1" ht="15">
      <c r="A95" s="30"/>
      <c r="B95" s="31"/>
      <c r="C95" s="335" t="s">
        <v>1605</v>
      </c>
      <c r="D95" s="314">
        <v>6</v>
      </c>
      <c r="E95" s="18">
        <f t="shared" si="60"/>
        <v>0.5</v>
      </c>
      <c r="F95" s="19"/>
      <c r="G95" s="18">
        <f t="shared" si="61"/>
        <v>0</v>
      </c>
      <c r="H95" s="19"/>
      <c r="I95" s="18">
        <f t="shared" si="62"/>
        <v>0</v>
      </c>
      <c r="J95" s="19"/>
      <c r="K95" s="18">
        <f t="shared" si="63"/>
        <v>0</v>
      </c>
      <c r="L95" s="19"/>
      <c r="M95" s="18">
        <f t="shared" si="64"/>
        <v>0</v>
      </c>
      <c r="N95" s="20">
        <f t="shared" si="65"/>
        <v>6</v>
      </c>
      <c r="O95" s="21">
        <f t="shared" si="66"/>
        <v>0.5</v>
      </c>
      <c r="P95" s="19"/>
      <c r="Q95" s="18">
        <f t="shared" si="67"/>
        <v>0</v>
      </c>
      <c r="R95" s="19"/>
      <c r="S95" s="18">
        <f t="shared" si="68"/>
        <v>0</v>
      </c>
      <c r="T95" s="20">
        <f t="shared" si="69"/>
        <v>0</v>
      </c>
      <c r="U95" s="22">
        <f t="shared" si="70"/>
        <v>0</v>
      </c>
      <c r="V95" s="23"/>
      <c r="W95" s="18">
        <f t="shared" si="71"/>
        <v>0</v>
      </c>
      <c r="X95" s="24"/>
      <c r="Y95" s="18">
        <f t="shared" si="72"/>
        <v>0</v>
      </c>
      <c r="Z95" s="24"/>
      <c r="AA95" s="34">
        <f t="shared" si="73"/>
        <v>0</v>
      </c>
      <c r="AB95" s="33"/>
      <c r="AC95" s="34">
        <f t="shared" si="74"/>
        <v>0</v>
      </c>
      <c r="AD95" s="26">
        <f t="shared" si="75"/>
        <v>0</v>
      </c>
      <c r="AE95" s="27">
        <f t="shared" si="76"/>
        <v>0</v>
      </c>
      <c r="AF95" s="28">
        <f t="shared" si="77"/>
        <v>6</v>
      </c>
      <c r="AG95" s="29">
        <f t="shared" si="78"/>
        <v>0.5</v>
      </c>
      <c r="AH95" s="28">
        <f t="shared" si="79"/>
        <v>0</v>
      </c>
      <c r="AI95" s="22">
        <f t="shared" si="80"/>
        <v>0</v>
      </c>
    </row>
    <row r="96" spans="1:35" s="274" customFormat="1" ht="15">
      <c r="A96" s="30"/>
      <c r="B96" s="31"/>
      <c r="C96" s="335" t="s">
        <v>1606</v>
      </c>
      <c r="D96" s="314">
        <v>6</v>
      </c>
      <c r="E96" s="18">
        <f t="shared" si="60"/>
        <v>0.5</v>
      </c>
      <c r="F96" s="19"/>
      <c r="G96" s="18">
        <f t="shared" si="61"/>
        <v>0</v>
      </c>
      <c r="H96" s="19"/>
      <c r="I96" s="18">
        <f t="shared" si="62"/>
        <v>0</v>
      </c>
      <c r="J96" s="19"/>
      <c r="K96" s="18">
        <f t="shared" si="63"/>
        <v>0</v>
      </c>
      <c r="L96" s="19"/>
      <c r="M96" s="18">
        <f t="shared" si="64"/>
        <v>0</v>
      </c>
      <c r="N96" s="20">
        <f t="shared" si="65"/>
        <v>6</v>
      </c>
      <c r="O96" s="21">
        <f t="shared" si="66"/>
        <v>0.5</v>
      </c>
      <c r="P96" s="19"/>
      <c r="Q96" s="18">
        <f t="shared" si="67"/>
        <v>0</v>
      </c>
      <c r="R96" s="19"/>
      <c r="S96" s="18">
        <f t="shared" si="68"/>
        <v>0</v>
      </c>
      <c r="T96" s="20">
        <f t="shared" si="69"/>
        <v>0</v>
      </c>
      <c r="U96" s="22">
        <f t="shared" si="70"/>
        <v>0</v>
      </c>
      <c r="V96" s="23"/>
      <c r="W96" s="18">
        <f t="shared" si="71"/>
        <v>0</v>
      </c>
      <c r="X96" s="24"/>
      <c r="Y96" s="18">
        <f t="shared" si="72"/>
        <v>0</v>
      </c>
      <c r="Z96" s="24"/>
      <c r="AA96" s="34">
        <f t="shared" si="73"/>
        <v>0</v>
      </c>
      <c r="AB96" s="33"/>
      <c r="AC96" s="34">
        <f t="shared" si="74"/>
        <v>0</v>
      </c>
      <c r="AD96" s="26">
        <f t="shared" si="75"/>
        <v>0</v>
      </c>
      <c r="AE96" s="27">
        <f t="shared" si="76"/>
        <v>0</v>
      </c>
      <c r="AF96" s="28">
        <f t="shared" si="77"/>
        <v>6</v>
      </c>
      <c r="AG96" s="29">
        <f t="shared" si="78"/>
        <v>0.5</v>
      </c>
      <c r="AH96" s="28">
        <f t="shared" si="79"/>
        <v>0</v>
      </c>
      <c r="AI96" s="22">
        <f t="shared" si="80"/>
        <v>0</v>
      </c>
    </row>
    <row r="97" spans="1:35" s="274" customFormat="1" ht="15">
      <c r="A97" s="15"/>
      <c r="B97" s="31"/>
      <c r="C97" s="335" t="s">
        <v>1607</v>
      </c>
      <c r="D97" s="314">
        <v>6</v>
      </c>
      <c r="E97" s="18">
        <f t="shared" si="60"/>
        <v>0.5</v>
      </c>
      <c r="F97" s="19"/>
      <c r="G97" s="18">
        <f t="shared" si="61"/>
        <v>0</v>
      </c>
      <c r="H97" s="19"/>
      <c r="I97" s="18">
        <f t="shared" si="62"/>
        <v>0</v>
      </c>
      <c r="J97" s="19"/>
      <c r="K97" s="18">
        <f t="shared" si="63"/>
        <v>0</v>
      </c>
      <c r="L97" s="19"/>
      <c r="M97" s="18">
        <f t="shared" si="64"/>
        <v>0</v>
      </c>
      <c r="N97" s="20">
        <f t="shared" si="65"/>
        <v>6</v>
      </c>
      <c r="O97" s="21">
        <f t="shared" si="66"/>
        <v>0.5</v>
      </c>
      <c r="P97" s="19"/>
      <c r="Q97" s="18">
        <f t="shared" si="67"/>
        <v>0</v>
      </c>
      <c r="R97" s="19"/>
      <c r="S97" s="18">
        <f t="shared" si="68"/>
        <v>0</v>
      </c>
      <c r="T97" s="20">
        <f t="shared" si="69"/>
        <v>0</v>
      </c>
      <c r="U97" s="22">
        <f t="shared" si="70"/>
        <v>0</v>
      </c>
      <c r="V97" s="23"/>
      <c r="W97" s="18">
        <f t="shared" si="71"/>
        <v>0</v>
      </c>
      <c r="X97" s="24"/>
      <c r="Y97" s="18">
        <f t="shared" si="72"/>
        <v>0</v>
      </c>
      <c r="Z97" s="24"/>
      <c r="AA97" s="34">
        <f t="shared" si="73"/>
        <v>0</v>
      </c>
      <c r="AB97" s="33"/>
      <c r="AC97" s="34">
        <f t="shared" si="74"/>
        <v>0</v>
      </c>
      <c r="AD97" s="26">
        <f t="shared" si="75"/>
        <v>0</v>
      </c>
      <c r="AE97" s="27">
        <f t="shared" si="76"/>
        <v>0</v>
      </c>
      <c r="AF97" s="28">
        <f t="shared" si="77"/>
        <v>6</v>
      </c>
      <c r="AG97" s="29">
        <f t="shared" si="78"/>
        <v>0.5</v>
      </c>
      <c r="AH97" s="28">
        <f t="shared" si="79"/>
        <v>0</v>
      </c>
      <c r="AI97" s="22">
        <f t="shared" si="80"/>
        <v>0</v>
      </c>
    </row>
    <row r="98" spans="1:35" s="274" customFormat="1" ht="15">
      <c r="A98" s="30"/>
      <c r="B98" s="31"/>
      <c r="C98" s="335" t="s">
        <v>1608</v>
      </c>
      <c r="D98" s="314">
        <v>6</v>
      </c>
      <c r="E98" s="18">
        <f t="shared" si="60"/>
        <v>0.5</v>
      </c>
      <c r="F98" s="19"/>
      <c r="G98" s="18">
        <f t="shared" si="61"/>
        <v>0</v>
      </c>
      <c r="H98" s="19"/>
      <c r="I98" s="18">
        <f t="shared" si="62"/>
        <v>0</v>
      </c>
      <c r="J98" s="19"/>
      <c r="K98" s="18">
        <f t="shared" si="63"/>
        <v>0</v>
      </c>
      <c r="L98" s="19"/>
      <c r="M98" s="18">
        <f t="shared" si="64"/>
        <v>0</v>
      </c>
      <c r="N98" s="20">
        <f t="shared" si="65"/>
        <v>6</v>
      </c>
      <c r="O98" s="21">
        <f t="shared" si="66"/>
        <v>0.5</v>
      </c>
      <c r="P98" s="19"/>
      <c r="Q98" s="18">
        <f t="shared" si="67"/>
        <v>0</v>
      </c>
      <c r="R98" s="19"/>
      <c r="S98" s="18">
        <f t="shared" si="68"/>
        <v>0</v>
      </c>
      <c r="T98" s="20">
        <f t="shared" si="69"/>
        <v>0</v>
      </c>
      <c r="U98" s="22">
        <f t="shared" si="70"/>
        <v>0</v>
      </c>
      <c r="V98" s="23"/>
      <c r="W98" s="18">
        <f t="shared" si="71"/>
        <v>0</v>
      </c>
      <c r="X98" s="24"/>
      <c r="Y98" s="18">
        <f t="shared" si="72"/>
        <v>0</v>
      </c>
      <c r="Z98" s="24"/>
      <c r="AA98" s="34">
        <f t="shared" si="73"/>
        <v>0</v>
      </c>
      <c r="AB98" s="37"/>
      <c r="AC98" s="34">
        <f t="shared" si="74"/>
        <v>0</v>
      </c>
      <c r="AD98" s="38">
        <f t="shared" si="75"/>
        <v>0</v>
      </c>
      <c r="AE98" s="27">
        <f t="shared" si="76"/>
        <v>0</v>
      </c>
      <c r="AF98" s="28">
        <f t="shared" si="77"/>
        <v>6</v>
      </c>
      <c r="AG98" s="29">
        <f t="shared" si="78"/>
        <v>0.5</v>
      </c>
      <c r="AH98" s="28">
        <f t="shared" si="79"/>
        <v>0</v>
      </c>
      <c r="AI98" s="22">
        <f t="shared" si="80"/>
        <v>0</v>
      </c>
    </row>
    <row r="99" spans="1:35" s="274" customFormat="1" ht="15">
      <c r="A99" s="30"/>
      <c r="C99" s="335" t="s">
        <v>1609</v>
      </c>
      <c r="D99" s="314">
        <v>3</v>
      </c>
      <c r="E99" s="18">
        <f t="shared" si="60"/>
        <v>0.25</v>
      </c>
      <c r="F99" s="19"/>
      <c r="G99" s="18">
        <f t="shared" si="61"/>
        <v>0</v>
      </c>
      <c r="H99" s="19"/>
      <c r="I99" s="18">
        <f t="shared" si="62"/>
        <v>0</v>
      </c>
      <c r="J99" s="19"/>
      <c r="K99" s="18">
        <f t="shared" si="63"/>
        <v>0</v>
      </c>
      <c r="L99" s="19"/>
      <c r="M99" s="18">
        <f t="shared" si="64"/>
        <v>0</v>
      </c>
      <c r="N99" s="20">
        <f t="shared" si="65"/>
        <v>3</v>
      </c>
      <c r="O99" s="21">
        <f t="shared" si="66"/>
        <v>0.25</v>
      </c>
      <c r="P99" s="19"/>
      <c r="Q99" s="18">
        <f t="shared" si="67"/>
        <v>0</v>
      </c>
      <c r="R99" s="19"/>
      <c r="S99" s="18">
        <f t="shared" si="68"/>
        <v>0</v>
      </c>
      <c r="T99" s="20">
        <f t="shared" si="69"/>
        <v>0</v>
      </c>
      <c r="U99" s="22">
        <f t="shared" si="70"/>
        <v>0</v>
      </c>
      <c r="V99" s="23"/>
      <c r="W99" s="18">
        <f t="shared" si="71"/>
        <v>0</v>
      </c>
      <c r="X99" s="24"/>
      <c r="Y99" s="18">
        <f t="shared" si="72"/>
        <v>0</v>
      </c>
      <c r="Z99" s="24"/>
      <c r="AA99" s="34">
        <f t="shared" si="73"/>
        <v>0</v>
      </c>
      <c r="AB99" s="33"/>
      <c r="AC99" s="34">
        <f t="shared" si="74"/>
        <v>0</v>
      </c>
      <c r="AD99" s="26">
        <f t="shared" si="75"/>
        <v>0</v>
      </c>
      <c r="AE99" s="27">
        <f t="shared" si="76"/>
        <v>0</v>
      </c>
      <c r="AF99" s="28">
        <f t="shared" si="77"/>
        <v>3</v>
      </c>
      <c r="AG99" s="29">
        <f t="shared" si="78"/>
        <v>0.25</v>
      </c>
      <c r="AH99" s="28">
        <f t="shared" si="79"/>
        <v>0</v>
      </c>
      <c r="AI99" s="22">
        <f t="shared" si="80"/>
        <v>0</v>
      </c>
    </row>
    <row r="100" spans="1:35" s="274" customFormat="1" ht="15">
      <c r="A100" s="30"/>
      <c r="C100" s="335" t="s">
        <v>1610</v>
      </c>
      <c r="D100" s="314">
        <v>3</v>
      </c>
      <c r="E100" s="18">
        <f t="shared" si="60"/>
        <v>0.25</v>
      </c>
      <c r="F100" s="19"/>
      <c r="G100" s="18">
        <f t="shared" si="61"/>
        <v>0</v>
      </c>
      <c r="H100" s="19"/>
      <c r="I100" s="18">
        <f t="shared" si="62"/>
        <v>0</v>
      </c>
      <c r="J100" s="19"/>
      <c r="K100" s="18">
        <f t="shared" si="63"/>
        <v>0</v>
      </c>
      <c r="L100" s="19"/>
      <c r="M100" s="18">
        <f t="shared" si="64"/>
        <v>0</v>
      </c>
      <c r="N100" s="20">
        <f t="shared" si="65"/>
        <v>3</v>
      </c>
      <c r="O100" s="21">
        <f t="shared" si="66"/>
        <v>0.25</v>
      </c>
      <c r="P100" s="19"/>
      <c r="Q100" s="18">
        <f t="shared" si="67"/>
        <v>0</v>
      </c>
      <c r="R100" s="19"/>
      <c r="S100" s="18">
        <f t="shared" si="68"/>
        <v>0</v>
      </c>
      <c r="T100" s="20">
        <f t="shared" si="69"/>
        <v>0</v>
      </c>
      <c r="U100" s="22">
        <f t="shared" si="70"/>
        <v>0</v>
      </c>
      <c r="V100" s="23"/>
      <c r="W100" s="18">
        <f t="shared" si="71"/>
        <v>0</v>
      </c>
      <c r="X100" s="24"/>
      <c r="Y100" s="18">
        <f t="shared" si="72"/>
        <v>0</v>
      </c>
      <c r="Z100" s="24"/>
      <c r="AA100" s="34">
        <f t="shared" si="73"/>
        <v>0</v>
      </c>
      <c r="AB100" s="33"/>
      <c r="AC100" s="34">
        <f t="shared" si="74"/>
        <v>0</v>
      </c>
      <c r="AD100" s="26">
        <f t="shared" si="75"/>
        <v>0</v>
      </c>
      <c r="AE100" s="27">
        <f t="shared" si="76"/>
        <v>0</v>
      </c>
      <c r="AF100" s="28">
        <f t="shared" si="77"/>
        <v>3</v>
      </c>
      <c r="AG100" s="29">
        <f t="shared" si="78"/>
        <v>0.25</v>
      </c>
      <c r="AH100" s="28">
        <f t="shared" si="79"/>
        <v>0</v>
      </c>
      <c r="AI100" s="22">
        <f t="shared" si="80"/>
        <v>0</v>
      </c>
    </row>
    <row r="101" spans="1:35" s="274" customFormat="1" ht="15">
      <c r="A101" s="30"/>
      <c r="C101" s="335" t="s">
        <v>1611</v>
      </c>
      <c r="D101" s="314">
        <v>6</v>
      </c>
      <c r="E101" s="18">
        <f t="shared" si="60"/>
        <v>0.5</v>
      </c>
      <c r="F101" s="19"/>
      <c r="G101" s="18">
        <f t="shared" si="61"/>
        <v>0</v>
      </c>
      <c r="H101" s="19"/>
      <c r="I101" s="18">
        <f t="shared" si="62"/>
        <v>0</v>
      </c>
      <c r="J101" s="19"/>
      <c r="K101" s="18">
        <f t="shared" si="63"/>
        <v>0</v>
      </c>
      <c r="L101" s="19"/>
      <c r="M101" s="18">
        <f t="shared" si="64"/>
        <v>0</v>
      </c>
      <c r="N101" s="20">
        <f t="shared" si="65"/>
        <v>6</v>
      </c>
      <c r="O101" s="21">
        <f t="shared" si="66"/>
        <v>0.5</v>
      </c>
      <c r="P101" s="19"/>
      <c r="Q101" s="18">
        <f t="shared" si="67"/>
        <v>0</v>
      </c>
      <c r="R101" s="19"/>
      <c r="S101" s="18">
        <f t="shared" si="68"/>
        <v>0</v>
      </c>
      <c r="T101" s="20">
        <f t="shared" si="69"/>
        <v>0</v>
      </c>
      <c r="U101" s="22">
        <f t="shared" si="70"/>
        <v>0</v>
      </c>
      <c r="V101" s="23"/>
      <c r="W101" s="18">
        <f t="shared" si="71"/>
        <v>0</v>
      </c>
      <c r="X101" s="24"/>
      <c r="Y101" s="18">
        <f t="shared" si="72"/>
        <v>0</v>
      </c>
      <c r="Z101" s="24"/>
      <c r="AA101" s="34">
        <f t="shared" si="73"/>
        <v>0</v>
      </c>
      <c r="AB101" s="33"/>
      <c r="AC101" s="34">
        <f t="shared" si="74"/>
        <v>0</v>
      </c>
      <c r="AD101" s="26">
        <f t="shared" si="75"/>
        <v>0</v>
      </c>
      <c r="AE101" s="27">
        <f t="shared" si="76"/>
        <v>0</v>
      </c>
      <c r="AF101" s="28">
        <f t="shared" si="77"/>
        <v>6</v>
      </c>
      <c r="AG101" s="29">
        <f t="shared" si="78"/>
        <v>0.5</v>
      </c>
      <c r="AH101" s="28">
        <f t="shared" si="79"/>
        <v>0</v>
      </c>
      <c r="AI101" s="22">
        <f t="shared" si="80"/>
        <v>0</v>
      </c>
    </row>
    <row r="102" spans="1:35" s="274" customFormat="1" ht="15">
      <c r="A102" s="30"/>
      <c r="B102" s="31"/>
      <c r="C102" s="335" t="s">
        <v>1612</v>
      </c>
      <c r="D102" s="314">
        <v>6</v>
      </c>
      <c r="E102" s="18">
        <f t="shared" si="60"/>
        <v>0.5</v>
      </c>
      <c r="F102" s="19"/>
      <c r="G102" s="18">
        <f t="shared" si="61"/>
        <v>0</v>
      </c>
      <c r="H102" s="19"/>
      <c r="I102" s="18">
        <f t="shared" si="62"/>
        <v>0</v>
      </c>
      <c r="J102" s="19"/>
      <c r="K102" s="18">
        <f t="shared" si="63"/>
        <v>0</v>
      </c>
      <c r="L102" s="19"/>
      <c r="M102" s="18">
        <f t="shared" si="64"/>
        <v>0</v>
      </c>
      <c r="N102" s="20">
        <f t="shared" si="65"/>
        <v>6</v>
      </c>
      <c r="O102" s="21">
        <f t="shared" si="66"/>
        <v>0.5</v>
      </c>
      <c r="P102" s="19"/>
      <c r="Q102" s="18">
        <f t="shared" si="67"/>
        <v>0</v>
      </c>
      <c r="R102" s="19"/>
      <c r="S102" s="18">
        <f t="shared" si="68"/>
        <v>0</v>
      </c>
      <c r="T102" s="20">
        <f t="shared" si="69"/>
        <v>0</v>
      </c>
      <c r="U102" s="22">
        <f t="shared" si="70"/>
        <v>0</v>
      </c>
      <c r="V102" s="23"/>
      <c r="W102" s="18">
        <f t="shared" si="71"/>
        <v>0</v>
      </c>
      <c r="X102" s="24"/>
      <c r="Y102" s="18">
        <f t="shared" si="72"/>
        <v>0</v>
      </c>
      <c r="Z102" s="24"/>
      <c r="AA102" s="34">
        <f t="shared" si="73"/>
        <v>0</v>
      </c>
      <c r="AB102" s="33"/>
      <c r="AC102" s="34">
        <f t="shared" si="74"/>
        <v>0</v>
      </c>
      <c r="AD102" s="26">
        <f t="shared" si="75"/>
        <v>0</v>
      </c>
      <c r="AE102" s="27">
        <f t="shared" si="76"/>
        <v>0</v>
      </c>
      <c r="AF102" s="28">
        <f t="shared" si="77"/>
        <v>6</v>
      </c>
      <c r="AG102" s="29">
        <f t="shared" si="78"/>
        <v>0.5</v>
      </c>
      <c r="AH102" s="28">
        <f t="shared" si="79"/>
        <v>0</v>
      </c>
      <c r="AI102" s="22">
        <f t="shared" si="80"/>
        <v>0</v>
      </c>
    </row>
    <row r="103" spans="1:35" s="274" customFormat="1" ht="15">
      <c r="A103" s="30"/>
      <c r="B103" s="31"/>
      <c r="C103" s="335" t="s">
        <v>1613</v>
      </c>
      <c r="D103" s="314">
        <v>3</v>
      </c>
      <c r="E103" s="18">
        <f t="shared" si="60"/>
        <v>0.25</v>
      </c>
      <c r="F103" s="19"/>
      <c r="G103" s="18">
        <f t="shared" si="61"/>
        <v>0</v>
      </c>
      <c r="H103" s="19"/>
      <c r="I103" s="18">
        <f t="shared" si="62"/>
        <v>0</v>
      </c>
      <c r="J103" s="19"/>
      <c r="K103" s="18">
        <f t="shared" si="63"/>
        <v>0</v>
      </c>
      <c r="L103" s="19"/>
      <c r="M103" s="18">
        <f t="shared" si="64"/>
        <v>0</v>
      </c>
      <c r="N103" s="20">
        <f t="shared" si="65"/>
        <v>3</v>
      </c>
      <c r="O103" s="21">
        <f t="shared" si="66"/>
        <v>0.25</v>
      </c>
      <c r="P103" s="19"/>
      <c r="Q103" s="18">
        <f t="shared" si="67"/>
        <v>0</v>
      </c>
      <c r="R103" s="19"/>
      <c r="S103" s="18">
        <f t="shared" si="68"/>
        <v>0</v>
      </c>
      <c r="T103" s="20">
        <f t="shared" si="69"/>
        <v>0</v>
      </c>
      <c r="U103" s="22">
        <f t="shared" si="70"/>
        <v>0</v>
      </c>
      <c r="V103" s="23"/>
      <c r="W103" s="18">
        <f t="shared" si="71"/>
        <v>0</v>
      </c>
      <c r="X103" s="24"/>
      <c r="Y103" s="18">
        <f t="shared" si="72"/>
        <v>0</v>
      </c>
      <c r="Z103" s="24"/>
      <c r="AA103" s="34">
        <f t="shared" si="73"/>
        <v>0</v>
      </c>
      <c r="AB103" s="33"/>
      <c r="AC103" s="34">
        <f t="shared" si="74"/>
        <v>0</v>
      </c>
      <c r="AD103" s="26">
        <f t="shared" si="75"/>
        <v>0</v>
      </c>
      <c r="AE103" s="27">
        <f t="shared" si="76"/>
        <v>0</v>
      </c>
      <c r="AF103" s="28">
        <f t="shared" si="77"/>
        <v>3</v>
      </c>
      <c r="AG103" s="29">
        <f t="shared" si="78"/>
        <v>0.25</v>
      </c>
      <c r="AH103" s="28">
        <f t="shared" si="79"/>
        <v>0</v>
      </c>
      <c r="AI103" s="22">
        <f t="shared" si="80"/>
        <v>0</v>
      </c>
    </row>
    <row r="104" spans="1:35" s="274" customFormat="1" ht="15">
      <c r="A104" s="30"/>
      <c r="C104" s="335" t="s">
        <v>1614</v>
      </c>
      <c r="D104" s="314">
        <v>3</v>
      </c>
      <c r="E104" s="18">
        <f aca="true" t="shared" si="81" ref="E104:E110">+D104/12</f>
        <v>0.25</v>
      </c>
      <c r="F104" s="19"/>
      <c r="G104" s="18">
        <f aca="true" t="shared" si="82" ref="G104:G110">F104/12</f>
        <v>0</v>
      </c>
      <c r="H104" s="19"/>
      <c r="I104" s="18">
        <f aca="true" t="shared" si="83" ref="I104:I110">+H104/12</f>
        <v>0</v>
      </c>
      <c r="J104" s="19"/>
      <c r="K104" s="18">
        <f aca="true" t="shared" si="84" ref="K104:K110">+J104/12</f>
        <v>0</v>
      </c>
      <c r="L104" s="19"/>
      <c r="M104" s="18">
        <f aca="true" t="shared" si="85" ref="M104:M110">+L104/12</f>
        <v>0</v>
      </c>
      <c r="N104" s="20">
        <f aca="true" t="shared" si="86" ref="N104:N110">D104+F104+H104+J104+L104</f>
        <v>3</v>
      </c>
      <c r="O104" s="21">
        <f aca="true" t="shared" si="87" ref="O104:O110">E104+G104+I104+K104+M104</f>
        <v>0.25</v>
      </c>
      <c r="P104" s="19"/>
      <c r="Q104" s="18">
        <f aca="true" t="shared" si="88" ref="Q104:Q110">+P104/12</f>
        <v>0</v>
      </c>
      <c r="R104" s="19"/>
      <c r="S104" s="18">
        <f aca="true" t="shared" si="89" ref="S104:S110">+R104/12</f>
        <v>0</v>
      </c>
      <c r="T104" s="20">
        <f aca="true" t="shared" si="90" ref="T104:T110">P104+R104</f>
        <v>0</v>
      </c>
      <c r="U104" s="22">
        <f aca="true" t="shared" si="91" ref="U104:U110">Q104+S104</f>
        <v>0</v>
      </c>
      <c r="V104" s="23"/>
      <c r="W104" s="18">
        <f aca="true" t="shared" si="92" ref="W104:W110">+V104/12</f>
        <v>0</v>
      </c>
      <c r="X104" s="24"/>
      <c r="Y104" s="18">
        <f aca="true" t="shared" si="93" ref="Y104:Y110">+X104/12</f>
        <v>0</v>
      </c>
      <c r="Z104" s="24"/>
      <c r="AA104" s="34">
        <f aca="true" t="shared" si="94" ref="AA104:AA110">+Z104/12</f>
        <v>0</v>
      </c>
      <c r="AB104" s="33"/>
      <c r="AC104" s="34">
        <f aca="true" t="shared" si="95" ref="AC104:AC110">AB104/12</f>
        <v>0</v>
      </c>
      <c r="AD104" s="26">
        <f aca="true" t="shared" si="96" ref="AD104:AD110">X104+Z104+AB104</f>
        <v>0</v>
      </c>
      <c r="AE104" s="27">
        <f aca="true" t="shared" si="97" ref="AE104:AE110">Y104+AA104+AC104</f>
        <v>0</v>
      </c>
      <c r="AF104" s="28">
        <f aca="true" t="shared" si="98" ref="AF104:AF110">N104+T104+V104+AD104</f>
        <v>3</v>
      </c>
      <c r="AG104" s="29">
        <f aca="true" t="shared" si="99" ref="AG104:AG110">O104+U104+W104+AE104</f>
        <v>0.25</v>
      </c>
      <c r="AH104" s="28">
        <f aca="true" t="shared" si="100" ref="AH104:AH110">IF(AF104-F104-J104-AB104-12&lt;0,0,AF104-F104-J104-AB104-12)</f>
        <v>0</v>
      </c>
      <c r="AI104" s="22">
        <f aca="true" t="shared" si="101" ref="AI104:AI110">AH104/12</f>
        <v>0</v>
      </c>
    </row>
    <row r="105" spans="1:35" s="274" customFormat="1" ht="15">
      <c r="A105" s="30"/>
      <c r="C105" s="335" t="s">
        <v>1615</v>
      </c>
      <c r="D105" s="314">
        <v>6</v>
      </c>
      <c r="E105" s="18">
        <f t="shared" si="81"/>
        <v>0.5</v>
      </c>
      <c r="F105" s="19"/>
      <c r="G105" s="18">
        <f t="shared" si="82"/>
        <v>0</v>
      </c>
      <c r="H105" s="19"/>
      <c r="I105" s="18">
        <f t="shared" si="83"/>
        <v>0</v>
      </c>
      <c r="J105" s="19"/>
      <c r="K105" s="18">
        <f t="shared" si="84"/>
        <v>0</v>
      </c>
      <c r="L105" s="19"/>
      <c r="M105" s="18">
        <f t="shared" si="85"/>
        <v>0</v>
      </c>
      <c r="N105" s="20">
        <f t="shared" si="86"/>
        <v>6</v>
      </c>
      <c r="O105" s="21">
        <f t="shared" si="87"/>
        <v>0.5</v>
      </c>
      <c r="P105" s="19"/>
      <c r="Q105" s="18">
        <f t="shared" si="88"/>
        <v>0</v>
      </c>
      <c r="R105" s="19"/>
      <c r="S105" s="18">
        <f t="shared" si="89"/>
        <v>0</v>
      </c>
      <c r="T105" s="20">
        <f t="shared" si="90"/>
        <v>0</v>
      </c>
      <c r="U105" s="22">
        <f t="shared" si="91"/>
        <v>0</v>
      </c>
      <c r="V105" s="23"/>
      <c r="W105" s="18">
        <f t="shared" si="92"/>
        <v>0</v>
      </c>
      <c r="X105" s="24"/>
      <c r="Y105" s="18">
        <f t="shared" si="93"/>
        <v>0</v>
      </c>
      <c r="Z105" s="24"/>
      <c r="AA105" s="34">
        <f t="shared" si="94"/>
        <v>0</v>
      </c>
      <c r="AB105" s="33"/>
      <c r="AC105" s="34">
        <f t="shared" si="95"/>
        <v>0</v>
      </c>
      <c r="AD105" s="26">
        <f t="shared" si="96"/>
        <v>0</v>
      </c>
      <c r="AE105" s="27">
        <f t="shared" si="97"/>
        <v>0</v>
      </c>
      <c r="AF105" s="28">
        <f t="shared" si="98"/>
        <v>6</v>
      </c>
      <c r="AG105" s="29">
        <f t="shared" si="99"/>
        <v>0.5</v>
      </c>
      <c r="AH105" s="28">
        <f t="shared" si="100"/>
        <v>0</v>
      </c>
      <c r="AI105" s="22">
        <f t="shared" si="101"/>
        <v>0</v>
      </c>
    </row>
    <row r="106" spans="1:35" s="274" customFormat="1" ht="15">
      <c r="A106" s="30"/>
      <c r="C106" s="335" t="s">
        <v>1616</v>
      </c>
      <c r="D106" s="314">
        <v>3</v>
      </c>
      <c r="E106" s="18">
        <f t="shared" si="81"/>
        <v>0.25</v>
      </c>
      <c r="F106" s="19"/>
      <c r="G106" s="18">
        <f t="shared" si="82"/>
        <v>0</v>
      </c>
      <c r="H106" s="19"/>
      <c r="I106" s="18">
        <f t="shared" si="83"/>
        <v>0</v>
      </c>
      <c r="J106" s="19"/>
      <c r="K106" s="18">
        <f t="shared" si="84"/>
        <v>0</v>
      </c>
      <c r="L106" s="19"/>
      <c r="M106" s="18">
        <f t="shared" si="85"/>
        <v>0</v>
      </c>
      <c r="N106" s="20">
        <f t="shared" si="86"/>
        <v>3</v>
      </c>
      <c r="O106" s="21">
        <f t="shared" si="87"/>
        <v>0.25</v>
      </c>
      <c r="P106" s="19"/>
      <c r="Q106" s="18">
        <f t="shared" si="88"/>
        <v>0</v>
      </c>
      <c r="R106" s="19"/>
      <c r="S106" s="18">
        <f t="shared" si="89"/>
        <v>0</v>
      </c>
      <c r="T106" s="20">
        <f t="shared" si="90"/>
        <v>0</v>
      </c>
      <c r="U106" s="22">
        <f t="shared" si="91"/>
        <v>0</v>
      </c>
      <c r="V106" s="23"/>
      <c r="W106" s="18">
        <f t="shared" si="92"/>
        <v>0</v>
      </c>
      <c r="X106" s="24"/>
      <c r="Y106" s="18">
        <f t="shared" si="93"/>
        <v>0</v>
      </c>
      <c r="Z106" s="24"/>
      <c r="AA106" s="34">
        <f t="shared" si="94"/>
        <v>0</v>
      </c>
      <c r="AB106" s="33"/>
      <c r="AC106" s="34">
        <f t="shared" si="95"/>
        <v>0</v>
      </c>
      <c r="AD106" s="26">
        <f t="shared" si="96"/>
        <v>0</v>
      </c>
      <c r="AE106" s="27">
        <f t="shared" si="97"/>
        <v>0</v>
      </c>
      <c r="AF106" s="28">
        <f t="shared" si="98"/>
        <v>3</v>
      </c>
      <c r="AG106" s="29">
        <f t="shared" si="99"/>
        <v>0.25</v>
      </c>
      <c r="AH106" s="28">
        <f t="shared" si="100"/>
        <v>0</v>
      </c>
      <c r="AI106" s="22">
        <f t="shared" si="101"/>
        <v>0</v>
      </c>
    </row>
    <row r="107" spans="1:35" s="274" customFormat="1" ht="15">
      <c r="A107" s="30"/>
      <c r="B107" s="31"/>
      <c r="C107" s="335" t="s">
        <v>1617</v>
      </c>
      <c r="D107" s="314">
        <v>3</v>
      </c>
      <c r="E107" s="18">
        <f t="shared" si="81"/>
        <v>0.25</v>
      </c>
      <c r="F107" s="19"/>
      <c r="G107" s="18">
        <f t="shared" si="82"/>
        <v>0</v>
      </c>
      <c r="H107" s="19"/>
      <c r="I107" s="18">
        <f t="shared" si="83"/>
        <v>0</v>
      </c>
      <c r="J107" s="19"/>
      <c r="K107" s="18">
        <f t="shared" si="84"/>
        <v>0</v>
      </c>
      <c r="L107" s="19"/>
      <c r="M107" s="18">
        <f t="shared" si="85"/>
        <v>0</v>
      </c>
      <c r="N107" s="20">
        <f t="shared" si="86"/>
        <v>3</v>
      </c>
      <c r="O107" s="21">
        <f t="shared" si="87"/>
        <v>0.25</v>
      </c>
      <c r="P107" s="19"/>
      <c r="Q107" s="18">
        <f t="shared" si="88"/>
        <v>0</v>
      </c>
      <c r="R107" s="19"/>
      <c r="S107" s="18">
        <f t="shared" si="89"/>
        <v>0</v>
      </c>
      <c r="T107" s="20">
        <f t="shared" si="90"/>
        <v>0</v>
      </c>
      <c r="U107" s="22">
        <f t="shared" si="91"/>
        <v>0</v>
      </c>
      <c r="V107" s="23"/>
      <c r="W107" s="18">
        <f t="shared" si="92"/>
        <v>0</v>
      </c>
      <c r="X107" s="24"/>
      <c r="Y107" s="18">
        <f t="shared" si="93"/>
        <v>0</v>
      </c>
      <c r="Z107" s="24"/>
      <c r="AA107" s="34">
        <f t="shared" si="94"/>
        <v>0</v>
      </c>
      <c r="AB107" s="33"/>
      <c r="AC107" s="34">
        <f t="shared" si="95"/>
        <v>0</v>
      </c>
      <c r="AD107" s="26">
        <f t="shared" si="96"/>
        <v>0</v>
      </c>
      <c r="AE107" s="27">
        <f t="shared" si="97"/>
        <v>0</v>
      </c>
      <c r="AF107" s="28">
        <f t="shared" si="98"/>
        <v>3</v>
      </c>
      <c r="AG107" s="29">
        <f t="shared" si="99"/>
        <v>0.25</v>
      </c>
      <c r="AH107" s="28">
        <f t="shared" si="100"/>
        <v>0</v>
      </c>
      <c r="AI107" s="22">
        <f t="shared" si="101"/>
        <v>0</v>
      </c>
    </row>
    <row r="108" spans="1:35" s="274" customFormat="1" ht="15">
      <c r="A108" s="30"/>
      <c r="B108" s="31"/>
      <c r="C108" s="335" t="s">
        <v>1618</v>
      </c>
      <c r="D108" s="314">
        <v>6</v>
      </c>
      <c r="E108" s="18">
        <f t="shared" si="81"/>
        <v>0.5</v>
      </c>
      <c r="F108" s="19"/>
      <c r="G108" s="18">
        <f t="shared" si="82"/>
        <v>0</v>
      </c>
      <c r="H108" s="19"/>
      <c r="I108" s="18">
        <f t="shared" si="83"/>
        <v>0</v>
      </c>
      <c r="J108" s="19"/>
      <c r="K108" s="18">
        <f t="shared" si="84"/>
        <v>0</v>
      </c>
      <c r="L108" s="19"/>
      <c r="M108" s="18">
        <f t="shared" si="85"/>
        <v>0</v>
      </c>
      <c r="N108" s="20">
        <f t="shared" si="86"/>
        <v>6</v>
      </c>
      <c r="O108" s="21">
        <f t="shared" si="87"/>
        <v>0.5</v>
      </c>
      <c r="P108" s="19"/>
      <c r="Q108" s="18">
        <f t="shared" si="88"/>
        <v>0</v>
      </c>
      <c r="R108" s="19"/>
      <c r="S108" s="18">
        <f t="shared" si="89"/>
        <v>0</v>
      </c>
      <c r="T108" s="20">
        <f t="shared" si="90"/>
        <v>0</v>
      </c>
      <c r="U108" s="22">
        <f t="shared" si="91"/>
        <v>0</v>
      </c>
      <c r="V108" s="23"/>
      <c r="W108" s="18">
        <f t="shared" si="92"/>
        <v>0</v>
      </c>
      <c r="X108" s="24"/>
      <c r="Y108" s="18">
        <f t="shared" si="93"/>
        <v>0</v>
      </c>
      <c r="Z108" s="24"/>
      <c r="AA108" s="34">
        <f t="shared" si="94"/>
        <v>0</v>
      </c>
      <c r="AB108" s="33"/>
      <c r="AC108" s="34">
        <f t="shared" si="95"/>
        <v>0</v>
      </c>
      <c r="AD108" s="26">
        <f t="shared" si="96"/>
        <v>0</v>
      </c>
      <c r="AE108" s="27">
        <f t="shared" si="97"/>
        <v>0</v>
      </c>
      <c r="AF108" s="28">
        <f t="shared" si="98"/>
        <v>6</v>
      </c>
      <c r="AG108" s="29">
        <f t="shared" si="99"/>
        <v>0.5</v>
      </c>
      <c r="AH108" s="28">
        <f t="shared" si="100"/>
        <v>0</v>
      </c>
      <c r="AI108" s="22">
        <f t="shared" si="101"/>
        <v>0</v>
      </c>
    </row>
    <row r="109" spans="1:35" s="274" customFormat="1" ht="15">
      <c r="A109" s="15"/>
      <c r="B109" s="31"/>
      <c r="C109" s="335" t="s">
        <v>1619</v>
      </c>
      <c r="D109" s="314">
        <v>3</v>
      </c>
      <c r="E109" s="18">
        <f t="shared" si="81"/>
        <v>0.25</v>
      </c>
      <c r="F109" s="19"/>
      <c r="G109" s="18">
        <f t="shared" si="82"/>
        <v>0</v>
      </c>
      <c r="H109" s="19"/>
      <c r="I109" s="18">
        <f t="shared" si="83"/>
        <v>0</v>
      </c>
      <c r="J109" s="19"/>
      <c r="K109" s="18">
        <f t="shared" si="84"/>
        <v>0</v>
      </c>
      <c r="L109" s="19"/>
      <c r="M109" s="18">
        <f t="shared" si="85"/>
        <v>0</v>
      </c>
      <c r="N109" s="20">
        <f t="shared" si="86"/>
        <v>3</v>
      </c>
      <c r="O109" s="21">
        <f t="shared" si="87"/>
        <v>0.25</v>
      </c>
      <c r="P109" s="19"/>
      <c r="Q109" s="18">
        <f t="shared" si="88"/>
        <v>0</v>
      </c>
      <c r="R109" s="19"/>
      <c r="S109" s="18">
        <f t="shared" si="89"/>
        <v>0</v>
      </c>
      <c r="T109" s="20">
        <f t="shared" si="90"/>
        <v>0</v>
      </c>
      <c r="U109" s="22">
        <f t="shared" si="91"/>
        <v>0</v>
      </c>
      <c r="V109" s="23"/>
      <c r="W109" s="18">
        <f t="shared" si="92"/>
        <v>0</v>
      </c>
      <c r="X109" s="24"/>
      <c r="Y109" s="18">
        <f t="shared" si="93"/>
        <v>0</v>
      </c>
      <c r="Z109" s="24"/>
      <c r="AA109" s="34">
        <f t="shared" si="94"/>
        <v>0</v>
      </c>
      <c r="AB109" s="33"/>
      <c r="AC109" s="34">
        <f t="shared" si="95"/>
        <v>0</v>
      </c>
      <c r="AD109" s="26">
        <f t="shared" si="96"/>
        <v>0</v>
      </c>
      <c r="AE109" s="27">
        <f t="shared" si="97"/>
        <v>0</v>
      </c>
      <c r="AF109" s="28">
        <f t="shared" si="98"/>
        <v>3</v>
      </c>
      <c r="AG109" s="29">
        <f t="shared" si="99"/>
        <v>0.25</v>
      </c>
      <c r="AH109" s="28">
        <f t="shared" si="100"/>
        <v>0</v>
      </c>
      <c r="AI109" s="22">
        <f t="shared" si="101"/>
        <v>0</v>
      </c>
    </row>
    <row r="110" spans="1:35" s="274" customFormat="1" ht="15">
      <c r="A110" s="30"/>
      <c r="B110" s="31"/>
      <c r="C110" s="335" t="s">
        <v>1620</v>
      </c>
      <c r="D110" s="314">
        <v>3</v>
      </c>
      <c r="E110" s="18">
        <f t="shared" si="81"/>
        <v>0.25</v>
      </c>
      <c r="F110" s="19"/>
      <c r="G110" s="18">
        <f t="shared" si="82"/>
        <v>0</v>
      </c>
      <c r="H110" s="19"/>
      <c r="I110" s="18">
        <f t="shared" si="83"/>
        <v>0</v>
      </c>
      <c r="J110" s="19"/>
      <c r="K110" s="18">
        <f t="shared" si="84"/>
        <v>0</v>
      </c>
      <c r="L110" s="19"/>
      <c r="M110" s="18">
        <f t="shared" si="85"/>
        <v>0</v>
      </c>
      <c r="N110" s="20">
        <f t="shared" si="86"/>
        <v>3</v>
      </c>
      <c r="O110" s="21">
        <f t="shared" si="87"/>
        <v>0.25</v>
      </c>
      <c r="P110" s="19"/>
      <c r="Q110" s="18">
        <f t="shared" si="88"/>
        <v>0</v>
      </c>
      <c r="R110" s="19"/>
      <c r="S110" s="18">
        <f t="shared" si="89"/>
        <v>0</v>
      </c>
      <c r="T110" s="20">
        <f t="shared" si="90"/>
        <v>0</v>
      </c>
      <c r="U110" s="22">
        <f t="shared" si="91"/>
        <v>0</v>
      </c>
      <c r="V110" s="23"/>
      <c r="W110" s="18">
        <f t="shared" si="92"/>
        <v>0</v>
      </c>
      <c r="X110" s="24"/>
      <c r="Y110" s="18">
        <f t="shared" si="93"/>
        <v>0</v>
      </c>
      <c r="Z110" s="24"/>
      <c r="AA110" s="34">
        <f t="shared" si="94"/>
        <v>0</v>
      </c>
      <c r="AB110" s="37"/>
      <c r="AC110" s="34">
        <f t="shared" si="95"/>
        <v>0</v>
      </c>
      <c r="AD110" s="38">
        <f t="shared" si="96"/>
        <v>0</v>
      </c>
      <c r="AE110" s="27">
        <f t="shared" si="97"/>
        <v>0</v>
      </c>
      <c r="AF110" s="28">
        <f t="shared" si="98"/>
        <v>3</v>
      </c>
      <c r="AG110" s="29">
        <f t="shared" si="99"/>
        <v>0.25</v>
      </c>
      <c r="AH110" s="28">
        <f t="shared" si="100"/>
        <v>0</v>
      </c>
      <c r="AI110" s="22">
        <f t="shared" si="101"/>
        <v>0</v>
      </c>
    </row>
    <row r="111" spans="1:35" ht="15">
      <c r="A111" s="30"/>
      <c r="B111" s="197"/>
      <c r="C111" s="335" t="s">
        <v>1621</v>
      </c>
      <c r="D111" s="314">
        <v>3</v>
      </c>
      <c r="E111" s="18">
        <f t="shared" si="0"/>
        <v>0.25</v>
      </c>
      <c r="F111" s="19"/>
      <c r="G111" s="18">
        <f t="shared" si="23"/>
        <v>0</v>
      </c>
      <c r="H111" s="19"/>
      <c r="I111" s="18">
        <f t="shared" si="24"/>
        <v>0</v>
      </c>
      <c r="J111" s="19"/>
      <c r="K111" s="18">
        <f t="shared" si="25"/>
        <v>0</v>
      </c>
      <c r="L111" s="19"/>
      <c r="M111" s="18">
        <f t="shared" si="26"/>
        <v>0</v>
      </c>
      <c r="N111" s="20">
        <f t="shared" si="27"/>
        <v>3</v>
      </c>
      <c r="O111" s="21">
        <f t="shared" si="27"/>
        <v>0.25</v>
      </c>
      <c r="P111" s="19"/>
      <c r="Q111" s="18">
        <f t="shared" si="28"/>
        <v>0</v>
      </c>
      <c r="R111" s="19"/>
      <c r="S111" s="18">
        <f t="shared" si="29"/>
        <v>0</v>
      </c>
      <c r="T111" s="20">
        <f t="shared" si="30"/>
        <v>0</v>
      </c>
      <c r="U111" s="22">
        <f t="shared" si="30"/>
        <v>0</v>
      </c>
      <c r="V111" s="23"/>
      <c r="W111" s="18">
        <f t="shared" si="31"/>
        <v>0</v>
      </c>
      <c r="X111" s="24"/>
      <c r="Y111" s="18">
        <f t="shared" si="32"/>
        <v>0</v>
      </c>
      <c r="Z111" s="24"/>
      <c r="AA111" s="34">
        <f t="shared" si="33"/>
        <v>0</v>
      </c>
      <c r="AB111" s="33"/>
      <c r="AC111" s="34">
        <f t="shared" si="12"/>
        <v>0</v>
      </c>
      <c r="AD111" s="26">
        <f t="shared" si="35"/>
        <v>0</v>
      </c>
      <c r="AE111" s="27">
        <f t="shared" si="35"/>
        <v>0</v>
      </c>
      <c r="AF111" s="28">
        <f t="shared" si="36"/>
        <v>3</v>
      </c>
      <c r="AG111" s="29">
        <f t="shared" si="36"/>
        <v>0.25</v>
      </c>
      <c r="AH111" s="28">
        <f t="shared" si="37"/>
        <v>0</v>
      </c>
      <c r="AI111" s="22">
        <f t="shared" si="38"/>
        <v>0</v>
      </c>
    </row>
    <row r="112" spans="1:35" ht="15">
      <c r="A112" s="30"/>
      <c r="B112" s="197"/>
      <c r="C112" s="335" t="s">
        <v>1622</v>
      </c>
      <c r="D112" s="314">
        <v>3</v>
      </c>
      <c r="E112" s="18">
        <f t="shared" si="0"/>
        <v>0.25</v>
      </c>
      <c r="F112" s="19"/>
      <c r="G112" s="18">
        <f t="shared" si="23"/>
        <v>0</v>
      </c>
      <c r="H112" s="19"/>
      <c r="I112" s="18">
        <f t="shared" si="24"/>
        <v>0</v>
      </c>
      <c r="J112" s="19"/>
      <c r="K112" s="18">
        <f t="shared" si="25"/>
        <v>0</v>
      </c>
      <c r="L112" s="19"/>
      <c r="M112" s="18">
        <f t="shared" si="26"/>
        <v>0</v>
      </c>
      <c r="N112" s="20">
        <f aca="true" t="shared" si="102" ref="N112:O120">D112+F112+H112+J112+L112</f>
        <v>3</v>
      </c>
      <c r="O112" s="21">
        <f t="shared" si="102"/>
        <v>0.25</v>
      </c>
      <c r="P112" s="19"/>
      <c r="Q112" s="18">
        <f t="shared" si="28"/>
        <v>0</v>
      </c>
      <c r="R112" s="19"/>
      <c r="S112" s="18">
        <f t="shared" si="29"/>
        <v>0</v>
      </c>
      <c r="T112" s="20">
        <f aca="true" t="shared" si="103" ref="T112:U120">P112+R112</f>
        <v>0</v>
      </c>
      <c r="U112" s="22">
        <f t="shared" si="103"/>
        <v>0</v>
      </c>
      <c r="V112" s="23"/>
      <c r="W112" s="18">
        <f t="shared" si="31"/>
        <v>0</v>
      </c>
      <c r="X112" s="24"/>
      <c r="Y112" s="18">
        <f t="shared" si="32"/>
        <v>0</v>
      </c>
      <c r="Z112" s="24"/>
      <c r="AA112" s="34">
        <f t="shared" si="33"/>
        <v>0</v>
      </c>
      <c r="AB112" s="33"/>
      <c r="AC112" s="34">
        <f t="shared" si="12"/>
        <v>0</v>
      </c>
      <c r="AD112" s="26">
        <f aca="true" t="shared" si="104" ref="AD112:AE120">X112+Z112+AB112</f>
        <v>0</v>
      </c>
      <c r="AE112" s="27">
        <f t="shared" si="104"/>
        <v>0</v>
      </c>
      <c r="AF112" s="28">
        <f aca="true" t="shared" si="105" ref="AF112:AG120">N112+T112+V112+AD112</f>
        <v>3</v>
      </c>
      <c r="AG112" s="29">
        <f t="shared" si="105"/>
        <v>0.25</v>
      </c>
      <c r="AH112" s="28">
        <f t="shared" si="37"/>
        <v>0</v>
      </c>
      <c r="AI112" s="22">
        <f t="shared" si="38"/>
        <v>0</v>
      </c>
    </row>
    <row r="113" spans="1:35" ht="15">
      <c r="A113" s="30"/>
      <c r="B113" s="197"/>
      <c r="C113" s="335" t="s">
        <v>1623</v>
      </c>
      <c r="D113" s="314">
        <v>3</v>
      </c>
      <c r="E113" s="18">
        <f t="shared" si="0"/>
        <v>0.25</v>
      </c>
      <c r="F113" s="19"/>
      <c r="G113" s="18">
        <f t="shared" si="23"/>
        <v>0</v>
      </c>
      <c r="H113" s="19"/>
      <c r="I113" s="18">
        <f t="shared" si="24"/>
        <v>0</v>
      </c>
      <c r="J113" s="19"/>
      <c r="K113" s="18">
        <f t="shared" si="25"/>
        <v>0</v>
      </c>
      <c r="L113" s="19"/>
      <c r="M113" s="18">
        <f t="shared" si="26"/>
        <v>0</v>
      </c>
      <c r="N113" s="20">
        <f t="shared" si="102"/>
        <v>3</v>
      </c>
      <c r="O113" s="21">
        <f t="shared" si="102"/>
        <v>0.25</v>
      </c>
      <c r="P113" s="19"/>
      <c r="Q113" s="18">
        <f t="shared" si="28"/>
        <v>0</v>
      </c>
      <c r="R113" s="19"/>
      <c r="S113" s="18">
        <f t="shared" si="29"/>
        <v>0</v>
      </c>
      <c r="T113" s="20">
        <f t="shared" si="103"/>
        <v>0</v>
      </c>
      <c r="U113" s="22">
        <f t="shared" si="103"/>
        <v>0</v>
      </c>
      <c r="V113" s="23"/>
      <c r="W113" s="18">
        <f t="shared" si="31"/>
        <v>0</v>
      </c>
      <c r="X113" s="24"/>
      <c r="Y113" s="18">
        <f t="shared" si="32"/>
        <v>0</v>
      </c>
      <c r="Z113" s="24"/>
      <c r="AA113" s="34">
        <f t="shared" si="33"/>
        <v>0</v>
      </c>
      <c r="AB113" s="33"/>
      <c r="AC113" s="34">
        <f t="shared" si="12"/>
        <v>0</v>
      </c>
      <c r="AD113" s="26">
        <f t="shared" si="104"/>
        <v>0</v>
      </c>
      <c r="AE113" s="27">
        <f t="shared" si="104"/>
        <v>0</v>
      </c>
      <c r="AF113" s="28">
        <f t="shared" si="105"/>
        <v>3</v>
      </c>
      <c r="AG113" s="29">
        <f t="shared" si="105"/>
        <v>0.25</v>
      </c>
      <c r="AH113" s="28">
        <f t="shared" si="37"/>
        <v>0</v>
      </c>
      <c r="AI113" s="22">
        <f t="shared" si="38"/>
        <v>0</v>
      </c>
    </row>
    <row r="114" spans="1:35" s="274" customFormat="1" ht="15">
      <c r="A114" s="30"/>
      <c r="B114" s="31"/>
      <c r="C114" s="335" t="s">
        <v>1624</v>
      </c>
      <c r="D114" s="314">
        <v>3</v>
      </c>
      <c r="E114" s="18">
        <f aca="true" t="shared" si="106" ref="E114:E116">+D114/12</f>
        <v>0.25</v>
      </c>
      <c r="F114" s="19"/>
      <c r="G114" s="18">
        <f aca="true" t="shared" si="107" ref="G114:G116">F114/12</f>
        <v>0</v>
      </c>
      <c r="H114" s="19"/>
      <c r="I114" s="18">
        <f aca="true" t="shared" si="108" ref="I114:I116">+H114/12</f>
        <v>0</v>
      </c>
      <c r="J114" s="19"/>
      <c r="K114" s="18">
        <f aca="true" t="shared" si="109" ref="K114:K116">+J114/12</f>
        <v>0</v>
      </c>
      <c r="L114" s="19"/>
      <c r="M114" s="18">
        <f aca="true" t="shared" si="110" ref="M114:M116">+L114/12</f>
        <v>0</v>
      </c>
      <c r="N114" s="20">
        <f aca="true" t="shared" si="111" ref="N114:N116">D114+F114+H114+J114+L114</f>
        <v>3</v>
      </c>
      <c r="O114" s="21">
        <f aca="true" t="shared" si="112" ref="O114:O116">E114+G114+I114+K114+M114</f>
        <v>0.25</v>
      </c>
      <c r="P114" s="19"/>
      <c r="Q114" s="18">
        <f aca="true" t="shared" si="113" ref="Q114:Q116">+P114/12</f>
        <v>0</v>
      </c>
      <c r="R114" s="19"/>
      <c r="S114" s="18">
        <f aca="true" t="shared" si="114" ref="S114:S116">+R114/12</f>
        <v>0</v>
      </c>
      <c r="T114" s="20">
        <f aca="true" t="shared" si="115" ref="T114:T116">P114+R114</f>
        <v>0</v>
      </c>
      <c r="U114" s="22">
        <f aca="true" t="shared" si="116" ref="U114:U116">Q114+S114</f>
        <v>0</v>
      </c>
      <c r="V114" s="23"/>
      <c r="W114" s="18">
        <f aca="true" t="shared" si="117" ref="W114:W116">+V114/12</f>
        <v>0</v>
      </c>
      <c r="X114" s="24"/>
      <c r="Y114" s="18">
        <f aca="true" t="shared" si="118" ref="Y114:Y116">+X114/12</f>
        <v>0</v>
      </c>
      <c r="Z114" s="24"/>
      <c r="AA114" s="34">
        <f aca="true" t="shared" si="119" ref="AA114:AA116">+Z114/12</f>
        <v>0</v>
      </c>
      <c r="AB114" s="33"/>
      <c r="AC114" s="34">
        <f aca="true" t="shared" si="120" ref="AC114:AC116">AB114/12</f>
        <v>0</v>
      </c>
      <c r="AD114" s="26">
        <f aca="true" t="shared" si="121" ref="AD114:AD116">X114+Z114+AB114</f>
        <v>0</v>
      </c>
      <c r="AE114" s="27">
        <f aca="true" t="shared" si="122" ref="AE114:AE116">Y114+AA114+AC114</f>
        <v>0</v>
      </c>
      <c r="AF114" s="28">
        <f aca="true" t="shared" si="123" ref="AF114:AF116">N114+T114+V114+AD114</f>
        <v>3</v>
      </c>
      <c r="AG114" s="29">
        <f aca="true" t="shared" si="124" ref="AG114:AG116">O114+U114+W114+AE114</f>
        <v>0.25</v>
      </c>
      <c r="AH114" s="28">
        <f aca="true" t="shared" si="125" ref="AH114:AH116">IF(AF114-F114-J114-AB114-12&lt;0,0,AF114-F114-J114-AB114-12)</f>
        <v>0</v>
      </c>
      <c r="AI114" s="22">
        <f aca="true" t="shared" si="126" ref="AI114:AI116">AH114/12</f>
        <v>0</v>
      </c>
    </row>
    <row r="115" spans="1:35" s="274" customFormat="1" ht="15">
      <c r="A115" s="30"/>
      <c r="B115" s="31"/>
      <c r="C115" s="334" t="s">
        <v>1625</v>
      </c>
      <c r="D115" s="314">
        <v>3</v>
      </c>
      <c r="E115" s="18">
        <f t="shared" si="106"/>
        <v>0.25</v>
      </c>
      <c r="F115" s="19"/>
      <c r="G115" s="18">
        <f t="shared" si="107"/>
        <v>0</v>
      </c>
      <c r="H115" s="19"/>
      <c r="I115" s="18">
        <f t="shared" si="108"/>
        <v>0</v>
      </c>
      <c r="J115" s="19"/>
      <c r="K115" s="18">
        <f t="shared" si="109"/>
        <v>0</v>
      </c>
      <c r="L115" s="19"/>
      <c r="M115" s="18">
        <f t="shared" si="110"/>
        <v>0</v>
      </c>
      <c r="N115" s="20">
        <f t="shared" si="111"/>
        <v>3</v>
      </c>
      <c r="O115" s="21">
        <f t="shared" si="112"/>
        <v>0.25</v>
      </c>
      <c r="P115" s="19"/>
      <c r="Q115" s="18">
        <f t="shared" si="113"/>
        <v>0</v>
      </c>
      <c r="R115" s="19"/>
      <c r="S115" s="18">
        <f t="shared" si="114"/>
        <v>0</v>
      </c>
      <c r="T115" s="20">
        <f t="shared" si="115"/>
        <v>0</v>
      </c>
      <c r="U115" s="22">
        <f t="shared" si="116"/>
        <v>0</v>
      </c>
      <c r="V115" s="23"/>
      <c r="W115" s="18">
        <f t="shared" si="117"/>
        <v>0</v>
      </c>
      <c r="X115" s="24"/>
      <c r="Y115" s="18">
        <f t="shared" si="118"/>
        <v>0</v>
      </c>
      <c r="Z115" s="24"/>
      <c r="AA115" s="34">
        <f t="shared" si="119"/>
        <v>0</v>
      </c>
      <c r="AB115" s="33"/>
      <c r="AC115" s="34">
        <f t="shared" si="120"/>
        <v>0</v>
      </c>
      <c r="AD115" s="26">
        <f t="shared" si="121"/>
        <v>0</v>
      </c>
      <c r="AE115" s="27">
        <f t="shared" si="122"/>
        <v>0</v>
      </c>
      <c r="AF115" s="28">
        <f t="shared" si="123"/>
        <v>3</v>
      </c>
      <c r="AG115" s="29">
        <f t="shared" si="124"/>
        <v>0.25</v>
      </c>
      <c r="AH115" s="28">
        <f t="shared" si="125"/>
        <v>0</v>
      </c>
      <c r="AI115" s="22">
        <f t="shared" si="126"/>
        <v>0</v>
      </c>
    </row>
    <row r="116" spans="1:35" s="274" customFormat="1" ht="15">
      <c r="A116" s="15"/>
      <c r="B116" s="31"/>
      <c r="C116" s="334" t="s">
        <v>1626</v>
      </c>
      <c r="D116" s="314">
        <v>6</v>
      </c>
      <c r="E116" s="18">
        <f t="shared" si="106"/>
        <v>0.5</v>
      </c>
      <c r="F116" s="19"/>
      <c r="G116" s="18">
        <f t="shared" si="107"/>
        <v>0</v>
      </c>
      <c r="H116" s="19"/>
      <c r="I116" s="18">
        <f t="shared" si="108"/>
        <v>0</v>
      </c>
      <c r="J116" s="19"/>
      <c r="K116" s="18">
        <f t="shared" si="109"/>
        <v>0</v>
      </c>
      <c r="L116" s="19"/>
      <c r="M116" s="18">
        <f t="shared" si="110"/>
        <v>0</v>
      </c>
      <c r="N116" s="20">
        <f t="shared" si="111"/>
        <v>6</v>
      </c>
      <c r="O116" s="21">
        <f t="shared" si="112"/>
        <v>0.5</v>
      </c>
      <c r="P116" s="19"/>
      <c r="Q116" s="18">
        <f t="shared" si="113"/>
        <v>0</v>
      </c>
      <c r="R116" s="19"/>
      <c r="S116" s="18">
        <f t="shared" si="114"/>
        <v>0</v>
      </c>
      <c r="T116" s="20">
        <f t="shared" si="115"/>
        <v>0</v>
      </c>
      <c r="U116" s="22">
        <f t="shared" si="116"/>
        <v>0</v>
      </c>
      <c r="V116" s="23"/>
      <c r="W116" s="18">
        <f t="shared" si="117"/>
        <v>0</v>
      </c>
      <c r="X116" s="24"/>
      <c r="Y116" s="18">
        <f t="shared" si="118"/>
        <v>0</v>
      </c>
      <c r="Z116" s="24"/>
      <c r="AA116" s="34">
        <f t="shared" si="119"/>
        <v>0</v>
      </c>
      <c r="AB116" s="33"/>
      <c r="AC116" s="34">
        <f t="shared" si="120"/>
        <v>0</v>
      </c>
      <c r="AD116" s="26">
        <f t="shared" si="121"/>
        <v>0</v>
      </c>
      <c r="AE116" s="27">
        <f t="shared" si="122"/>
        <v>0</v>
      </c>
      <c r="AF116" s="28">
        <f t="shared" si="123"/>
        <v>6</v>
      </c>
      <c r="AG116" s="29">
        <f t="shared" si="124"/>
        <v>0.5</v>
      </c>
      <c r="AH116" s="28">
        <f t="shared" si="125"/>
        <v>0</v>
      </c>
      <c r="AI116" s="22">
        <f t="shared" si="126"/>
        <v>0</v>
      </c>
    </row>
    <row r="117" spans="1:35" ht="15">
      <c r="A117" s="30"/>
      <c r="B117" s="31"/>
      <c r="C117" s="334" t="s">
        <v>1627</v>
      </c>
      <c r="D117" s="314">
        <v>3</v>
      </c>
      <c r="E117" s="18">
        <f t="shared" si="0"/>
        <v>0.25</v>
      </c>
      <c r="F117" s="19"/>
      <c r="G117" s="18">
        <f t="shared" si="23"/>
        <v>0</v>
      </c>
      <c r="H117" s="19"/>
      <c r="I117" s="18">
        <f t="shared" si="24"/>
        <v>0</v>
      </c>
      <c r="J117" s="19"/>
      <c r="K117" s="18">
        <f t="shared" si="25"/>
        <v>0</v>
      </c>
      <c r="L117" s="19"/>
      <c r="M117" s="18">
        <f t="shared" si="26"/>
        <v>0</v>
      </c>
      <c r="N117" s="20">
        <f t="shared" si="102"/>
        <v>3</v>
      </c>
      <c r="O117" s="21">
        <f t="shared" si="102"/>
        <v>0.25</v>
      </c>
      <c r="P117" s="19"/>
      <c r="Q117" s="18">
        <f t="shared" si="28"/>
        <v>0</v>
      </c>
      <c r="R117" s="19"/>
      <c r="S117" s="18">
        <f t="shared" si="29"/>
        <v>0</v>
      </c>
      <c r="T117" s="20">
        <f t="shared" si="103"/>
        <v>0</v>
      </c>
      <c r="U117" s="22">
        <f t="shared" si="103"/>
        <v>0</v>
      </c>
      <c r="V117" s="23"/>
      <c r="W117" s="18">
        <f t="shared" si="31"/>
        <v>0</v>
      </c>
      <c r="X117" s="24"/>
      <c r="Y117" s="18">
        <f t="shared" si="32"/>
        <v>0</v>
      </c>
      <c r="Z117" s="24"/>
      <c r="AA117" s="34">
        <f t="shared" si="33"/>
        <v>0</v>
      </c>
      <c r="AB117" s="33"/>
      <c r="AC117" s="34">
        <f t="shared" si="12"/>
        <v>0</v>
      </c>
      <c r="AD117" s="26">
        <f t="shared" si="104"/>
        <v>0</v>
      </c>
      <c r="AE117" s="27">
        <f t="shared" si="104"/>
        <v>0</v>
      </c>
      <c r="AF117" s="28">
        <f t="shared" si="105"/>
        <v>3</v>
      </c>
      <c r="AG117" s="29">
        <f t="shared" si="105"/>
        <v>0.25</v>
      </c>
      <c r="AH117" s="28">
        <f t="shared" si="37"/>
        <v>0</v>
      </c>
      <c r="AI117" s="22">
        <f t="shared" si="38"/>
        <v>0</v>
      </c>
    </row>
    <row r="118" spans="1:35" ht="15">
      <c r="A118" s="30"/>
      <c r="B118" s="31"/>
      <c r="C118" s="334" t="s">
        <v>1628</v>
      </c>
      <c r="D118" s="314">
        <v>6</v>
      </c>
      <c r="E118" s="18">
        <f t="shared" si="0"/>
        <v>0.5</v>
      </c>
      <c r="F118" s="19"/>
      <c r="G118" s="18">
        <f t="shared" si="23"/>
        <v>0</v>
      </c>
      <c r="H118" s="19"/>
      <c r="I118" s="18">
        <f t="shared" si="24"/>
        <v>0</v>
      </c>
      <c r="J118" s="19"/>
      <c r="K118" s="18">
        <f t="shared" si="25"/>
        <v>0</v>
      </c>
      <c r="L118" s="19"/>
      <c r="M118" s="18">
        <f t="shared" si="26"/>
        <v>0</v>
      </c>
      <c r="N118" s="20">
        <f t="shared" si="102"/>
        <v>6</v>
      </c>
      <c r="O118" s="21">
        <f t="shared" si="102"/>
        <v>0.5</v>
      </c>
      <c r="P118" s="19"/>
      <c r="Q118" s="18">
        <f t="shared" si="28"/>
        <v>0</v>
      </c>
      <c r="R118" s="19"/>
      <c r="S118" s="18">
        <f t="shared" si="29"/>
        <v>0</v>
      </c>
      <c r="T118" s="20">
        <f t="shared" si="103"/>
        <v>0</v>
      </c>
      <c r="U118" s="22">
        <f t="shared" si="103"/>
        <v>0</v>
      </c>
      <c r="V118" s="23"/>
      <c r="W118" s="18">
        <f t="shared" si="31"/>
        <v>0</v>
      </c>
      <c r="X118" s="24"/>
      <c r="Y118" s="18">
        <f t="shared" si="32"/>
        <v>0</v>
      </c>
      <c r="Z118" s="24"/>
      <c r="AA118" s="34">
        <f t="shared" si="33"/>
        <v>0</v>
      </c>
      <c r="AB118" s="33"/>
      <c r="AC118" s="34">
        <f t="shared" si="12"/>
        <v>0</v>
      </c>
      <c r="AD118" s="26">
        <f t="shared" si="104"/>
        <v>0</v>
      </c>
      <c r="AE118" s="27">
        <f t="shared" si="104"/>
        <v>0</v>
      </c>
      <c r="AF118" s="28">
        <f t="shared" si="105"/>
        <v>6</v>
      </c>
      <c r="AG118" s="29">
        <f t="shared" si="105"/>
        <v>0.5</v>
      </c>
      <c r="AH118" s="28">
        <f t="shared" si="37"/>
        <v>0</v>
      </c>
      <c r="AI118" s="22">
        <f t="shared" si="38"/>
        <v>0</v>
      </c>
    </row>
    <row r="119" spans="1:35" ht="15">
      <c r="A119" s="15"/>
      <c r="B119" s="31"/>
      <c r="C119" s="334" t="s">
        <v>1629</v>
      </c>
      <c r="D119" s="314">
        <v>6</v>
      </c>
      <c r="E119" s="18">
        <f aca="true" t="shared" si="127" ref="E119:E120">+D119/12</f>
        <v>0.5</v>
      </c>
      <c r="F119" s="19"/>
      <c r="G119" s="18">
        <f t="shared" si="23"/>
        <v>0</v>
      </c>
      <c r="H119" s="19"/>
      <c r="I119" s="18">
        <f t="shared" si="24"/>
        <v>0</v>
      </c>
      <c r="J119" s="19"/>
      <c r="K119" s="18">
        <f t="shared" si="25"/>
        <v>0</v>
      </c>
      <c r="L119" s="19"/>
      <c r="M119" s="18">
        <f t="shared" si="26"/>
        <v>0</v>
      </c>
      <c r="N119" s="20">
        <f t="shared" si="102"/>
        <v>6</v>
      </c>
      <c r="O119" s="21">
        <f t="shared" si="102"/>
        <v>0.5</v>
      </c>
      <c r="P119" s="19"/>
      <c r="Q119" s="18">
        <f t="shared" si="28"/>
        <v>0</v>
      </c>
      <c r="R119" s="19"/>
      <c r="S119" s="18">
        <f t="shared" si="29"/>
        <v>0</v>
      </c>
      <c r="T119" s="20">
        <f t="shared" si="103"/>
        <v>0</v>
      </c>
      <c r="U119" s="22">
        <f t="shared" si="103"/>
        <v>0</v>
      </c>
      <c r="V119" s="23"/>
      <c r="W119" s="18">
        <f t="shared" si="31"/>
        <v>0</v>
      </c>
      <c r="X119" s="24"/>
      <c r="Y119" s="18">
        <f t="shared" si="32"/>
        <v>0</v>
      </c>
      <c r="Z119" s="24"/>
      <c r="AA119" s="34">
        <f t="shared" si="33"/>
        <v>0</v>
      </c>
      <c r="AB119" s="33"/>
      <c r="AC119" s="34">
        <f aca="true" t="shared" si="128" ref="AC119:AC120">AB119/12</f>
        <v>0</v>
      </c>
      <c r="AD119" s="26">
        <f t="shared" si="104"/>
        <v>0</v>
      </c>
      <c r="AE119" s="27">
        <f t="shared" si="104"/>
        <v>0</v>
      </c>
      <c r="AF119" s="28">
        <f t="shared" si="105"/>
        <v>6</v>
      </c>
      <c r="AG119" s="29">
        <f t="shared" si="105"/>
        <v>0.5</v>
      </c>
      <c r="AH119" s="28">
        <f t="shared" si="37"/>
        <v>0</v>
      </c>
      <c r="AI119" s="22">
        <f t="shared" si="38"/>
        <v>0</v>
      </c>
    </row>
    <row r="120" spans="1:35" ht="15.75" thickBot="1">
      <c r="A120" s="30"/>
      <c r="B120" s="31"/>
      <c r="C120" s="315"/>
      <c r="D120" s="17"/>
      <c r="E120" s="18">
        <f t="shared" si="127"/>
        <v>0</v>
      </c>
      <c r="F120" s="19"/>
      <c r="G120" s="18">
        <f t="shared" si="23"/>
        <v>0</v>
      </c>
      <c r="H120" s="19"/>
      <c r="I120" s="18">
        <f t="shared" si="24"/>
        <v>0</v>
      </c>
      <c r="J120" s="19"/>
      <c r="K120" s="18">
        <f t="shared" si="25"/>
        <v>0</v>
      </c>
      <c r="L120" s="19"/>
      <c r="M120" s="18">
        <f t="shared" si="26"/>
        <v>0</v>
      </c>
      <c r="N120" s="20">
        <f t="shared" si="102"/>
        <v>0</v>
      </c>
      <c r="O120" s="21">
        <f t="shared" si="102"/>
        <v>0</v>
      </c>
      <c r="P120" s="19"/>
      <c r="Q120" s="18">
        <f t="shared" si="28"/>
        <v>0</v>
      </c>
      <c r="R120" s="19"/>
      <c r="S120" s="18">
        <f t="shared" si="29"/>
        <v>0</v>
      </c>
      <c r="T120" s="20">
        <f t="shared" si="103"/>
        <v>0</v>
      </c>
      <c r="U120" s="22">
        <f t="shared" si="103"/>
        <v>0</v>
      </c>
      <c r="V120" s="23"/>
      <c r="W120" s="18">
        <f t="shared" si="31"/>
        <v>0</v>
      </c>
      <c r="X120" s="24"/>
      <c r="Y120" s="18">
        <f t="shared" si="32"/>
        <v>0</v>
      </c>
      <c r="Z120" s="24"/>
      <c r="AA120" s="34">
        <f t="shared" si="33"/>
        <v>0</v>
      </c>
      <c r="AB120" s="37"/>
      <c r="AC120" s="34">
        <f t="shared" si="128"/>
        <v>0</v>
      </c>
      <c r="AD120" s="38">
        <f t="shared" si="104"/>
        <v>0</v>
      </c>
      <c r="AE120" s="27">
        <f t="shared" si="104"/>
        <v>0</v>
      </c>
      <c r="AF120" s="28">
        <f t="shared" si="105"/>
        <v>0</v>
      </c>
      <c r="AG120" s="29">
        <f t="shared" si="105"/>
        <v>0</v>
      </c>
      <c r="AH120" s="28">
        <f t="shared" si="37"/>
        <v>0</v>
      </c>
      <c r="AI120" s="22">
        <f t="shared" si="38"/>
        <v>0</v>
      </c>
    </row>
    <row r="121" spans="1:67" s="41" customFormat="1" ht="15.75" thickBot="1">
      <c r="A121" s="496" t="s">
        <v>38</v>
      </c>
      <c r="B121" s="497"/>
      <c r="C121" s="498"/>
      <c r="D121" s="39">
        <f aca="true" t="shared" si="129" ref="D121:Q121">SUM(D20:D120)</f>
        <v>539</v>
      </c>
      <c r="E121" s="39">
        <f t="shared" si="129"/>
        <v>44.916666666666664</v>
      </c>
      <c r="F121" s="39">
        <f t="shared" si="129"/>
        <v>10.5</v>
      </c>
      <c r="G121" s="39">
        <f t="shared" si="129"/>
        <v>0.875</v>
      </c>
      <c r="H121" s="39">
        <f t="shared" si="129"/>
        <v>0</v>
      </c>
      <c r="I121" s="39">
        <f t="shared" si="129"/>
        <v>0</v>
      </c>
      <c r="J121" s="39">
        <f t="shared" si="129"/>
        <v>0</v>
      </c>
      <c r="K121" s="39">
        <f t="shared" si="129"/>
        <v>0</v>
      </c>
      <c r="L121" s="39">
        <f t="shared" si="129"/>
        <v>0</v>
      </c>
      <c r="M121" s="39">
        <f t="shared" si="129"/>
        <v>0</v>
      </c>
      <c r="N121" s="39">
        <f t="shared" si="129"/>
        <v>549.5</v>
      </c>
      <c r="O121" s="39">
        <f t="shared" si="129"/>
        <v>45.791666666666664</v>
      </c>
      <c r="P121" s="39">
        <f t="shared" si="129"/>
        <v>21</v>
      </c>
      <c r="Q121" s="39">
        <f t="shared" si="129"/>
        <v>1.75</v>
      </c>
      <c r="R121" s="39">
        <f>SUM(R20:R69)</f>
        <v>0</v>
      </c>
      <c r="S121" s="39">
        <f>SUM(S20:S120)</f>
        <v>0</v>
      </c>
      <c r="T121" s="39">
        <f>SUM(T20:T120)</f>
        <v>21</v>
      </c>
      <c r="U121" s="39">
        <f>SUM(U20:U120)</f>
        <v>1.75</v>
      </c>
      <c r="V121" s="39">
        <f>SUM(V20:V120)</f>
        <v>0</v>
      </c>
      <c r="W121" s="39">
        <f>SUM(W20:W69)</f>
        <v>0</v>
      </c>
      <c r="X121" s="39">
        <f aca="true" t="shared" si="130" ref="X121:AI121">SUM(X20:X120)</f>
        <v>0</v>
      </c>
      <c r="Y121" s="39">
        <f t="shared" si="130"/>
        <v>0</v>
      </c>
      <c r="Z121" s="39">
        <f t="shared" si="130"/>
        <v>51</v>
      </c>
      <c r="AA121" s="39">
        <f t="shared" si="130"/>
        <v>4.25</v>
      </c>
      <c r="AB121" s="39">
        <f t="shared" si="130"/>
        <v>6</v>
      </c>
      <c r="AC121" s="39">
        <f t="shared" si="130"/>
        <v>0.5</v>
      </c>
      <c r="AD121" s="39">
        <f t="shared" si="130"/>
        <v>57</v>
      </c>
      <c r="AE121" s="39">
        <f t="shared" si="130"/>
        <v>4.75</v>
      </c>
      <c r="AF121" s="39">
        <f t="shared" si="130"/>
        <v>627.5</v>
      </c>
      <c r="AG121" s="39">
        <f t="shared" si="130"/>
        <v>52.291666666666664</v>
      </c>
      <c r="AH121" s="39">
        <f t="shared" si="130"/>
        <v>24</v>
      </c>
      <c r="AI121" s="40">
        <f t="shared" si="130"/>
        <v>2</v>
      </c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</row>
    <row r="122" spans="16:67" ht="15">
      <c r="P122" s="1"/>
      <c r="Q122" s="1"/>
      <c r="R122" s="1"/>
      <c r="S122" s="1"/>
      <c r="V122" s="1"/>
      <c r="W122" s="1"/>
      <c r="X122" s="1"/>
      <c r="Y122" s="1"/>
      <c r="Z122" s="1"/>
      <c r="AA122" s="1"/>
      <c r="AB122" s="1"/>
      <c r="AC122" s="1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</row>
    <row r="123" spans="1:19" ht="15">
      <c r="A123" s="373" t="s">
        <v>39</v>
      </c>
      <c r="B123" s="374"/>
      <c r="C123" s="374"/>
      <c r="D123" s="374"/>
      <c r="E123" s="374"/>
      <c r="F123" s="374"/>
      <c r="G123" s="374"/>
      <c r="H123" s="374"/>
      <c r="I123" s="374"/>
      <c r="J123" s="374"/>
      <c r="K123" s="374"/>
      <c r="L123" s="374"/>
      <c r="M123" s="374"/>
      <c r="N123" s="374"/>
      <c r="O123" s="374"/>
      <c r="P123" s="374"/>
      <c r="Q123" s="374"/>
      <c r="R123" s="374"/>
      <c r="S123" s="374"/>
    </row>
    <row r="124" spans="1:36" ht="15" customHeight="1">
      <c r="A124" s="375" t="s">
        <v>1820</v>
      </c>
      <c r="B124" s="376"/>
      <c r="C124" s="376"/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  <c r="AD124" s="376"/>
      <c r="AE124" s="376"/>
      <c r="AF124" s="376"/>
      <c r="AG124" s="376"/>
      <c r="AH124" s="376"/>
      <c r="AI124" s="376"/>
      <c r="AJ124" s="1"/>
    </row>
    <row r="126" ht="15">
      <c r="A126" s="188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121:C121"/>
    <mergeCell ref="A123:S123"/>
    <mergeCell ref="A124:AI124"/>
    <mergeCell ref="AH17:AH19"/>
    <mergeCell ref="AI17:AI19"/>
    <mergeCell ref="A20:C20"/>
    <mergeCell ref="A56:C56"/>
    <mergeCell ref="A64:C64"/>
    <mergeCell ref="A79:C79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6"/>
  <sheetViews>
    <sheetView workbookViewId="0" topLeftCell="A56">
      <selection activeCell="E75" sqref="E75:E77"/>
    </sheetView>
  </sheetViews>
  <sheetFormatPr defaultColWidth="9.140625" defaultRowHeight="15"/>
  <cols>
    <col min="1" max="1" width="21.00390625" style="194" customWidth="1"/>
    <col min="2" max="2" width="25.140625" style="194" customWidth="1"/>
    <col min="3" max="3" width="45.28125" style="194" customWidth="1"/>
    <col min="4" max="5" width="8.00390625" style="194" customWidth="1"/>
    <col min="6" max="6" width="7.00390625" style="194" bestFit="1" customWidth="1"/>
    <col min="7" max="7" width="7.28125" style="194" customWidth="1"/>
    <col min="8" max="8" width="5.8515625" style="194" customWidth="1"/>
    <col min="9" max="9" width="6.421875" style="194" customWidth="1"/>
    <col min="10" max="11" width="6.28125" style="194" customWidth="1"/>
    <col min="12" max="13" width="7.28125" style="194" customWidth="1"/>
    <col min="14" max="14" width="11.28125" style="1" customWidth="1"/>
    <col min="15" max="15" width="11.00390625" style="1" customWidth="1"/>
    <col min="16" max="16" width="8.57421875" style="194" customWidth="1"/>
    <col min="17" max="17" width="7.421875" style="194" customWidth="1"/>
    <col min="18" max="19" width="7.7109375" style="194" customWidth="1"/>
    <col min="20" max="20" width="9.28125" style="1" customWidth="1"/>
    <col min="21" max="21" width="9.8515625" style="1" customWidth="1"/>
    <col min="22" max="22" width="7.7109375" style="194" customWidth="1"/>
    <col min="23" max="23" width="6.140625" style="194" customWidth="1"/>
    <col min="24" max="26" width="7.7109375" style="194" customWidth="1"/>
    <col min="27" max="27" width="9.7109375" style="194" customWidth="1"/>
    <col min="28" max="29" width="7.7109375" style="194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194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399</v>
      </c>
    </row>
    <row r="10" spans="1:3" s="7" customFormat="1" ht="16.5" thickBot="1">
      <c r="A10" s="449" t="s">
        <v>5</v>
      </c>
      <c r="B10" s="450"/>
      <c r="C10" s="8" t="s">
        <v>870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203" t="s">
        <v>871</v>
      </c>
      <c r="B21" s="202" t="s">
        <v>61</v>
      </c>
      <c r="C21" s="202" t="s">
        <v>872</v>
      </c>
      <c r="D21" s="202">
        <v>12</v>
      </c>
      <c r="E21" s="18">
        <f aca="true" t="shared" si="0" ref="E21:E128">+D21/12</f>
        <v>1</v>
      </c>
      <c r="F21" s="19"/>
      <c r="G21" s="18">
        <f aca="true" t="shared" si="1" ref="G21:G73">F21/12</f>
        <v>0</v>
      </c>
      <c r="H21" s="19"/>
      <c r="I21" s="18">
        <f aca="true" t="shared" si="2" ref="I21:I73">+H21/12</f>
        <v>0</v>
      </c>
      <c r="J21" s="205"/>
      <c r="K21" s="18">
        <f aca="true" t="shared" si="3" ref="K21:M61">+J21/12</f>
        <v>0</v>
      </c>
      <c r="L21" s="19"/>
      <c r="M21" s="18">
        <f aca="true" t="shared" si="4" ref="M21:M60">+L21/12</f>
        <v>0</v>
      </c>
      <c r="N21" s="20">
        <f aca="true" t="shared" si="5" ref="N21:O60">D21+F21+H21+J21+L21</f>
        <v>12</v>
      </c>
      <c r="O21" s="21">
        <f t="shared" si="5"/>
        <v>1</v>
      </c>
      <c r="P21" s="206">
        <v>0</v>
      </c>
      <c r="Q21" s="18">
        <f aca="true" t="shared" si="6" ref="Q21:Q73">+P21/12</f>
        <v>0</v>
      </c>
      <c r="R21" s="19"/>
      <c r="S21" s="18">
        <f aca="true" t="shared" si="7" ref="S21:S73">+R21/12</f>
        <v>0</v>
      </c>
      <c r="T21" s="20">
        <f aca="true" t="shared" si="8" ref="T21:U60">P21+R21</f>
        <v>0</v>
      </c>
      <c r="U21" s="22">
        <f t="shared" si="8"/>
        <v>0</v>
      </c>
      <c r="V21" s="23"/>
      <c r="W21" s="18">
        <f aca="true" t="shared" si="9" ref="W21:W73">+V21/12</f>
        <v>0</v>
      </c>
      <c r="X21" s="24"/>
      <c r="Y21" s="18">
        <f aca="true" t="shared" si="10" ref="Y21:Y73">+X21/12</f>
        <v>0</v>
      </c>
      <c r="Z21" s="207">
        <v>0</v>
      </c>
      <c r="AA21" s="18">
        <f aca="true" t="shared" si="11" ref="AA21:AA73">+Z21/12</f>
        <v>0</v>
      </c>
      <c r="AB21" s="25"/>
      <c r="AC21" s="18">
        <f aca="true" t="shared" si="12" ref="AC21:AC128">AB21/12</f>
        <v>0</v>
      </c>
      <c r="AD21" s="26">
        <f aca="true" t="shared" si="13" ref="AD21:AE60">X21+Z21+AB21</f>
        <v>0</v>
      </c>
      <c r="AE21" s="27">
        <f t="shared" si="13"/>
        <v>0</v>
      </c>
      <c r="AF21" s="28">
        <f aca="true" t="shared" si="14" ref="AF21:AG60">N21+T21+V21+AD21</f>
        <v>12</v>
      </c>
      <c r="AG21" s="29">
        <f t="shared" si="14"/>
        <v>1</v>
      </c>
      <c r="AH21" s="28">
        <f aca="true" t="shared" si="15" ref="AH21:AH73">IF(AF21-F21-J21-AB21-12&lt;0,0,AF21-F21-J21-AB21-12)</f>
        <v>0</v>
      </c>
      <c r="AI21" s="22">
        <f aca="true" t="shared" si="16" ref="AI21:AI73">AH21/12</f>
        <v>0</v>
      </c>
    </row>
    <row r="22" spans="1:35" ht="15">
      <c r="A22" s="202"/>
      <c r="B22" s="202" t="s">
        <v>61</v>
      </c>
      <c r="C22" s="202" t="s">
        <v>873</v>
      </c>
      <c r="D22" s="202">
        <v>6</v>
      </c>
      <c r="E22" s="18">
        <f t="shared" si="0"/>
        <v>0.5</v>
      </c>
      <c r="F22" s="19"/>
      <c r="G22" s="18">
        <f t="shared" si="1"/>
        <v>0</v>
      </c>
      <c r="H22" s="19"/>
      <c r="I22" s="18">
        <f t="shared" si="2"/>
        <v>0</v>
      </c>
      <c r="J22" s="205">
        <v>5</v>
      </c>
      <c r="K22" s="18">
        <f t="shared" si="3"/>
        <v>0.4166666666666667</v>
      </c>
      <c r="L22" s="19"/>
      <c r="M22" s="18">
        <f t="shared" si="4"/>
        <v>0</v>
      </c>
      <c r="N22" s="20">
        <f t="shared" si="5"/>
        <v>11</v>
      </c>
      <c r="O22" s="21">
        <f t="shared" si="5"/>
        <v>0.9166666666666667</v>
      </c>
      <c r="P22" s="206">
        <v>0</v>
      </c>
      <c r="Q22" s="18">
        <f t="shared" si="6"/>
        <v>0</v>
      </c>
      <c r="R22" s="19"/>
      <c r="S22" s="18">
        <f t="shared" si="7"/>
        <v>0</v>
      </c>
      <c r="T22" s="20">
        <f t="shared" si="8"/>
        <v>0</v>
      </c>
      <c r="U22" s="22">
        <f t="shared" si="8"/>
        <v>0</v>
      </c>
      <c r="V22" s="23"/>
      <c r="W22" s="18">
        <f t="shared" si="9"/>
        <v>0</v>
      </c>
      <c r="X22" s="24"/>
      <c r="Y22" s="18">
        <f t="shared" si="10"/>
        <v>0</v>
      </c>
      <c r="Z22" s="207">
        <v>6</v>
      </c>
      <c r="AA22" s="18">
        <f t="shared" si="11"/>
        <v>0.5</v>
      </c>
      <c r="AB22" s="25"/>
      <c r="AC22" s="18">
        <f t="shared" si="12"/>
        <v>0</v>
      </c>
      <c r="AD22" s="26">
        <f t="shared" si="13"/>
        <v>6</v>
      </c>
      <c r="AE22" s="27">
        <f t="shared" si="13"/>
        <v>0.5</v>
      </c>
      <c r="AF22" s="28">
        <f t="shared" si="14"/>
        <v>17</v>
      </c>
      <c r="AG22" s="29">
        <f t="shared" si="14"/>
        <v>1.4166666666666667</v>
      </c>
      <c r="AH22" s="28">
        <f t="shared" si="15"/>
        <v>0</v>
      </c>
      <c r="AI22" s="22">
        <f t="shared" si="16"/>
        <v>0</v>
      </c>
    </row>
    <row r="23" spans="1:35" ht="15">
      <c r="A23" s="203" t="s">
        <v>874</v>
      </c>
      <c r="B23" s="202" t="s">
        <v>61</v>
      </c>
      <c r="C23" s="202" t="s">
        <v>875</v>
      </c>
      <c r="D23" s="202">
        <v>12</v>
      </c>
      <c r="E23" s="18">
        <f t="shared" si="0"/>
        <v>1</v>
      </c>
      <c r="F23" s="19"/>
      <c r="G23" s="18">
        <f t="shared" si="1"/>
        <v>0</v>
      </c>
      <c r="H23" s="19"/>
      <c r="I23" s="18">
        <f t="shared" si="2"/>
        <v>0</v>
      </c>
      <c r="J23" s="205"/>
      <c r="K23" s="18">
        <f t="shared" si="3"/>
        <v>0</v>
      </c>
      <c r="L23" s="19"/>
      <c r="M23" s="18">
        <f t="shared" si="4"/>
        <v>0</v>
      </c>
      <c r="N23" s="20">
        <f t="shared" si="5"/>
        <v>12</v>
      </c>
      <c r="O23" s="21">
        <f t="shared" si="5"/>
        <v>1</v>
      </c>
      <c r="P23" s="206">
        <v>0</v>
      </c>
      <c r="Q23" s="18">
        <f t="shared" si="6"/>
        <v>0</v>
      </c>
      <c r="R23" s="19"/>
      <c r="S23" s="18">
        <f t="shared" si="7"/>
        <v>0</v>
      </c>
      <c r="T23" s="20">
        <f t="shared" si="8"/>
        <v>0</v>
      </c>
      <c r="U23" s="22">
        <f t="shared" si="8"/>
        <v>0</v>
      </c>
      <c r="V23" s="23"/>
      <c r="W23" s="18">
        <f t="shared" si="9"/>
        <v>0</v>
      </c>
      <c r="X23" s="24"/>
      <c r="Y23" s="18">
        <f t="shared" si="10"/>
        <v>0</v>
      </c>
      <c r="Z23" s="207">
        <v>0</v>
      </c>
      <c r="AA23" s="18">
        <f t="shared" si="11"/>
        <v>0</v>
      </c>
      <c r="AB23" s="25"/>
      <c r="AC23" s="18">
        <f t="shared" si="12"/>
        <v>0</v>
      </c>
      <c r="AD23" s="26">
        <f t="shared" si="13"/>
        <v>0</v>
      </c>
      <c r="AE23" s="27">
        <f t="shared" si="13"/>
        <v>0</v>
      </c>
      <c r="AF23" s="28">
        <f t="shared" si="14"/>
        <v>12</v>
      </c>
      <c r="AG23" s="29">
        <f t="shared" si="14"/>
        <v>1</v>
      </c>
      <c r="AH23" s="28">
        <f t="shared" si="15"/>
        <v>0</v>
      </c>
      <c r="AI23" s="22">
        <f t="shared" si="16"/>
        <v>0</v>
      </c>
    </row>
    <row r="24" spans="1:35" ht="15">
      <c r="A24" s="203" t="s">
        <v>876</v>
      </c>
      <c r="B24" s="202" t="s">
        <v>61</v>
      </c>
      <c r="C24" s="202" t="s">
        <v>877</v>
      </c>
      <c r="D24" s="202">
        <v>0</v>
      </c>
      <c r="E24" s="18">
        <f t="shared" si="0"/>
        <v>0</v>
      </c>
      <c r="F24" s="19"/>
      <c r="G24" s="18">
        <f t="shared" si="1"/>
        <v>0</v>
      </c>
      <c r="H24" s="19"/>
      <c r="I24" s="18">
        <f t="shared" si="2"/>
        <v>0</v>
      </c>
      <c r="J24" s="205"/>
      <c r="K24" s="18">
        <f t="shared" si="3"/>
        <v>0</v>
      </c>
      <c r="L24" s="19"/>
      <c r="M24" s="18">
        <f t="shared" si="4"/>
        <v>0</v>
      </c>
      <c r="N24" s="20">
        <f t="shared" si="5"/>
        <v>0</v>
      </c>
      <c r="O24" s="21">
        <f t="shared" si="5"/>
        <v>0</v>
      </c>
      <c r="P24" s="206">
        <v>6</v>
      </c>
      <c r="Q24" s="18">
        <f t="shared" si="6"/>
        <v>0.5</v>
      </c>
      <c r="R24" s="19"/>
      <c r="S24" s="18">
        <f t="shared" si="7"/>
        <v>0</v>
      </c>
      <c r="T24" s="20">
        <f t="shared" si="8"/>
        <v>6</v>
      </c>
      <c r="U24" s="22">
        <f t="shared" si="8"/>
        <v>0.5</v>
      </c>
      <c r="V24" s="23"/>
      <c r="W24" s="18">
        <f t="shared" si="9"/>
        <v>0</v>
      </c>
      <c r="X24" s="24"/>
      <c r="Y24" s="18">
        <f t="shared" si="10"/>
        <v>0</v>
      </c>
      <c r="Z24" s="207">
        <v>7</v>
      </c>
      <c r="AA24" s="18">
        <f t="shared" si="11"/>
        <v>0.5833333333333334</v>
      </c>
      <c r="AB24" s="25"/>
      <c r="AC24" s="18">
        <f t="shared" si="12"/>
        <v>0</v>
      </c>
      <c r="AD24" s="26">
        <f t="shared" si="13"/>
        <v>7</v>
      </c>
      <c r="AE24" s="27">
        <f t="shared" si="13"/>
        <v>0.5833333333333334</v>
      </c>
      <c r="AF24" s="28">
        <f t="shared" si="14"/>
        <v>13</v>
      </c>
      <c r="AG24" s="29">
        <f t="shared" si="14"/>
        <v>1.0833333333333335</v>
      </c>
      <c r="AH24" s="28">
        <f t="shared" si="15"/>
        <v>1</v>
      </c>
      <c r="AI24" s="22">
        <f t="shared" si="16"/>
        <v>0.08333333333333333</v>
      </c>
    </row>
    <row r="25" spans="1:35" ht="15">
      <c r="A25" s="203" t="s">
        <v>878</v>
      </c>
      <c r="B25" s="202" t="s">
        <v>61</v>
      </c>
      <c r="C25" s="202" t="s">
        <v>879</v>
      </c>
      <c r="D25" s="202">
        <v>11</v>
      </c>
      <c r="E25" s="18">
        <f t="shared" si="0"/>
        <v>0.9166666666666666</v>
      </c>
      <c r="F25" s="19"/>
      <c r="G25" s="18">
        <f t="shared" si="1"/>
        <v>0</v>
      </c>
      <c r="H25" s="19"/>
      <c r="I25" s="18">
        <f t="shared" si="2"/>
        <v>0</v>
      </c>
      <c r="J25" s="205"/>
      <c r="K25" s="18">
        <f t="shared" si="3"/>
        <v>0</v>
      </c>
      <c r="L25" s="19"/>
      <c r="M25" s="18">
        <f t="shared" si="4"/>
        <v>0</v>
      </c>
      <c r="N25" s="20">
        <f t="shared" si="5"/>
        <v>11</v>
      </c>
      <c r="O25" s="21">
        <f t="shared" si="5"/>
        <v>0.9166666666666666</v>
      </c>
      <c r="P25" s="206">
        <v>0</v>
      </c>
      <c r="Q25" s="18">
        <f t="shared" si="6"/>
        <v>0</v>
      </c>
      <c r="R25" s="19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Z25" s="207">
        <v>3</v>
      </c>
      <c r="AA25" s="18">
        <f t="shared" si="11"/>
        <v>0.25</v>
      </c>
      <c r="AB25" s="25"/>
      <c r="AC25" s="18">
        <f t="shared" si="12"/>
        <v>0</v>
      </c>
      <c r="AD25" s="26">
        <f t="shared" si="13"/>
        <v>3</v>
      </c>
      <c r="AE25" s="27">
        <f t="shared" si="13"/>
        <v>0.25</v>
      </c>
      <c r="AF25" s="28">
        <f t="shared" si="14"/>
        <v>14</v>
      </c>
      <c r="AG25" s="29">
        <f t="shared" si="14"/>
        <v>1.1666666666666665</v>
      </c>
      <c r="AH25" s="28">
        <f t="shared" si="15"/>
        <v>2</v>
      </c>
      <c r="AI25" s="22">
        <f t="shared" si="16"/>
        <v>0.16666666666666666</v>
      </c>
    </row>
    <row r="26" spans="1:35" ht="15">
      <c r="A26" s="202"/>
      <c r="B26" s="202" t="s">
        <v>78</v>
      </c>
      <c r="C26" s="202" t="s">
        <v>880</v>
      </c>
      <c r="D26" s="202">
        <v>6</v>
      </c>
      <c r="E26" s="18">
        <f t="shared" si="0"/>
        <v>0.5</v>
      </c>
      <c r="F26" s="19"/>
      <c r="G26" s="18">
        <f t="shared" si="1"/>
        <v>0</v>
      </c>
      <c r="H26" s="19"/>
      <c r="I26" s="18">
        <f t="shared" si="2"/>
        <v>0</v>
      </c>
      <c r="J26" s="205"/>
      <c r="K26" s="18">
        <f t="shared" si="3"/>
        <v>0</v>
      </c>
      <c r="L26" s="19"/>
      <c r="M26" s="18">
        <f t="shared" si="4"/>
        <v>0</v>
      </c>
      <c r="N26" s="20">
        <f t="shared" si="5"/>
        <v>6</v>
      </c>
      <c r="O26" s="21">
        <f t="shared" si="5"/>
        <v>0.5</v>
      </c>
      <c r="P26" s="206">
        <v>0</v>
      </c>
      <c r="Q26" s="18">
        <f t="shared" si="6"/>
        <v>0</v>
      </c>
      <c r="R26" s="19"/>
      <c r="S26" s="18">
        <f t="shared" si="7"/>
        <v>0</v>
      </c>
      <c r="T26" s="20">
        <f t="shared" si="8"/>
        <v>0</v>
      </c>
      <c r="U26" s="22">
        <f t="shared" si="8"/>
        <v>0</v>
      </c>
      <c r="V26" s="23"/>
      <c r="W26" s="18">
        <f t="shared" si="9"/>
        <v>0</v>
      </c>
      <c r="X26" s="24"/>
      <c r="Y26" s="18">
        <f t="shared" si="10"/>
        <v>0</v>
      </c>
      <c r="Z26" s="207">
        <v>6</v>
      </c>
      <c r="AA26" s="18">
        <f t="shared" si="11"/>
        <v>0.5</v>
      </c>
      <c r="AB26" s="25"/>
      <c r="AC26" s="18">
        <f t="shared" si="12"/>
        <v>0</v>
      </c>
      <c r="AD26" s="26">
        <f t="shared" si="13"/>
        <v>6</v>
      </c>
      <c r="AE26" s="27">
        <f t="shared" si="13"/>
        <v>0.5</v>
      </c>
      <c r="AF26" s="28">
        <f t="shared" si="14"/>
        <v>12</v>
      </c>
      <c r="AG26" s="29">
        <f t="shared" si="14"/>
        <v>1</v>
      </c>
      <c r="AH26" s="28">
        <f t="shared" si="15"/>
        <v>0</v>
      </c>
      <c r="AI26" s="22">
        <f t="shared" si="16"/>
        <v>0</v>
      </c>
    </row>
    <row r="27" spans="1:35" ht="15">
      <c r="A27" s="203" t="s">
        <v>881</v>
      </c>
      <c r="B27" s="202" t="s">
        <v>78</v>
      </c>
      <c r="C27" s="202" t="s">
        <v>882</v>
      </c>
      <c r="D27" s="202">
        <v>7</v>
      </c>
      <c r="E27" s="18">
        <f t="shared" si="0"/>
        <v>0.5833333333333334</v>
      </c>
      <c r="F27" s="19"/>
      <c r="G27" s="18">
        <f t="shared" si="1"/>
        <v>0</v>
      </c>
      <c r="H27" s="19"/>
      <c r="I27" s="18">
        <f t="shared" si="2"/>
        <v>0</v>
      </c>
      <c r="J27" s="205"/>
      <c r="K27" s="18">
        <f t="shared" si="3"/>
        <v>0</v>
      </c>
      <c r="L27" s="19"/>
      <c r="M27" s="18">
        <f t="shared" si="4"/>
        <v>0</v>
      </c>
      <c r="N27" s="20">
        <f t="shared" si="5"/>
        <v>7</v>
      </c>
      <c r="O27" s="21">
        <f t="shared" si="5"/>
        <v>0.5833333333333334</v>
      </c>
      <c r="P27" s="206">
        <v>0</v>
      </c>
      <c r="Q27" s="18">
        <f t="shared" si="6"/>
        <v>0</v>
      </c>
      <c r="R27" s="19"/>
      <c r="S27" s="18">
        <f t="shared" si="7"/>
        <v>0</v>
      </c>
      <c r="T27" s="20">
        <f t="shared" si="8"/>
        <v>0</v>
      </c>
      <c r="U27" s="22">
        <f t="shared" si="8"/>
        <v>0</v>
      </c>
      <c r="V27" s="23"/>
      <c r="W27" s="18">
        <f t="shared" si="9"/>
        <v>0</v>
      </c>
      <c r="X27" s="24"/>
      <c r="Y27" s="18">
        <f t="shared" si="10"/>
        <v>0</v>
      </c>
      <c r="Z27" s="207">
        <v>9</v>
      </c>
      <c r="AA27" s="18">
        <f t="shared" si="11"/>
        <v>0.75</v>
      </c>
      <c r="AB27" s="25"/>
      <c r="AC27" s="18">
        <f t="shared" si="12"/>
        <v>0</v>
      </c>
      <c r="AD27" s="26">
        <f t="shared" si="13"/>
        <v>9</v>
      </c>
      <c r="AE27" s="27">
        <f t="shared" si="13"/>
        <v>0.75</v>
      </c>
      <c r="AF27" s="28">
        <f t="shared" si="14"/>
        <v>16</v>
      </c>
      <c r="AG27" s="29">
        <f t="shared" si="14"/>
        <v>1.3333333333333335</v>
      </c>
      <c r="AH27" s="28">
        <f t="shared" si="15"/>
        <v>4</v>
      </c>
      <c r="AI27" s="22">
        <f t="shared" si="16"/>
        <v>0.3333333333333333</v>
      </c>
    </row>
    <row r="28" spans="1:35" ht="15">
      <c r="A28" s="203" t="s">
        <v>883</v>
      </c>
      <c r="B28" s="202" t="s">
        <v>78</v>
      </c>
      <c r="C28" s="202" t="s">
        <v>884</v>
      </c>
      <c r="D28" s="202">
        <v>11.5</v>
      </c>
      <c r="E28" s="18">
        <f t="shared" si="0"/>
        <v>0.9583333333333334</v>
      </c>
      <c r="F28" s="19"/>
      <c r="G28" s="18">
        <f t="shared" si="1"/>
        <v>0</v>
      </c>
      <c r="H28" s="19"/>
      <c r="I28" s="18">
        <f t="shared" si="2"/>
        <v>0</v>
      </c>
      <c r="J28" s="205"/>
      <c r="K28" s="18">
        <f t="shared" si="3"/>
        <v>0</v>
      </c>
      <c r="L28" s="19"/>
      <c r="M28" s="18">
        <f t="shared" si="4"/>
        <v>0</v>
      </c>
      <c r="N28" s="20">
        <f t="shared" si="5"/>
        <v>11.5</v>
      </c>
      <c r="O28" s="21">
        <f t="shared" si="5"/>
        <v>0.9583333333333334</v>
      </c>
      <c r="P28" s="206">
        <v>0</v>
      </c>
      <c r="Q28" s="18">
        <f t="shared" si="6"/>
        <v>0</v>
      </c>
      <c r="R28" s="19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Z28" s="207">
        <v>6</v>
      </c>
      <c r="AA28" s="18">
        <f t="shared" si="11"/>
        <v>0.5</v>
      </c>
      <c r="AB28" s="25"/>
      <c r="AC28" s="18">
        <f t="shared" si="12"/>
        <v>0</v>
      </c>
      <c r="AD28" s="26">
        <f t="shared" si="13"/>
        <v>6</v>
      </c>
      <c r="AE28" s="27">
        <f t="shared" si="13"/>
        <v>0.5</v>
      </c>
      <c r="AF28" s="28">
        <f t="shared" si="14"/>
        <v>17.5</v>
      </c>
      <c r="AG28" s="29">
        <f t="shared" si="14"/>
        <v>1.4583333333333335</v>
      </c>
      <c r="AH28" s="28">
        <f t="shared" si="15"/>
        <v>5.5</v>
      </c>
      <c r="AI28" s="22">
        <f t="shared" si="16"/>
        <v>0.4583333333333333</v>
      </c>
    </row>
    <row r="29" spans="1:35" ht="15">
      <c r="A29" s="203" t="s">
        <v>885</v>
      </c>
      <c r="B29" s="202" t="s">
        <v>134</v>
      </c>
      <c r="C29" s="202" t="s">
        <v>886</v>
      </c>
      <c r="D29" s="202">
        <v>15.5</v>
      </c>
      <c r="E29" s="18">
        <f t="shared" si="0"/>
        <v>1.2916666666666667</v>
      </c>
      <c r="F29" s="19"/>
      <c r="G29" s="18">
        <f t="shared" si="1"/>
        <v>0</v>
      </c>
      <c r="H29" s="19"/>
      <c r="I29" s="18">
        <f t="shared" si="2"/>
        <v>0</v>
      </c>
      <c r="J29" s="205"/>
      <c r="K29" s="18">
        <f t="shared" si="3"/>
        <v>0</v>
      </c>
      <c r="L29" s="19"/>
      <c r="M29" s="18">
        <f t="shared" si="4"/>
        <v>0</v>
      </c>
      <c r="N29" s="20">
        <f t="shared" si="5"/>
        <v>15.5</v>
      </c>
      <c r="O29" s="21">
        <f t="shared" si="5"/>
        <v>1.2916666666666667</v>
      </c>
      <c r="P29" s="206">
        <v>0</v>
      </c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Z29" s="207">
        <v>0</v>
      </c>
      <c r="AA29" s="18">
        <f t="shared" si="11"/>
        <v>0</v>
      </c>
      <c r="AB29" s="25"/>
      <c r="AC29" s="18">
        <f t="shared" si="12"/>
        <v>0</v>
      </c>
      <c r="AD29" s="26">
        <f t="shared" si="13"/>
        <v>0</v>
      </c>
      <c r="AE29" s="27">
        <f t="shared" si="13"/>
        <v>0</v>
      </c>
      <c r="AF29" s="28">
        <f t="shared" si="14"/>
        <v>15.5</v>
      </c>
      <c r="AG29" s="29">
        <f t="shared" si="14"/>
        <v>1.2916666666666667</v>
      </c>
      <c r="AH29" s="28">
        <f t="shared" si="15"/>
        <v>3.5</v>
      </c>
      <c r="AI29" s="22">
        <f t="shared" si="16"/>
        <v>0.2916666666666667</v>
      </c>
    </row>
    <row r="30" spans="1:35" ht="15">
      <c r="A30" s="203" t="s">
        <v>887</v>
      </c>
      <c r="B30" s="202" t="s">
        <v>61</v>
      </c>
      <c r="C30" s="202" t="s">
        <v>888</v>
      </c>
      <c r="D30" s="202">
        <v>18</v>
      </c>
      <c r="E30" s="18">
        <f t="shared" si="0"/>
        <v>1.5</v>
      </c>
      <c r="F30" s="19"/>
      <c r="G30" s="18">
        <f t="shared" si="1"/>
        <v>0</v>
      </c>
      <c r="H30" s="19"/>
      <c r="I30" s="18">
        <f t="shared" si="2"/>
        <v>0</v>
      </c>
      <c r="J30" s="205"/>
      <c r="K30" s="18">
        <f t="shared" si="3"/>
        <v>0</v>
      </c>
      <c r="L30" s="19"/>
      <c r="M30" s="18">
        <f t="shared" si="4"/>
        <v>0</v>
      </c>
      <c r="N30" s="20">
        <f t="shared" si="5"/>
        <v>18</v>
      </c>
      <c r="O30" s="21">
        <f t="shared" si="5"/>
        <v>1.5</v>
      </c>
      <c r="P30" s="206">
        <v>0</v>
      </c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Z30" s="207">
        <v>0</v>
      </c>
      <c r="AA30" s="18">
        <f t="shared" si="11"/>
        <v>0</v>
      </c>
      <c r="AB30" s="25"/>
      <c r="AC30" s="18">
        <f t="shared" si="12"/>
        <v>0</v>
      </c>
      <c r="AD30" s="26">
        <f t="shared" si="13"/>
        <v>0</v>
      </c>
      <c r="AE30" s="27">
        <f t="shared" si="13"/>
        <v>0</v>
      </c>
      <c r="AF30" s="28">
        <f t="shared" si="14"/>
        <v>18</v>
      </c>
      <c r="AG30" s="29">
        <f t="shared" si="14"/>
        <v>1.5</v>
      </c>
      <c r="AH30" s="28">
        <f t="shared" si="15"/>
        <v>6</v>
      </c>
      <c r="AI30" s="22">
        <f t="shared" si="16"/>
        <v>0.5</v>
      </c>
    </row>
    <row r="31" spans="1:35" ht="15">
      <c r="A31" s="203" t="s">
        <v>889</v>
      </c>
      <c r="B31" s="202" t="s">
        <v>61</v>
      </c>
      <c r="C31" s="202" t="s">
        <v>890</v>
      </c>
      <c r="D31" s="202">
        <v>12</v>
      </c>
      <c r="E31" s="18">
        <f t="shared" si="0"/>
        <v>1</v>
      </c>
      <c r="F31" s="19"/>
      <c r="G31" s="18">
        <f t="shared" si="1"/>
        <v>0</v>
      </c>
      <c r="H31" s="19"/>
      <c r="I31" s="18">
        <f t="shared" si="2"/>
        <v>0</v>
      </c>
      <c r="J31" s="205">
        <v>1.5</v>
      </c>
      <c r="K31" s="18">
        <f t="shared" si="3"/>
        <v>0.125</v>
      </c>
      <c r="L31" s="19"/>
      <c r="M31" s="18">
        <f t="shared" si="4"/>
        <v>0</v>
      </c>
      <c r="N31" s="20">
        <f t="shared" si="5"/>
        <v>13.5</v>
      </c>
      <c r="O31" s="21">
        <f t="shared" si="5"/>
        <v>1.125</v>
      </c>
      <c r="P31" s="206">
        <v>0</v>
      </c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Z31" s="207">
        <v>0</v>
      </c>
      <c r="AA31" s="18">
        <f t="shared" si="11"/>
        <v>0</v>
      </c>
      <c r="AB31" s="25"/>
      <c r="AC31" s="18">
        <f t="shared" si="12"/>
        <v>0</v>
      </c>
      <c r="AD31" s="26">
        <f t="shared" si="13"/>
        <v>0</v>
      </c>
      <c r="AE31" s="27">
        <f t="shared" si="13"/>
        <v>0</v>
      </c>
      <c r="AF31" s="28">
        <f t="shared" si="14"/>
        <v>13.5</v>
      </c>
      <c r="AG31" s="29">
        <f t="shared" si="14"/>
        <v>1.125</v>
      </c>
      <c r="AH31" s="28">
        <f t="shared" si="15"/>
        <v>0</v>
      </c>
      <c r="AI31" s="22">
        <f t="shared" si="16"/>
        <v>0</v>
      </c>
    </row>
    <row r="32" spans="1:35" s="201" customFormat="1" ht="15">
      <c r="A32" s="203" t="s">
        <v>891</v>
      </c>
      <c r="B32" s="202" t="s">
        <v>326</v>
      </c>
      <c r="C32" s="202" t="s">
        <v>892</v>
      </c>
      <c r="D32" s="202">
        <v>9</v>
      </c>
      <c r="E32" s="18">
        <f aca="true" t="shared" si="17" ref="E32:E50">+D32/12</f>
        <v>0.75</v>
      </c>
      <c r="F32" s="19"/>
      <c r="G32" s="18">
        <f aca="true" t="shared" si="18" ref="G32:G50">F32/12</f>
        <v>0</v>
      </c>
      <c r="H32" s="19"/>
      <c r="I32" s="18">
        <f aca="true" t="shared" si="19" ref="I32:I50">+H32/12</f>
        <v>0</v>
      </c>
      <c r="J32" s="205"/>
      <c r="K32" s="18">
        <f aca="true" t="shared" si="20" ref="K32:K50">+J32/12</f>
        <v>0</v>
      </c>
      <c r="L32" s="19"/>
      <c r="M32" s="18">
        <f aca="true" t="shared" si="21" ref="M32:M50">+L32/12</f>
        <v>0</v>
      </c>
      <c r="N32" s="20">
        <f aca="true" t="shared" si="22" ref="N32:N50">D32+F32+H32+J32+L32</f>
        <v>9</v>
      </c>
      <c r="O32" s="21">
        <f aca="true" t="shared" si="23" ref="O32:O50">E32+G32+I32+K32+M32</f>
        <v>0.75</v>
      </c>
      <c r="P32" s="206">
        <v>0</v>
      </c>
      <c r="Q32" s="18">
        <f aca="true" t="shared" si="24" ref="Q32:Q50">+P32/12</f>
        <v>0</v>
      </c>
      <c r="R32" s="19"/>
      <c r="S32" s="18">
        <f aca="true" t="shared" si="25" ref="S32:S50">+R32/12</f>
        <v>0</v>
      </c>
      <c r="T32" s="20">
        <f aca="true" t="shared" si="26" ref="T32:T50">P32+R32</f>
        <v>0</v>
      </c>
      <c r="U32" s="22">
        <f aca="true" t="shared" si="27" ref="U32:U50">Q32+S32</f>
        <v>0</v>
      </c>
      <c r="V32" s="23"/>
      <c r="W32" s="18">
        <f aca="true" t="shared" si="28" ref="W32:W50">+V32/12</f>
        <v>0</v>
      </c>
      <c r="X32" s="24"/>
      <c r="Y32" s="18">
        <f aca="true" t="shared" si="29" ref="Y32:Y50">+X32/12</f>
        <v>0</v>
      </c>
      <c r="Z32" s="207">
        <v>3</v>
      </c>
      <c r="AA32" s="18">
        <f aca="true" t="shared" si="30" ref="AA32:AA50">+Z32/12</f>
        <v>0.25</v>
      </c>
      <c r="AB32" s="25"/>
      <c r="AC32" s="18">
        <f aca="true" t="shared" si="31" ref="AC32:AC50">AB32/12</f>
        <v>0</v>
      </c>
      <c r="AD32" s="26">
        <f aca="true" t="shared" si="32" ref="AD32:AD50">X32+Z32+AB32</f>
        <v>3</v>
      </c>
      <c r="AE32" s="27">
        <f aca="true" t="shared" si="33" ref="AE32:AE50">Y32+AA32+AC32</f>
        <v>0.25</v>
      </c>
      <c r="AF32" s="28">
        <f aca="true" t="shared" si="34" ref="AF32:AF50">N32+T32+V32+AD32</f>
        <v>12</v>
      </c>
      <c r="AG32" s="29">
        <f aca="true" t="shared" si="35" ref="AG32:AG50">O32+U32+W32+AE32</f>
        <v>1</v>
      </c>
      <c r="AH32" s="28">
        <f aca="true" t="shared" si="36" ref="AH32:AH50">IF(AF32-F32-J32-AB32-12&lt;0,0,AF32-F32-J32-AB32-12)</f>
        <v>0</v>
      </c>
      <c r="AI32" s="22">
        <f aca="true" t="shared" si="37" ref="AI32:AI50">AH32/12</f>
        <v>0</v>
      </c>
    </row>
    <row r="33" spans="1:35" s="201" customFormat="1" ht="15">
      <c r="A33" s="203" t="s">
        <v>893</v>
      </c>
      <c r="B33" s="202" t="s">
        <v>61</v>
      </c>
      <c r="C33" s="202" t="s">
        <v>894</v>
      </c>
      <c r="D33" s="202">
        <v>13</v>
      </c>
      <c r="E33" s="18">
        <f t="shared" si="17"/>
        <v>1.0833333333333333</v>
      </c>
      <c r="F33" s="19"/>
      <c r="G33" s="18">
        <f t="shared" si="18"/>
        <v>0</v>
      </c>
      <c r="H33" s="19"/>
      <c r="I33" s="18">
        <f t="shared" si="19"/>
        <v>0</v>
      </c>
      <c r="J33" s="205"/>
      <c r="K33" s="18">
        <f t="shared" si="20"/>
        <v>0</v>
      </c>
      <c r="L33" s="19"/>
      <c r="M33" s="18">
        <f t="shared" si="21"/>
        <v>0</v>
      </c>
      <c r="N33" s="20">
        <f t="shared" si="22"/>
        <v>13</v>
      </c>
      <c r="O33" s="21">
        <f t="shared" si="23"/>
        <v>1.0833333333333333</v>
      </c>
      <c r="P33" s="206">
        <v>0</v>
      </c>
      <c r="Q33" s="18">
        <f t="shared" si="24"/>
        <v>0</v>
      </c>
      <c r="R33" s="19"/>
      <c r="S33" s="18">
        <f t="shared" si="25"/>
        <v>0</v>
      </c>
      <c r="T33" s="20">
        <f t="shared" si="26"/>
        <v>0</v>
      </c>
      <c r="U33" s="22">
        <f t="shared" si="27"/>
        <v>0</v>
      </c>
      <c r="V33" s="23"/>
      <c r="W33" s="18">
        <f t="shared" si="28"/>
        <v>0</v>
      </c>
      <c r="X33" s="24"/>
      <c r="Y33" s="18">
        <f t="shared" si="29"/>
        <v>0</v>
      </c>
      <c r="Z33" s="207">
        <v>0</v>
      </c>
      <c r="AA33" s="18">
        <f t="shared" si="30"/>
        <v>0</v>
      </c>
      <c r="AB33" s="25"/>
      <c r="AC33" s="18">
        <f t="shared" si="31"/>
        <v>0</v>
      </c>
      <c r="AD33" s="26">
        <f t="shared" si="32"/>
        <v>0</v>
      </c>
      <c r="AE33" s="27">
        <f t="shared" si="33"/>
        <v>0</v>
      </c>
      <c r="AF33" s="28">
        <f t="shared" si="34"/>
        <v>13</v>
      </c>
      <c r="AG33" s="29">
        <f t="shared" si="35"/>
        <v>1.0833333333333333</v>
      </c>
      <c r="AH33" s="28">
        <f t="shared" si="36"/>
        <v>1</v>
      </c>
      <c r="AI33" s="22">
        <f t="shared" si="37"/>
        <v>0.08333333333333333</v>
      </c>
    </row>
    <row r="34" spans="1:35" s="201" customFormat="1" ht="15">
      <c r="A34" s="203" t="s">
        <v>895</v>
      </c>
      <c r="B34" s="202" t="s">
        <v>78</v>
      </c>
      <c r="C34" s="202" t="s">
        <v>896</v>
      </c>
      <c r="D34" s="202">
        <v>14</v>
      </c>
      <c r="E34" s="18">
        <f t="shared" si="17"/>
        <v>1.1666666666666667</v>
      </c>
      <c r="F34" s="19"/>
      <c r="G34" s="18">
        <f t="shared" si="18"/>
        <v>0</v>
      </c>
      <c r="H34" s="19"/>
      <c r="I34" s="18">
        <f t="shared" si="19"/>
        <v>0</v>
      </c>
      <c r="J34" s="205"/>
      <c r="K34" s="18">
        <f t="shared" si="20"/>
        <v>0</v>
      </c>
      <c r="L34" s="19"/>
      <c r="M34" s="18">
        <f t="shared" si="21"/>
        <v>0</v>
      </c>
      <c r="N34" s="20">
        <f t="shared" si="22"/>
        <v>14</v>
      </c>
      <c r="O34" s="21">
        <f t="shared" si="23"/>
        <v>1.1666666666666667</v>
      </c>
      <c r="P34" s="206">
        <v>0</v>
      </c>
      <c r="Q34" s="18">
        <f t="shared" si="24"/>
        <v>0</v>
      </c>
      <c r="R34" s="19"/>
      <c r="S34" s="18">
        <f t="shared" si="25"/>
        <v>0</v>
      </c>
      <c r="T34" s="20">
        <f t="shared" si="26"/>
        <v>0</v>
      </c>
      <c r="U34" s="22">
        <f t="shared" si="27"/>
        <v>0</v>
      </c>
      <c r="V34" s="23"/>
      <c r="W34" s="18">
        <f t="shared" si="28"/>
        <v>0</v>
      </c>
      <c r="X34" s="24"/>
      <c r="Y34" s="18">
        <f t="shared" si="29"/>
        <v>0</v>
      </c>
      <c r="Z34" s="207">
        <v>0</v>
      </c>
      <c r="AA34" s="18">
        <f t="shared" si="30"/>
        <v>0</v>
      </c>
      <c r="AB34" s="25"/>
      <c r="AC34" s="18">
        <f t="shared" si="31"/>
        <v>0</v>
      </c>
      <c r="AD34" s="26">
        <f t="shared" si="32"/>
        <v>0</v>
      </c>
      <c r="AE34" s="27">
        <f t="shared" si="33"/>
        <v>0</v>
      </c>
      <c r="AF34" s="28">
        <f t="shared" si="34"/>
        <v>14</v>
      </c>
      <c r="AG34" s="29">
        <f t="shared" si="35"/>
        <v>1.1666666666666667</v>
      </c>
      <c r="AH34" s="28">
        <f t="shared" si="36"/>
        <v>2</v>
      </c>
      <c r="AI34" s="22">
        <f t="shared" si="37"/>
        <v>0.16666666666666666</v>
      </c>
    </row>
    <row r="35" spans="1:35" s="201" customFormat="1" ht="15">
      <c r="A35" s="203" t="s">
        <v>897</v>
      </c>
      <c r="B35" s="202" t="s">
        <v>61</v>
      </c>
      <c r="C35" s="202" t="s">
        <v>898</v>
      </c>
      <c r="D35" s="202">
        <v>19</v>
      </c>
      <c r="E35" s="18">
        <f t="shared" si="17"/>
        <v>1.5833333333333333</v>
      </c>
      <c r="F35" s="19"/>
      <c r="G35" s="18">
        <f t="shared" si="18"/>
        <v>0</v>
      </c>
      <c r="H35" s="19"/>
      <c r="I35" s="18">
        <f t="shared" si="19"/>
        <v>0</v>
      </c>
      <c r="J35" s="205"/>
      <c r="K35" s="18">
        <f t="shared" si="20"/>
        <v>0</v>
      </c>
      <c r="L35" s="19"/>
      <c r="M35" s="18">
        <f t="shared" si="21"/>
        <v>0</v>
      </c>
      <c r="N35" s="20">
        <f t="shared" si="22"/>
        <v>19</v>
      </c>
      <c r="O35" s="21">
        <f t="shared" si="23"/>
        <v>1.5833333333333333</v>
      </c>
      <c r="P35" s="206">
        <v>0</v>
      </c>
      <c r="Q35" s="18">
        <f t="shared" si="24"/>
        <v>0</v>
      </c>
      <c r="R35" s="19"/>
      <c r="S35" s="18">
        <f t="shared" si="25"/>
        <v>0</v>
      </c>
      <c r="T35" s="20">
        <f t="shared" si="26"/>
        <v>0</v>
      </c>
      <c r="U35" s="22">
        <f t="shared" si="27"/>
        <v>0</v>
      </c>
      <c r="V35" s="23"/>
      <c r="W35" s="18">
        <f t="shared" si="28"/>
        <v>0</v>
      </c>
      <c r="X35" s="24"/>
      <c r="Y35" s="18">
        <f t="shared" si="29"/>
        <v>0</v>
      </c>
      <c r="Z35" s="207">
        <v>3.5</v>
      </c>
      <c r="AA35" s="18">
        <f t="shared" si="30"/>
        <v>0.2916666666666667</v>
      </c>
      <c r="AB35" s="25"/>
      <c r="AC35" s="18">
        <f t="shared" si="31"/>
        <v>0</v>
      </c>
      <c r="AD35" s="26">
        <f t="shared" si="32"/>
        <v>3.5</v>
      </c>
      <c r="AE35" s="27">
        <f t="shared" si="33"/>
        <v>0.2916666666666667</v>
      </c>
      <c r="AF35" s="28">
        <f t="shared" si="34"/>
        <v>22.5</v>
      </c>
      <c r="AG35" s="29">
        <f t="shared" si="35"/>
        <v>1.875</v>
      </c>
      <c r="AH35" s="28">
        <f t="shared" si="36"/>
        <v>10.5</v>
      </c>
      <c r="AI35" s="22">
        <f t="shared" si="37"/>
        <v>0.875</v>
      </c>
    </row>
    <row r="36" spans="1:35" s="201" customFormat="1" ht="15">
      <c r="A36" s="203" t="s">
        <v>899</v>
      </c>
      <c r="B36" s="202" t="s">
        <v>68</v>
      </c>
      <c r="C36" s="202" t="s">
        <v>900</v>
      </c>
      <c r="D36" s="202">
        <v>13</v>
      </c>
      <c r="E36" s="18">
        <f t="shared" si="17"/>
        <v>1.0833333333333333</v>
      </c>
      <c r="F36" s="19"/>
      <c r="G36" s="18">
        <f t="shared" si="18"/>
        <v>0</v>
      </c>
      <c r="H36" s="19"/>
      <c r="I36" s="18">
        <f t="shared" si="19"/>
        <v>0</v>
      </c>
      <c r="J36" s="205"/>
      <c r="K36" s="18">
        <f t="shared" si="20"/>
        <v>0</v>
      </c>
      <c r="L36" s="19"/>
      <c r="M36" s="18">
        <f t="shared" si="21"/>
        <v>0</v>
      </c>
      <c r="N36" s="20">
        <f t="shared" si="22"/>
        <v>13</v>
      </c>
      <c r="O36" s="21">
        <f t="shared" si="23"/>
        <v>1.0833333333333333</v>
      </c>
      <c r="P36" s="206">
        <v>0</v>
      </c>
      <c r="Q36" s="18">
        <f t="shared" si="24"/>
        <v>0</v>
      </c>
      <c r="R36" s="19"/>
      <c r="S36" s="18">
        <f t="shared" si="25"/>
        <v>0</v>
      </c>
      <c r="T36" s="20">
        <f t="shared" si="26"/>
        <v>0</v>
      </c>
      <c r="U36" s="22">
        <f t="shared" si="27"/>
        <v>0</v>
      </c>
      <c r="V36" s="23"/>
      <c r="W36" s="18">
        <f t="shared" si="28"/>
        <v>0</v>
      </c>
      <c r="X36" s="24"/>
      <c r="Y36" s="18">
        <f t="shared" si="29"/>
        <v>0</v>
      </c>
      <c r="Z36" s="207">
        <v>0</v>
      </c>
      <c r="AA36" s="18">
        <f t="shared" si="30"/>
        <v>0</v>
      </c>
      <c r="AB36" s="25"/>
      <c r="AC36" s="18">
        <f t="shared" si="31"/>
        <v>0</v>
      </c>
      <c r="AD36" s="26">
        <f t="shared" si="32"/>
        <v>0</v>
      </c>
      <c r="AE36" s="27">
        <f t="shared" si="33"/>
        <v>0</v>
      </c>
      <c r="AF36" s="28">
        <f t="shared" si="34"/>
        <v>13</v>
      </c>
      <c r="AG36" s="29">
        <f t="shared" si="35"/>
        <v>1.0833333333333333</v>
      </c>
      <c r="AH36" s="28">
        <f t="shared" si="36"/>
        <v>1</v>
      </c>
      <c r="AI36" s="22">
        <f t="shared" si="37"/>
        <v>0.08333333333333333</v>
      </c>
    </row>
    <row r="37" spans="1:35" s="201" customFormat="1" ht="15">
      <c r="A37" s="203" t="s">
        <v>901</v>
      </c>
      <c r="B37" s="202" t="s">
        <v>78</v>
      </c>
      <c r="C37" s="202" t="s">
        <v>902</v>
      </c>
      <c r="D37" s="202">
        <v>8</v>
      </c>
      <c r="E37" s="18">
        <f t="shared" si="17"/>
        <v>0.6666666666666666</v>
      </c>
      <c r="F37" s="19"/>
      <c r="G37" s="18">
        <f t="shared" si="18"/>
        <v>0</v>
      </c>
      <c r="H37" s="19"/>
      <c r="I37" s="18">
        <f t="shared" si="19"/>
        <v>0</v>
      </c>
      <c r="J37" s="205"/>
      <c r="K37" s="18">
        <f t="shared" si="20"/>
        <v>0</v>
      </c>
      <c r="L37" s="19"/>
      <c r="M37" s="18">
        <f t="shared" si="21"/>
        <v>0</v>
      </c>
      <c r="N37" s="20">
        <f t="shared" si="22"/>
        <v>8</v>
      </c>
      <c r="O37" s="21">
        <f t="shared" si="23"/>
        <v>0.6666666666666666</v>
      </c>
      <c r="P37" s="206">
        <v>0</v>
      </c>
      <c r="Q37" s="18">
        <f t="shared" si="24"/>
        <v>0</v>
      </c>
      <c r="R37" s="19"/>
      <c r="S37" s="18">
        <f t="shared" si="25"/>
        <v>0</v>
      </c>
      <c r="T37" s="20">
        <f t="shared" si="26"/>
        <v>0</v>
      </c>
      <c r="U37" s="22">
        <f t="shared" si="27"/>
        <v>0</v>
      </c>
      <c r="V37" s="23"/>
      <c r="W37" s="18">
        <f t="shared" si="28"/>
        <v>0</v>
      </c>
      <c r="X37" s="24"/>
      <c r="Y37" s="18">
        <f t="shared" si="29"/>
        <v>0</v>
      </c>
      <c r="Z37" s="207">
        <v>5</v>
      </c>
      <c r="AA37" s="18">
        <f t="shared" si="30"/>
        <v>0.4166666666666667</v>
      </c>
      <c r="AB37" s="25"/>
      <c r="AC37" s="18">
        <f t="shared" si="31"/>
        <v>0</v>
      </c>
      <c r="AD37" s="26">
        <f t="shared" si="32"/>
        <v>5</v>
      </c>
      <c r="AE37" s="27">
        <f t="shared" si="33"/>
        <v>0.4166666666666667</v>
      </c>
      <c r="AF37" s="28">
        <f t="shared" si="34"/>
        <v>13</v>
      </c>
      <c r="AG37" s="29">
        <f t="shared" si="35"/>
        <v>1.0833333333333333</v>
      </c>
      <c r="AH37" s="28">
        <f t="shared" si="36"/>
        <v>1</v>
      </c>
      <c r="AI37" s="22">
        <f t="shared" si="37"/>
        <v>0.08333333333333333</v>
      </c>
    </row>
    <row r="38" spans="1:35" s="201" customFormat="1" ht="15">
      <c r="A38" s="203" t="s">
        <v>903</v>
      </c>
      <c r="B38" s="202" t="s">
        <v>61</v>
      </c>
      <c r="C38" s="202" t="s">
        <v>904</v>
      </c>
      <c r="D38" s="202">
        <v>12</v>
      </c>
      <c r="E38" s="18">
        <f t="shared" si="17"/>
        <v>1</v>
      </c>
      <c r="F38" s="19"/>
      <c r="G38" s="18">
        <f t="shared" si="18"/>
        <v>0</v>
      </c>
      <c r="H38" s="19"/>
      <c r="I38" s="18">
        <f t="shared" si="19"/>
        <v>0</v>
      </c>
      <c r="J38" s="205"/>
      <c r="K38" s="18">
        <f t="shared" si="20"/>
        <v>0</v>
      </c>
      <c r="L38" s="19"/>
      <c r="M38" s="18">
        <f t="shared" si="21"/>
        <v>0</v>
      </c>
      <c r="N38" s="20">
        <f t="shared" si="22"/>
        <v>12</v>
      </c>
      <c r="O38" s="21">
        <f t="shared" si="23"/>
        <v>1</v>
      </c>
      <c r="P38" s="206">
        <v>0</v>
      </c>
      <c r="Q38" s="18">
        <f t="shared" si="24"/>
        <v>0</v>
      </c>
      <c r="R38" s="19"/>
      <c r="S38" s="18">
        <f t="shared" si="25"/>
        <v>0</v>
      </c>
      <c r="T38" s="20">
        <f t="shared" si="26"/>
        <v>0</v>
      </c>
      <c r="U38" s="22">
        <f t="shared" si="27"/>
        <v>0</v>
      </c>
      <c r="V38" s="23"/>
      <c r="W38" s="18">
        <f t="shared" si="28"/>
        <v>0</v>
      </c>
      <c r="X38" s="24"/>
      <c r="Y38" s="18">
        <f t="shared" si="29"/>
        <v>0</v>
      </c>
      <c r="Z38" s="207">
        <v>9</v>
      </c>
      <c r="AA38" s="18">
        <f t="shared" si="30"/>
        <v>0.75</v>
      </c>
      <c r="AB38" s="25"/>
      <c r="AC38" s="18">
        <f t="shared" si="31"/>
        <v>0</v>
      </c>
      <c r="AD38" s="26">
        <f t="shared" si="32"/>
        <v>9</v>
      </c>
      <c r="AE38" s="27">
        <f t="shared" si="33"/>
        <v>0.75</v>
      </c>
      <c r="AF38" s="28">
        <f t="shared" si="34"/>
        <v>21</v>
      </c>
      <c r="AG38" s="29">
        <f t="shared" si="35"/>
        <v>1.75</v>
      </c>
      <c r="AH38" s="28">
        <f t="shared" si="36"/>
        <v>9</v>
      </c>
      <c r="AI38" s="22">
        <f t="shared" si="37"/>
        <v>0.75</v>
      </c>
    </row>
    <row r="39" spans="1:35" s="201" customFormat="1" ht="15">
      <c r="A39" s="203" t="s">
        <v>905</v>
      </c>
      <c r="B39" s="202" t="s">
        <v>61</v>
      </c>
      <c r="C39" s="202" t="s">
        <v>906</v>
      </c>
      <c r="D39" s="202">
        <v>24</v>
      </c>
      <c r="E39" s="18">
        <f t="shared" si="17"/>
        <v>2</v>
      </c>
      <c r="F39" s="19"/>
      <c r="G39" s="18">
        <f t="shared" si="18"/>
        <v>0</v>
      </c>
      <c r="H39" s="19"/>
      <c r="I39" s="18">
        <f t="shared" si="19"/>
        <v>0</v>
      </c>
      <c r="J39" s="205">
        <v>0.5</v>
      </c>
      <c r="K39" s="18">
        <f t="shared" si="20"/>
        <v>0.041666666666666664</v>
      </c>
      <c r="L39" s="19"/>
      <c r="M39" s="18">
        <f t="shared" si="21"/>
        <v>0</v>
      </c>
      <c r="N39" s="20">
        <f t="shared" si="22"/>
        <v>24.5</v>
      </c>
      <c r="O39" s="21">
        <f t="shared" si="23"/>
        <v>2.0416666666666665</v>
      </c>
      <c r="P39" s="206">
        <v>0</v>
      </c>
      <c r="Q39" s="18">
        <f t="shared" si="24"/>
        <v>0</v>
      </c>
      <c r="R39" s="19"/>
      <c r="S39" s="18">
        <f t="shared" si="25"/>
        <v>0</v>
      </c>
      <c r="T39" s="20">
        <f t="shared" si="26"/>
        <v>0</v>
      </c>
      <c r="U39" s="22">
        <f t="shared" si="27"/>
        <v>0</v>
      </c>
      <c r="V39" s="23"/>
      <c r="W39" s="18">
        <f t="shared" si="28"/>
        <v>0</v>
      </c>
      <c r="X39" s="24"/>
      <c r="Y39" s="18">
        <f t="shared" si="29"/>
        <v>0</v>
      </c>
      <c r="Z39" s="207">
        <v>0</v>
      </c>
      <c r="AA39" s="18">
        <f t="shared" si="30"/>
        <v>0</v>
      </c>
      <c r="AB39" s="25"/>
      <c r="AC39" s="18">
        <f t="shared" si="31"/>
        <v>0</v>
      </c>
      <c r="AD39" s="26">
        <f t="shared" si="32"/>
        <v>0</v>
      </c>
      <c r="AE39" s="27">
        <f t="shared" si="33"/>
        <v>0</v>
      </c>
      <c r="AF39" s="28">
        <f t="shared" si="34"/>
        <v>24.5</v>
      </c>
      <c r="AG39" s="29">
        <f t="shared" si="35"/>
        <v>2.0416666666666665</v>
      </c>
      <c r="AH39" s="28">
        <f t="shared" si="36"/>
        <v>12</v>
      </c>
      <c r="AI39" s="22">
        <f t="shared" si="37"/>
        <v>1</v>
      </c>
    </row>
    <row r="40" spans="1:35" s="201" customFormat="1" ht="15">
      <c r="A40" s="203" t="s">
        <v>907</v>
      </c>
      <c r="B40" s="202" t="s">
        <v>908</v>
      </c>
      <c r="C40" s="202" t="s">
        <v>909</v>
      </c>
      <c r="D40" s="202">
        <v>16</v>
      </c>
      <c r="E40" s="18">
        <f t="shared" si="17"/>
        <v>1.3333333333333333</v>
      </c>
      <c r="F40" s="19"/>
      <c r="G40" s="18">
        <f t="shared" si="18"/>
        <v>0</v>
      </c>
      <c r="H40" s="19"/>
      <c r="I40" s="18">
        <f t="shared" si="19"/>
        <v>0</v>
      </c>
      <c r="J40" s="19"/>
      <c r="K40" s="18">
        <f t="shared" si="20"/>
        <v>0</v>
      </c>
      <c r="L40" s="19"/>
      <c r="M40" s="18">
        <f t="shared" si="21"/>
        <v>0</v>
      </c>
      <c r="N40" s="20">
        <f t="shared" si="22"/>
        <v>16</v>
      </c>
      <c r="O40" s="21">
        <f t="shared" si="23"/>
        <v>1.3333333333333333</v>
      </c>
      <c r="P40" s="206">
        <v>0</v>
      </c>
      <c r="Q40" s="18">
        <f t="shared" si="24"/>
        <v>0</v>
      </c>
      <c r="R40" s="19"/>
      <c r="S40" s="18">
        <f t="shared" si="25"/>
        <v>0</v>
      </c>
      <c r="T40" s="20">
        <f t="shared" si="26"/>
        <v>0</v>
      </c>
      <c r="U40" s="22">
        <f t="shared" si="27"/>
        <v>0</v>
      </c>
      <c r="V40" s="23"/>
      <c r="W40" s="18">
        <f t="shared" si="28"/>
        <v>0</v>
      </c>
      <c r="X40" s="24"/>
      <c r="Y40" s="18">
        <f t="shared" si="29"/>
        <v>0</v>
      </c>
      <c r="Z40" s="207">
        <v>0</v>
      </c>
      <c r="AA40" s="18">
        <f t="shared" si="30"/>
        <v>0</v>
      </c>
      <c r="AB40" s="25"/>
      <c r="AC40" s="18">
        <f t="shared" si="31"/>
        <v>0</v>
      </c>
      <c r="AD40" s="26">
        <f t="shared" si="32"/>
        <v>0</v>
      </c>
      <c r="AE40" s="27">
        <f t="shared" si="33"/>
        <v>0</v>
      </c>
      <c r="AF40" s="28">
        <f t="shared" si="34"/>
        <v>16</v>
      </c>
      <c r="AG40" s="29">
        <f t="shared" si="35"/>
        <v>1.3333333333333333</v>
      </c>
      <c r="AH40" s="28">
        <f t="shared" si="36"/>
        <v>4</v>
      </c>
      <c r="AI40" s="22">
        <f t="shared" si="37"/>
        <v>0.3333333333333333</v>
      </c>
    </row>
    <row r="41" spans="1:35" s="201" customFormat="1" ht="15">
      <c r="A41" s="203" t="s">
        <v>910</v>
      </c>
      <c r="B41" s="202" t="s">
        <v>68</v>
      </c>
      <c r="C41" s="202" t="s">
        <v>911</v>
      </c>
      <c r="D41" s="202">
        <v>6</v>
      </c>
      <c r="E41" s="18">
        <f t="shared" si="17"/>
        <v>0.5</v>
      </c>
      <c r="F41" s="19"/>
      <c r="G41" s="18">
        <f t="shared" si="18"/>
        <v>0</v>
      </c>
      <c r="H41" s="19"/>
      <c r="I41" s="18">
        <f t="shared" si="19"/>
        <v>0</v>
      </c>
      <c r="J41" s="19"/>
      <c r="K41" s="18">
        <f t="shared" si="20"/>
        <v>0</v>
      </c>
      <c r="L41" s="19"/>
      <c r="M41" s="18">
        <f t="shared" si="21"/>
        <v>0</v>
      </c>
      <c r="N41" s="20">
        <f t="shared" si="22"/>
        <v>6</v>
      </c>
      <c r="O41" s="21">
        <f t="shared" si="23"/>
        <v>0.5</v>
      </c>
      <c r="P41" s="206">
        <v>0</v>
      </c>
      <c r="Q41" s="18">
        <f t="shared" si="24"/>
        <v>0</v>
      </c>
      <c r="R41" s="19"/>
      <c r="S41" s="18">
        <f t="shared" si="25"/>
        <v>0</v>
      </c>
      <c r="T41" s="20">
        <f t="shared" si="26"/>
        <v>0</v>
      </c>
      <c r="U41" s="22">
        <f t="shared" si="27"/>
        <v>0</v>
      </c>
      <c r="V41" s="23"/>
      <c r="W41" s="18">
        <f t="shared" si="28"/>
        <v>0</v>
      </c>
      <c r="X41" s="24"/>
      <c r="Y41" s="18">
        <f t="shared" si="29"/>
        <v>0</v>
      </c>
      <c r="Z41" s="207">
        <v>9.5</v>
      </c>
      <c r="AA41" s="18">
        <f t="shared" si="30"/>
        <v>0.7916666666666666</v>
      </c>
      <c r="AB41" s="25"/>
      <c r="AC41" s="18">
        <f t="shared" si="31"/>
        <v>0</v>
      </c>
      <c r="AD41" s="26">
        <f t="shared" si="32"/>
        <v>9.5</v>
      </c>
      <c r="AE41" s="27">
        <f t="shared" si="33"/>
        <v>0.7916666666666666</v>
      </c>
      <c r="AF41" s="28">
        <f t="shared" si="34"/>
        <v>15.5</v>
      </c>
      <c r="AG41" s="29">
        <f t="shared" si="35"/>
        <v>1.2916666666666665</v>
      </c>
      <c r="AH41" s="28">
        <f t="shared" si="36"/>
        <v>3.5</v>
      </c>
      <c r="AI41" s="22">
        <f t="shared" si="37"/>
        <v>0.2916666666666667</v>
      </c>
    </row>
    <row r="42" spans="1:35" s="201" customFormat="1" ht="15">
      <c r="A42" s="203" t="s">
        <v>912</v>
      </c>
      <c r="B42" s="202" t="s">
        <v>61</v>
      </c>
      <c r="C42" s="202" t="s">
        <v>913</v>
      </c>
      <c r="D42" s="202">
        <v>13</v>
      </c>
      <c r="E42" s="18">
        <f t="shared" si="17"/>
        <v>1.0833333333333333</v>
      </c>
      <c r="F42" s="19"/>
      <c r="G42" s="18">
        <f t="shared" si="18"/>
        <v>0</v>
      </c>
      <c r="H42" s="19"/>
      <c r="I42" s="18">
        <f t="shared" si="19"/>
        <v>0</v>
      </c>
      <c r="J42" s="19"/>
      <c r="K42" s="18">
        <f t="shared" si="20"/>
        <v>0</v>
      </c>
      <c r="L42" s="19"/>
      <c r="M42" s="18">
        <f t="shared" si="21"/>
        <v>0</v>
      </c>
      <c r="N42" s="20">
        <f t="shared" si="22"/>
        <v>13</v>
      </c>
      <c r="O42" s="21">
        <f t="shared" si="23"/>
        <v>1.0833333333333333</v>
      </c>
      <c r="P42" s="206">
        <v>0</v>
      </c>
      <c r="Q42" s="18">
        <f t="shared" si="24"/>
        <v>0</v>
      </c>
      <c r="R42" s="19"/>
      <c r="S42" s="18">
        <f t="shared" si="25"/>
        <v>0</v>
      </c>
      <c r="T42" s="20">
        <f t="shared" si="26"/>
        <v>0</v>
      </c>
      <c r="U42" s="22">
        <f t="shared" si="27"/>
        <v>0</v>
      </c>
      <c r="V42" s="23"/>
      <c r="W42" s="18">
        <f t="shared" si="28"/>
        <v>0</v>
      </c>
      <c r="X42" s="24"/>
      <c r="Y42" s="18">
        <f t="shared" si="29"/>
        <v>0</v>
      </c>
      <c r="Z42" s="207">
        <v>0</v>
      </c>
      <c r="AA42" s="18">
        <f t="shared" si="30"/>
        <v>0</v>
      </c>
      <c r="AB42" s="25"/>
      <c r="AC42" s="18">
        <f t="shared" si="31"/>
        <v>0</v>
      </c>
      <c r="AD42" s="26">
        <f t="shared" si="32"/>
        <v>0</v>
      </c>
      <c r="AE42" s="27">
        <f t="shared" si="33"/>
        <v>0</v>
      </c>
      <c r="AF42" s="28">
        <f t="shared" si="34"/>
        <v>13</v>
      </c>
      <c r="AG42" s="29">
        <f t="shared" si="35"/>
        <v>1.0833333333333333</v>
      </c>
      <c r="AH42" s="28">
        <f t="shared" si="36"/>
        <v>1</v>
      </c>
      <c r="AI42" s="22">
        <f t="shared" si="37"/>
        <v>0.08333333333333333</v>
      </c>
    </row>
    <row r="43" spans="1:35" s="201" customFormat="1" ht="15">
      <c r="A43" s="203" t="s">
        <v>914</v>
      </c>
      <c r="B43" s="202" t="s">
        <v>61</v>
      </c>
      <c r="C43" s="202" t="s">
        <v>915</v>
      </c>
      <c r="D43" s="202">
        <v>6</v>
      </c>
      <c r="E43" s="18">
        <f t="shared" si="17"/>
        <v>0.5</v>
      </c>
      <c r="F43" s="19"/>
      <c r="G43" s="18">
        <f t="shared" si="18"/>
        <v>0</v>
      </c>
      <c r="H43" s="19"/>
      <c r="I43" s="18">
        <f t="shared" si="19"/>
        <v>0</v>
      </c>
      <c r="J43" s="19"/>
      <c r="K43" s="18">
        <f t="shared" si="20"/>
        <v>0</v>
      </c>
      <c r="L43" s="19"/>
      <c r="M43" s="18">
        <f t="shared" si="21"/>
        <v>0</v>
      </c>
      <c r="N43" s="20">
        <f t="shared" si="22"/>
        <v>6</v>
      </c>
      <c r="O43" s="21">
        <f t="shared" si="23"/>
        <v>0.5</v>
      </c>
      <c r="P43" s="206">
        <v>3</v>
      </c>
      <c r="Q43" s="18">
        <f t="shared" si="24"/>
        <v>0.25</v>
      </c>
      <c r="R43" s="19"/>
      <c r="S43" s="18">
        <f t="shared" si="25"/>
        <v>0</v>
      </c>
      <c r="T43" s="20">
        <f t="shared" si="26"/>
        <v>3</v>
      </c>
      <c r="U43" s="22">
        <f t="shared" si="27"/>
        <v>0.25</v>
      </c>
      <c r="V43" s="23"/>
      <c r="W43" s="18">
        <f t="shared" si="28"/>
        <v>0</v>
      </c>
      <c r="X43" s="24"/>
      <c r="Y43" s="18">
        <f t="shared" si="29"/>
        <v>0</v>
      </c>
      <c r="Z43" s="207">
        <v>3</v>
      </c>
      <c r="AA43" s="18">
        <f t="shared" si="30"/>
        <v>0.25</v>
      </c>
      <c r="AB43" s="25"/>
      <c r="AC43" s="18">
        <f t="shared" si="31"/>
        <v>0</v>
      </c>
      <c r="AD43" s="26">
        <f t="shared" si="32"/>
        <v>3</v>
      </c>
      <c r="AE43" s="27">
        <f t="shared" si="33"/>
        <v>0.25</v>
      </c>
      <c r="AF43" s="28">
        <f t="shared" si="34"/>
        <v>12</v>
      </c>
      <c r="AG43" s="29">
        <f t="shared" si="35"/>
        <v>1</v>
      </c>
      <c r="AH43" s="28">
        <f t="shared" si="36"/>
        <v>0</v>
      </c>
      <c r="AI43" s="22">
        <f t="shared" si="37"/>
        <v>0</v>
      </c>
    </row>
    <row r="44" spans="1:35" s="201" customFormat="1" ht="15">
      <c r="A44" s="203" t="s">
        <v>916</v>
      </c>
      <c r="B44" s="202" t="s">
        <v>68</v>
      </c>
      <c r="C44" s="202" t="s">
        <v>917</v>
      </c>
      <c r="D44" s="202">
        <v>19</v>
      </c>
      <c r="E44" s="18">
        <f t="shared" si="17"/>
        <v>1.5833333333333333</v>
      </c>
      <c r="F44" s="19"/>
      <c r="G44" s="18">
        <f t="shared" si="18"/>
        <v>0</v>
      </c>
      <c r="H44" s="19"/>
      <c r="I44" s="18">
        <f t="shared" si="19"/>
        <v>0</v>
      </c>
      <c r="J44" s="19"/>
      <c r="K44" s="18">
        <f t="shared" si="20"/>
        <v>0</v>
      </c>
      <c r="L44" s="19"/>
      <c r="M44" s="18">
        <f t="shared" si="21"/>
        <v>0</v>
      </c>
      <c r="N44" s="20">
        <f t="shared" si="22"/>
        <v>19</v>
      </c>
      <c r="O44" s="21">
        <f t="shared" si="23"/>
        <v>1.5833333333333333</v>
      </c>
      <c r="P44" s="206">
        <v>0</v>
      </c>
      <c r="Q44" s="18">
        <f t="shared" si="24"/>
        <v>0</v>
      </c>
      <c r="R44" s="19"/>
      <c r="S44" s="18">
        <f t="shared" si="25"/>
        <v>0</v>
      </c>
      <c r="T44" s="20">
        <f t="shared" si="26"/>
        <v>0</v>
      </c>
      <c r="U44" s="22">
        <f t="shared" si="27"/>
        <v>0</v>
      </c>
      <c r="V44" s="23"/>
      <c r="W44" s="18">
        <f t="shared" si="28"/>
        <v>0</v>
      </c>
      <c r="X44" s="24"/>
      <c r="Y44" s="18">
        <f t="shared" si="29"/>
        <v>0</v>
      </c>
      <c r="Z44" s="207">
        <v>1</v>
      </c>
      <c r="AA44" s="18">
        <f t="shared" si="30"/>
        <v>0.08333333333333333</v>
      </c>
      <c r="AB44" s="25"/>
      <c r="AC44" s="18">
        <f t="shared" si="31"/>
        <v>0</v>
      </c>
      <c r="AD44" s="26">
        <f t="shared" si="32"/>
        <v>1</v>
      </c>
      <c r="AE44" s="27">
        <f t="shared" si="33"/>
        <v>0.08333333333333333</v>
      </c>
      <c r="AF44" s="28">
        <f t="shared" si="34"/>
        <v>20</v>
      </c>
      <c r="AG44" s="29">
        <f t="shared" si="35"/>
        <v>1.6666666666666665</v>
      </c>
      <c r="AH44" s="28">
        <f t="shared" si="36"/>
        <v>8</v>
      </c>
      <c r="AI44" s="22">
        <f t="shared" si="37"/>
        <v>0.6666666666666666</v>
      </c>
    </row>
    <row r="45" spans="1:35" s="201" customFormat="1" ht="15">
      <c r="A45" s="202"/>
      <c r="B45" s="202" t="s">
        <v>61</v>
      </c>
      <c r="C45" s="202" t="s">
        <v>918</v>
      </c>
      <c r="D45" s="202">
        <v>13</v>
      </c>
      <c r="E45" s="18">
        <f t="shared" si="17"/>
        <v>1.0833333333333333</v>
      </c>
      <c r="F45" s="19"/>
      <c r="G45" s="18">
        <f t="shared" si="18"/>
        <v>0</v>
      </c>
      <c r="H45" s="19"/>
      <c r="I45" s="18">
        <f t="shared" si="19"/>
        <v>0</v>
      </c>
      <c r="J45" s="19"/>
      <c r="K45" s="18">
        <f t="shared" si="20"/>
        <v>0</v>
      </c>
      <c r="L45" s="19"/>
      <c r="M45" s="18">
        <f t="shared" si="21"/>
        <v>0</v>
      </c>
      <c r="N45" s="20">
        <f t="shared" si="22"/>
        <v>13</v>
      </c>
      <c r="O45" s="21">
        <f t="shared" si="23"/>
        <v>1.0833333333333333</v>
      </c>
      <c r="P45" s="206">
        <v>0</v>
      </c>
      <c r="Q45" s="18">
        <f t="shared" si="24"/>
        <v>0</v>
      </c>
      <c r="R45" s="19"/>
      <c r="S45" s="18">
        <f t="shared" si="25"/>
        <v>0</v>
      </c>
      <c r="T45" s="20">
        <f t="shared" si="26"/>
        <v>0</v>
      </c>
      <c r="U45" s="22">
        <f t="shared" si="27"/>
        <v>0</v>
      </c>
      <c r="V45" s="23"/>
      <c r="W45" s="18">
        <f t="shared" si="28"/>
        <v>0</v>
      </c>
      <c r="X45" s="24"/>
      <c r="Y45" s="18">
        <f t="shared" si="29"/>
        <v>0</v>
      </c>
      <c r="Z45" s="207">
        <v>0</v>
      </c>
      <c r="AA45" s="18">
        <f t="shared" si="30"/>
        <v>0</v>
      </c>
      <c r="AB45" s="25"/>
      <c r="AC45" s="18">
        <f t="shared" si="31"/>
        <v>0</v>
      </c>
      <c r="AD45" s="26">
        <f t="shared" si="32"/>
        <v>0</v>
      </c>
      <c r="AE45" s="27">
        <f t="shared" si="33"/>
        <v>0</v>
      </c>
      <c r="AF45" s="28">
        <f t="shared" si="34"/>
        <v>13</v>
      </c>
      <c r="AG45" s="29">
        <f t="shared" si="35"/>
        <v>1.0833333333333333</v>
      </c>
      <c r="AH45" s="28">
        <f t="shared" si="36"/>
        <v>1</v>
      </c>
      <c r="AI45" s="22">
        <f t="shared" si="37"/>
        <v>0.08333333333333333</v>
      </c>
    </row>
    <row r="46" spans="1:35" s="201" customFormat="1" ht="15">
      <c r="A46" s="203" t="s">
        <v>919</v>
      </c>
      <c r="B46" s="202" t="s">
        <v>61</v>
      </c>
      <c r="C46" s="202" t="s">
        <v>920</v>
      </c>
      <c r="D46" s="202">
        <v>14</v>
      </c>
      <c r="E46" s="18">
        <f t="shared" si="17"/>
        <v>1.1666666666666667</v>
      </c>
      <c r="F46" s="19"/>
      <c r="G46" s="18">
        <f t="shared" si="18"/>
        <v>0</v>
      </c>
      <c r="H46" s="19"/>
      <c r="I46" s="18">
        <f t="shared" si="19"/>
        <v>0</v>
      </c>
      <c r="J46" s="19"/>
      <c r="K46" s="18">
        <f t="shared" si="20"/>
        <v>0</v>
      </c>
      <c r="L46" s="19"/>
      <c r="M46" s="18">
        <f t="shared" si="21"/>
        <v>0</v>
      </c>
      <c r="N46" s="20">
        <f t="shared" si="22"/>
        <v>14</v>
      </c>
      <c r="O46" s="21">
        <f t="shared" si="23"/>
        <v>1.1666666666666667</v>
      </c>
      <c r="P46" s="206">
        <v>0</v>
      </c>
      <c r="Q46" s="18">
        <f t="shared" si="24"/>
        <v>0</v>
      </c>
      <c r="R46" s="19"/>
      <c r="S46" s="18">
        <f t="shared" si="25"/>
        <v>0</v>
      </c>
      <c r="T46" s="20">
        <f t="shared" si="26"/>
        <v>0</v>
      </c>
      <c r="U46" s="22">
        <f t="shared" si="27"/>
        <v>0</v>
      </c>
      <c r="V46" s="23"/>
      <c r="W46" s="18">
        <f t="shared" si="28"/>
        <v>0</v>
      </c>
      <c r="X46" s="24"/>
      <c r="Y46" s="18">
        <f t="shared" si="29"/>
        <v>0</v>
      </c>
      <c r="Z46" s="207">
        <v>0</v>
      </c>
      <c r="AA46" s="18">
        <f t="shared" si="30"/>
        <v>0</v>
      </c>
      <c r="AB46" s="25"/>
      <c r="AC46" s="18">
        <f t="shared" si="31"/>
        <v>0</v>
      </c>
      <c r="AD46" s="26">
        <f t="shared" si="32"/>
        <v>0</v>
      </c>
      <c r="AE46" s="27">
        <f t="shared" si="33"/>
        <v>0</v>
      </c>
      <c r="AF46" s="28">
        <f t="shared" si="34"/>
        <v>14</v>
      </c>
      <c r="AG46" s="29">
        <f t="shared" si="35"/>
        <v>1.1666666666666667</v>
      </c>
      <c r="AH46" s="28">
        <f t="shared" si="36"/>
        <v>2</v>
      </c>
      <c r="AI46" s="22">
        <f t="shared" si="37"/>
        <v>0.16666666666666666</v>
      </c>
    </row>
    <row r="47" spans="1:35" s="201" customFormat="1" ht="15">
      <c r="A47" s="203" t="s">
        <v>921</v>
      </c>
      <c r="B47" s="202" t="s">
        <v>61</v>
      </c>
      <c r="C47" s="202" t="s">
        <v>922</v>
      </c>
      <c r="D47" s="202">
        <v>13</v>
      </c>
      <c r="E47" s="18">
        <f t="shared" si="17"/>
        <v>1.0833333333333333</v>
      </c>
      <c r="F47" s="19"/>
      <c r="G47" s="18">
        <f t="shared" si="18"/>
        <v>0</v>
      </c>
      <c r="H47" s="19"/>
      <c r="I47" s="18">
        <f t="shared" si="19"/>
        <v>0</v>
      </c>
      <c r="J47" s="19"/>
      <c r="K47" s="18">
        <f t="shared" si="20"/>
        <v>0</v>
      </c>
      <c r="L47" s="19"/>
      <c r="M47" s="18">
        <f t="shared" si="21"/>
        <v>0</v>
      </c>
      <c r="N47" s="20">
        <f t="shared" si="22"/>
        <v>13</v>
      </c>
      <c r="O47" s="21">
        <f t="shared" si="23"/>
        <v>1.0833333333333333</v>
      </c>
      <c r="P47" s="206">
        <v>0</v>
      </c>
      <c r="Q47" s="18">
        <f t="shared" si="24"/>
        <v>0</v>
      </c>
      <c r="R47" s="19"/>
      <c r="S47" s="18">
        <f t="shared" si="25"/>
        <v>0</v>
      </c>
      <c r="T47" s="20">
        <f t="shared" si="26"/>
        <v>0</v>
      </c>
      <c r="U47" s="22">
        <f t="shared" si="27"/>
        <v>0</v>
      </c>
      <c r="V47" s="23"/>
      <c r="W47" s="18">
        <f t="shared" si="28"/>
        <v>0</v>
      </c>
      <c r="X47" s="24"/>
      <c r="Y47" s="18">
        <f t="shared" si="29"/>
        <v>0</v>
      </c>
      <c r="Z47" s="207">
        <v>0</v>
      </c>
      <c r="AA47" s="18">
        <f t="shared" si="30"/>
        <v>0</v>
      </c>
      <c r="AB47" s="25"/>
      <c r="AC47" s="18">
        <f t="shared" si="31"/>
        <v>0</v>
      </c>
      <c r="AD47" s="26">
        <f t="shared" si="32"/>
        <v>0</v>
      </c>
      <c r="AE47" s="27">
        <f t="shared" si="33"/>
        <v>0</v>
      </c>
      <c r="AF47" s="28">
        <f t="shared" si="34"/>
        <v>13</v>
      </c>
      <c r="AG47" s="29">
        <f t="shared" si="35"/>
        <v>1.0833333333333333</v>
      </c>
      <c r="AH47" s="28">
        <f t="shared" si="36"/>
        <v>1</v>
      </c>
      <c r="AI47" s="22">
        <f t="shared" si="37"/>
        <v>0.08333333333333333</v>
      </c>
    </row>
    <row r="48" spans="1:35" s="201" customFormat="1" ht="15">
      <c r="A48" s="203" t="s">
        <v>923</v>
      </c>
      <c r="B48" s="202" t="s">
        <v>61</v>
      </c>
      <c r="C48" s="202" t="s">
        <v>924</v>
      </c>
      <c r="D48" s="202">
        <v>12</v>
      </c>
      <c r="E48" s="18">
        <f t="shared" si="17"/>
        <v>1</v>
      </c>
      <c r="F48" s="19"/>
      <c r="G48" s="18">
        <f t="shared" si="18"/>
        <v>0</v>
      </c>
      <c r="H48" s="19"/>
      <c r="I48" s="18">
        <f t="shared" si="19"/>
        <v>0</v>
      </c>
      <c r="J48" s="19"/>
      <c r="K48" s="18">
        <f t="shared" si="20"/>
        <v>0</v>
      </c>
      <c r="L48" s="19"/>
      <c r="M48" s="18">
        <f t="shared" si="21"/>
        <v>0</v>
      </c>
      <c r="N48" s="20">
        <f t="shared" si="22"/>
        <v>12</v>
      </c>
      <c r="O48" s="21">
        <f t="shared" si="23"/>
        <v>1</v>
      </c>
      <c r="P48" s="206">
        <v>0</v>
      </c>
      <c r="Q48" s="18">
        <f t="shared" si="24"/>
        <v>0</v>
      </c>
      <c r="R48" s="19"/>
      <c r="S48" s="18">
        <f t="shared" si="25"/>
        <v>0</v>
      </c>
      <c r="T48" s="20">
        <f t="shared" si="26"/>
        <v>0</v>
      </c>
      <c r="U48" s="22">
        <f t="shared" si="27"/>
        <v>0</v>
      </c>
      <c r="V48" s="23"/>
      <c r="W48" s="18">
        <f t="shared" si="28"/>
        <v>0</v>
      </c>
      <c r="X48" s="24"/>
      <c r="Y48" s="18">
        <f t="shared" si="29"/>
        <v>0</v>
      </c>
      <c r="Z48" s="207">
        <v>0</v>
      </c>
      <c r="AA48" s="18">
        <f t="shared" si="30"/>
        <v>0</v>
      </c>
      <c r="AB48" s="25"/>
      <c r="AC48" s="18">
        <f t="shared" si="31"/>
        <v>0</v>
      </c>
      <c r="AD48" s="26">
        <f t="shared" si="32"/>
        <v>0</v>
      </c>
      <c r="AE48" s="27">
        <f t="shared" si="33"/>
        <v>0</v>
      </c>
      <c r="AF48" s="28">
        <f t="shared" si="34"/>
        <v>12</v>
      </c>
      <c r="AG48" s="29">
        <f t="shared" si="35"/>
        <v>1</v>
      </c>
      <c r="AH48" s="28">
        <f t="shared" si="36"/>
        <v>0</v>
      </c>
      <c r="AI48" s="22">
        <f t="shared" si="37"/>
        <v>0</v>
      </c>
    </row>
    <row r="49" spans="1:35" s="201" customFormat="1" ht="15">
      <c r="A49" s="203">
        <v>353087</v>
      </c>
      <c r="B49" s="202" t="s">
        <v>326</v>
      </c>
      <c r="C49" s="202" t="s">
        <v>925</v>
      </c>
      <c r="D49" s="202">
        <v>15.5</v>
      </c>
      <c r="E49" s="18">
        <f t="shared" si="17"/>
        <v>1.2916666666666667</v>
      </c>
      <c r="F49" s="19"/>
      <c r="G49" s="18">
        <f t="shared" si="18"/>
        <v>0</v>
      </c>
      <c r="H49" s="19"/>
      <c r="I49" s="18">
        <f t="shared" si="19"/>
        <v>0</v>
      </c>
      <c r="J49" s="19"/>
      <c r="K49" s="18">
        <f t="shared" si="20"/>
        <v>0</v>
      </c>
      <c r="L49" s="19"/>
      <c r="M49" s="18">
        <f t="shared" si="21"/>
        <v>0</v>
      </c>
      <c r="N49" s="20">
        <f t="shared" si="22"/>
        <v>15.5</v>
      </c>
      <c r="O49" s="21">
        <f t="shared" si="23"/>
        <v>1.2916666666666667</v>
      </c>
      <c r="P49" s="206">
        <v>0</v>
      </c>
      <c r="Q49" s="18">
        <f t="shared" si="24"/>
        <v>0</v>
      </c>
      <c r="R49" s="19"/>
      <c r="S49" s="18">
        <f t="shared" si="25"/>
        <v>0</v>
      </c>
      <c r="T49" s="20">
        <f t="shared" si="26"/>
        <v>0</v>
      </c>
      <c r="U49" s="22">
        <f t="shared" si="27"/>
        <v>0</v>
      </c>
      <c r="V49" s="23"/>
      <c r="W49" s="18">
        <f t="shared" si="28"/>
        <v>0</v>
      </c>
      <c r="X49" s="24"/>
      <c r="Y49" s="18">
        <f t="shared" si="29"/>
        <v>0</v>
      </c>
      <c r="Z49" s="207">
        <v>0.5</v>
      </c>
      <c r="AA49" s="18">
        <f t="shared" si="30"/>
        <v>0.041666666666666664</v>
      </c>
      <c r="AB49" s="25"/>
      <c r="AC49" s="18">
        <f t="shared" si="31"/>
        <v>0</v>
      </c>
      <c r="AD49" s="26">
        <f t="shared" si="32"/>
        <v>0.5</v>
      </c>
      <c r="AE49" s="27">
        <f t="shared" si="33"/>
        <v>0.041666666666666664</v>
      </c>
      <c r="AF49" s="28">
        <f t="shared" si="34"/>
        <v>16</v>
      </c>
      <c r="AG49" s="29">
        <f t="shared" si="35"/>
        <v>1.3333333333333335</v>
      </c>
      <c r="AH49" s="28">
        <f t="shared" si="36"/>
        <v>4</v>
      </c>
      <c r="AI49" s="22">
        <f t="shared" si="37"/>
        <v>0.3333333333333333</v>
      </c>
    </row>
    <row r="50" spans="1:35" s="201" customFormat="1" ht="15">
      <c r="A50" s="203" t="s">
        <v>926</v>
      </c>
      <c r="B50" s="202" t="s">
        <v>61</v>
      </c>
      <c r="C50" s="202" t="s">
        <v>927</v>
      </c>
      <c r="D50" s="202">
        <v>14.5</v>
      </c>
      <c r="E50" s="18">
        <f t="shared" si="17"/>
        <v>1.2083333333333333</v>
      </c>
      <c r="F50" s="19"/>
      <c r="G50" s="18">
        <f t="shared" si="18"/>
        <v>0</v>
      </c>
      <c r="H50" s="19"/>
      <c r="I50" s="18">
        <f t="shared" si="19"/>
        <v>0</v>
      </c>
      <c r="J50" s="19"/>
      <c r="K50" s="18">
        <f t="shared" si="20"/>
        <v>0</v>
      </c>
      <c r="L50" s="19"/>
      <c r="M50" s="18">
        <f t="shared" si="21"/>
        <v>0</v>
      </c>
      <c r="N50" s="20">
        <f t="shared" si="22"/>
        <v>14.5</v>
      </c>
      <c r="O50" s="21">
        <f t="shared" si="23"/>
        <v>1.2083333333333333</v>
      </c>
      <c r="P50" s="206">
        <v>0</v>
      </c>
      <c r="Q50" s="18">
        <f t="shared" si="24"/>
        <v>0</v>
      </c>
      <c r="R50" s="19"/>
      <c r="S50" s="18">
        <f t="shared" si="25"/>
        <v>0</v>
      </c>
      <c r="T50" s="20">
        <f t="shared" si="26"/>
        <v>0</v>
      </c>
      <c r="U50" s="22">
        <f t="shared" si="27"/>
        <v>0</v>
      </c>
      <c r="V50" s="23"/>
      <c r="W50" s="18">
        <f t="shared" si="28"/>
        <v>0</v>
      </c>
      <c r="X50" s="24"/>
      <c r="Y50" s="18">
        <f t="shared" si="29"/>
        <v>0</v>
      </c>
      <c r="Z50" s="207">
        <v>1</v>
      </c>
      <c r="AA50" s="18">
        <f t="shared" si="30"/>
        <v>0.08333333333333333</v>
      </c>
      <c r="AB50" s="25"/>
      <c r="AC50" s="18">
        <f t="shared" si="31"/>
        <v>0</v>
      </c>
      <c r="AD50" s="26">
        <f t="shared" si="32"/>
        <v>1</v>
      </c>
      <c r="AE50" s="27">
        <f t="shared" si="33"/>
        <v>0.08333333333333333</v>
      </c>
      <c r="AF50" s="28">
        <f t="shared" si="34"/>
        <v>15.5</v>
      </c>
      <c r="AG50" s="29">
        <f t="shared" si="35"/>
        <v>1.2916666666666665</v>
      </c>
      <c r="AH50" s="28">
        <f t="shared" si="36"/>
        <v>3.5</v>
      </c>
      <c r="AI50" s="22">
        <f t="shared" si="37"/>
        <v>0.2916666666666667</v>
      </c>
    </row>
    <row r="51" spans="1:35" ht="15">
      <c r="A51" s="203" t="s">
        <v>928</v>
      </c>
      <c r="B51" s="202" t="s">
        <v>64</v>
      </c>
      <c r="C51" s="202" t="s">
        <v>929</v>
      </c>
      <c r="D51" s="202">
        <v>14</v>
      </c>
      <c r="E51" s="18">
        <f t="shared" si="0"/>
        <v>1.1666666666666667</v>
      </c>
      <c r="F51" s="19"/>
      <c r="G51" s="18">
        <f t="shared" si="1"/>
        <v>0</v>
      </c>
      <c r="H51" s="19"/>
      <c r="I51" s="18">
        <f t="shared" si="2"/>
        <v>0</v>
      </c>
      <c r="J51" s="19"/>
      <c r="K51" s="18">
        <f t="shared" si="3"/>
        <v>0</v>
      </c>
      <c r="L51" s="19"/>
      <c r="M51" s="18">
        <f t="shared" si="4"/>
        <v>0</v>
      </c>
      <c r="N51" s="20">
        <f t="shared" si="5"/>
        <v>14</v>
      </c>
      <c r="O51" s="21">
        <f t="shared" si="5"/>
        <v>1.1666666666666667</v>
      </c>
      <c r="P51" s="206">
        <v>0</v>
      </c>
      <c r="Q51" s="18">
        <f t="shared" si="6"/>
        <v>0</v>
      </c>
      <c r="R51" s="19"/>
      <c r="S51" s="18">
        <f t="shared" si="7"/>
        <v>0</v>
      </c>
      <c r="T51" s="20">
        <f t="shared" si="8"/>
        <v>0</v>
      </c>
      <c r="U51" s="22">
        <f t="shared" si="8"/>
        <v>0</v>
      </c>
      <c r="V51" s="23"/>
      <c r="W51" s="18">
        <f t="shared" si="9"/>
        <v>0</v>
      </c>
      <c r="X51" s="24"/>
      <c r="Y51" s="18">
        <f t="shared" si="10"/>
        <v>0</v>
      </c>
      <c r="Z51" s="207">
        <v>0</v>
      </c>
      <c r="AA51" s="18">
        <f t="shared" si="11"/>
        <v>0</v>
      </c>
      <c r="AB51" s="25"/>
      <c r="AC51" s="18">
        <f t="shared" si="12"/>
        <v>0</v>
      </c>
      <c r="AD51" s="26">
        <f t="shared" si="13"/>
        <v>0</v>
      </c>
      <c r="AE51" s="27">
        <f t="shared" si="13"/>
        <v>0</v>
      </c>
      <c r="AF51" s="28">
        <f t="shared" si="14"/>
        <v>14</v>
      </c>
      <c r="AG51" s="29">
        <f t="shared" si="14"/>
        <v>1.1666666666666667</v>
      </c>
      <c r="AH51" s="28">
        <f t="shared" si="15"/>
        <v>2</v>
      </c>
      <c r="AI51" s="22">
        <f t="shared" si="16"/>
        <v>0.16666666666666666</v>
      </c>
    </row>
    <row r="52" spans="1:35" ht="15">
      <c r="A52" s="203" t="s">
        <v>930</v>
      </c>
      <c r="B52" s="202" t="s">
        <v>61</v>
      </c>
      <c r="C52" s="202" t="s">
        <v>931</v>
      </c>
      <c r="D52" s="202">
        <v>9</v>
      </c>
      <c r="E52" s="18">
        <f t="shared" si="0"/>
        <v>0.75</v>
      </c>
      <c r="F52" s="19"/>
      <c r="G52" s="18">
        <f t="shared" si="1"/>
        <v>0</v>
      </c>
      <c r="H52" s="19"/>
      <c r="I52" s="18">
        <f t="shared" si="2"/>
        <v>0</v>
      </c>
      <c r="J52" s="19"/>
      <c r="K52" s="18">
        <f t="shared" si="3"/>
        <v>0</v>
      </c>
      <c r="L52" s="19"/>
      <c r="M52" s="18">
        <f t="shared" si="4"/>
        <v>0</v>
      </c>
      <c r="N52" s="20">
        <f t="shared" si="5"/>
        <v>9</v>
      </c>
      <c r="O52" s="21">
        <f t="shared" si="5"/>
        <v>0.75</v>
      </c>
      <c r="P52" s="206">
        <v>3</v>
      </c>
      <c r="Q52" s="18">
        <f t="shared" si="6"/>
        <v>0.25</v>
      </c>
      <c r="R52" s="19"/>
      <c r="S52" s="18">
        <f t="shared" si="7"/>
        <v>0</v>
      </c>
      <c r="T52" s="20">
        <f t="shared" si="8"/>
        <v>3</v>
      </c>
      <c r="U52" s="22">
        <f t="shared" si="8"/>
        <v>0.25</v>
      </c>
      <c r="V52" s="23"/>
      <c r="W52" s="18">
        <f t="shared" si="9"/>
        <v>0</v>
      </c>
      <c r="X52" s="24"/>
      <c r="Y52" s="18">
        <f t="shared" si="10"/>
        <v>0</v>
      </c>
      <c r="Z52" s="207">
        <v>0</v>
      </c>
      <c r="AA52" s="18">
        <f t="shared" si="11"/>
        <v>0</v>
      </c>
      <c r="AB52" s="25"/>
      <c r="AC52" s="18">
        <f t="shared" si="12"/>
        <v>0</v>
      </c>
      <c r="AD52" s="26">
        <f t="shared" si="13"/>
        <v>0</v>
      </c>
      <c r="AE52" s="27">
        <f t="shared" si="13"/>
        <v>0</v>
      </c>
      <c r="AF52" s="28">
        <f t="shared" si="14"/>
        <v>12</v>
      </c>
      <c r="AG52" s="29">
        <f t="shared" si="14"/>
        <v>1</v>
      </c>
      <c r="AH52" s="28">
        <f t="shared" si="15"/>
        <v>0</v>
      </c>
      <c r="AI52" s="22">
        <f t="shared" si="16"/>
        <v>0</v>
      </c>
    </row>
    <row r="53" spans="1:35" ht="15">
      <c r="A53" s="202"/>
      <c r="B53" s="202" t="s">
        <v>68</v>
      </c>
      <c r="C53" s="202" t="s">
        <v>932</v>
      </c>
      <c r="D53" s="202">
        <v>9</v>
      </c>
      <c r="E53" s="18">
        <f t="shared" si="0"/>
        <v>0.75</v>
      </c>
      <c r="F53" s="19"/>
      <c r="G53" s="18">
        <f t="shared" si="1"/>
        <v>0</v>
      </c>
      <c r="H53" s="19"/>
      <c r="I53" s="18">
        <f t="shared" si="2"/>
        <v>0</v>
      </c>
      <c r="J53" s="19"/>
      <c r="K53" s="18">
        <f t="shared" si="3"/>
        <v>0</v>
      </c>
      <c r="L53" s="19"/>
      <c r="M53" s="18">
        <f t="shared" si="4"/>
        <v>0</v>
      </c>
      <c r="N53" s="20">
        <f t="shared" si="5"/>
        <v>9</v>
      </c>
      <c r="O53" s="21">
        <f t="shared" si="5"/>
        <v>0.75</v>
      </c>
      <c r="P53" s="206">
        <v>3</v>
      </c>
      <c r="Q53" s="18">
        <f t="shared" si="6"/>
        <v>0.25</v>
      </c>
      <c r="R53" s="19"/>
      <c r="S53" s="18">
        <f t="shared" si="7"/>
        <v>0</v>
      </c>
      <c r="T53" s="20">
        <f t="shared" si="8"/>
        <v>3</v>
      </c>
      <c r="U53" s="22">
        <f t="shared" si="8"/>
        <v>0.25</v>
      </c>
      <c r="V53" s="23"/>
      <c r="W53" s="18">
        <f t="shared" si="9"/>
        <v>0</v>
      </c>
      <c r="X53" s="24"/>
      <c r="Y53" s="18">
        <f t="shared" si="10"/>
        <v>0</v>
      </c>
      <c r="Z53" s="207">
        <v>0</v>
      </c>
      <c r="AA53" s="18">
        <f t="shared" si="11"/>
        <v>0</v>
      </c>
      <c r="AB53" s="25"/>
      <c r="AC53" s="18">
        <f t="shared" si="12"/>
        <v>0</v>
      </c>
      <c r="AD53" s="26">
        <f t="shared" si="13"/>
        <v>0</v>
      </c>
      <c r="AE53" s="27">
        <f t="shared" si="13"/>
        <v>0</v>
      </c>
      <c r="AF53" s="28">
        <f t="shared" si="14"/>
        <v>12</v>
      </c>
      <c r="AG53" s="29">
        <f t="shared" si="14"/>
        <v>1</v>
      </c>
      <c r="AH53" s="28">
        <f t="shared" si="15"/>
        <v>0</v>
      </c>
      <c r="AI53" s="22">
        <f t="shared" si="16"/>
        <v>0</v>
      </c>
    </row>
    <row r="54" spans="1:35" ht="15">
      <c r="A54" s="203" t="s">
        <v>933</v>
      </c>
      <c r="B54" s="202" t="s">
        <v>591</v>
      </c>
      <c r="C54" s="202" t="s">
        <v>934</v>
      </c>
      <c r="D54" s="202">
        <v>15</v>
      </c>
      <c r="E54" s="18">
        <f t="shared" si="0"/>
        <v>1.25</v>
      </c>
      <c r="F54" s="19"/>
      <c r="G54" s="18">
        <f t="shared" si="1"/>
        <v>0</v>
      </c>
      <c r="H54" s="19"/>
      <c r="I54" s="18">
        <f t="shared" si="2"/>
        <v>0</v>
      </c>
      <c r="J54" s="19"/>
      <c r="K54" s="18">
        <f t="shared" si="3"/>
        <v>0</v>
      </c>
      <c r="L54" s="19"/>
      <c r="M54" s="18">
        <f t="shared" si="4"/>
        <v>0</v>
      </c>
      <c r="N54" s="20">
        <f t="shared" si="5"/>
        <v>15</v>
      </c>
      <c r="O54" s="21">
        <f t="shared" si="5"/>
        <v>1.25</v>
      </c>
      <c r="P54" s="206">
        <v>0</v>
      </c>
      <c r="Q54" s="18">
        <f t="shared" si="6"/>
        <v>0</v>
      </c>
      <c r="R54" s="19"/>
      <c r="S54" s="18">
        <f t="shared" si="7"/>
        <v>0</v>
      </c>
      <c r="T54" s="20">
        <f t="shared" si="8"/>
        <v>0</v>
      </c>
      <c r="U54" s="22">
        <f t="shared" si="8"/>
        <v>0</v>
      </c>
      <c r="V54" s="23"/>
      <c r="W54" s="18">
        <f t="shared" si="9"/>
        <v>0</v>
      </c>
      <c r="X54" s="24"/>
      <c r="Y54" s="18">
        <f t="shared" si="10"/>
        <v>0</v>
      </c>
      <c r="Z54" s="207">
        <v>5</v>
      </c>
      <c r="AA54" s="18">
        <f t="shared" si="11"/>
        <v>0.4166666666666667</v>
      </c>
      <c r="AB54" s="25"/>
      <c r="AC54" s="18">
        <f t="shared" si="12"/>
        <v>0</v>
      </c>
      <c r="AD54" s="26">
        <f t="shared" si="13"/>
        <v>5</v>
      </c>
      <c r="AE54" s="27">
        <f t="shared" si="13"/>
        <v>0.4166666666666667</v>
      </c>
      <c r="AF54" s="28">
        <f t="shared" si="14"/>
        <v>20</v>
      </c>
      <c r="AG54" s="29">
        <f t="shared" si="14"/>
        <v>1.6666666666666667</v>
      </c>
      <c r="AH54" s="28">
        <f t="shared" si="15"/>
        <v>8</v>
      </c>
      <c r="AI54" s="22">
        <f t="shared" si="16"/>
        <v>0.6666666666666666</v>
      </c>
    </row>
    <row r="55" spans="1:35" ht="15">
      <c r="A55" s="202"/>
      <c r="B55" s="202" t="s">
        <v>935</v>
      </c>
      <c r="C55" s="202" t="s">
        <v>936</v>
      </c>
      <c r="D55" s="202">
        <v>10.5</v>
      </c>
      <c r="E55" s="18">
        <f t="shared" si="0"/>
        <v>0.875</v>
      </c>
      <c r="F55" s="19"/>
      <c r="G55" s="18">
        <f t="shared" si="1"/>
        <v>0</v>
      </c>
      <c r="H55" s="19"/>
      <c r="I55" s="18">
        <f t="shared" si="2"/>
        <v>0</v>
      </c>
      <c r="J55" s="19"/>
      <c r="K55" s="18">
        <f t="shared" si="3"/>
        <v>0</v>
      </c>
      <c r="L55" s="19"/>
      <c r="M55" s="18">
        <f t="shared" si="4"/>
        <v>0</v>
      </c>
      <c r="N55" s="20">
        <f t="shared" si="5"/>
        <v>10.5</v>
      </c>
      <c r="O55" s="21">
        <f t="shared" si="5"/>
        <v>0.875</v>
      </c>
      <c r="P55" s="206">
        <v>6</v>
      </c>
      <c r="Q55" s="18">
        <f t="shared" si="6"/>
        <v>0.5</v>
      </c>
      <c r="R55" s="19"/>
      <c r="S55" s="18">
        <f t="shared" si="7"/>
        <v>0</v>
      </c>
      <c r="T55" s="20">
        <f t="shared" si="8"/>
        <v>6</v>
      </c>
      <c r="U55" s="22">
        <f t="shared" si="8"/>
        <v>0.5</v>
      </c>
      <c r="V55" s="23"/>
      <c r="W55" s="18">
        <f t="shared" si="9"/>
        <v>0</v>
      </c>
      <c r="X55" s="24"/>
      <c r="Y55" s="18">
        <f t="shared" si="10"/>
        <v>0</v>
      </c>
      <c r="Z55" s="207">
        <v>2</v>
      </c>
      <c r="AA55" s="18">
        <f t="shared" si="11"/>
        <v>0.16666666666666666</v>
      </c>
      <c r="AB55" s="25"/>
      <c r="AC55" s="18">
        <f t="shared" si="12"/>
        <v>0</v>
      </c>
      <c r="AD55" s="26">
        <f t="shared" si="13"/>
        <v>2</v>
      </c>
      <c r="AE55" s="27">
        <f t="shared" si="13"/>
        <v>0.16666666666666666</v>
      </c>
      <c r="AF55" s="28">
        <f t="shared" si="14"/>
        <v>18.5</v>
      </c>
      <c r="AG55" s="29">
        <f t="shared" si="14"/>
        <v>1.5416666666666667</v>
      </c>
      <c r="AH55" s="28">
        <f t="shared" si="15"/>
        <v>6.5</v>
      </c>
      <c r="AI55" s="22">
        <f t="shared" si="16"/>
        <v>0.5416666666666666</v>
      </c>
    </row>
    <row r="56" spans="1:35" ht="15">
      <c r="A56" s="203" t="s">
        <v>937</v>
      </c>
      <c r="B56" s="202" t="s">
        <v>78</v>
      </c>
      <c r="C56" s="202" t="s">
        <v>938</v>
      </c>
      <c r="D56" s="202">
        <v>13</v>
      </c>
      <c r="E56" s="18">
        <f t="shared" si="0"/>
        <v>1.0833333333333333</v>
      </c>
      <c r="F56" s="19"/>
      <c r="G56" s="18">
        <f t="shared" si="1"/>
        <v>0</v>
      </c>
      <c r="H56" s="19"/>
      <c r="I56" s="18">
        <f t="shared" si="2"/>
        <v>0</v>
      </c>
      <c r="J56" s="19"/>
      <c r="K56" s="18">
        <f t="shared" si="3"/>
        <v>0</v>
      </c>
      <c r="L56" s="19"/>
      <c r="M56" s="18">
        <f t="shared" si="4"/>
        <v>0</v>
      </c>
      <c r="N56" s="20">
        <f t="shared" si="5"/>
        <v>13</v>
      </c>
      <c r="O56" s="21">
        <f t="shared" si="5"/>
        <v>1.0833333333333333</v>
      </c>
      <c r="P56" s="206">
        <v>0</v>
      </c>
      <c r="Q56" s="18">
        <f t="shared" si="6"/>
        <v>0</v>
      </c>
      <c r="R56" s="19"/>
      <c r="S56" s="18">
        <f t="shared" si="7"/>
        <v>0</v>
      </c>
      <c r="T56" s="20">
        <f t="shared" si="8"/>
        <v>0</v>
      </c>
      <c r="U56" s="22">
        <f t="shared" si="8"/>
        <v>0</v>
      </c>
      <c r="V56" s="23"/>
      <c r="W56" s="18">
        <f t="shared" si="9"/>
        <v>0</v>
      </c>
      <c r="X56" s="24"/>
      <c r="Y56" s="18">
        <f t="shared" si="10"/>
        <v>0</v>
      </c>
      <c r="Z56" s="207">
        <v>0</v>
      </c>
      <c r="AA56" s="18">
        <f t="shared" si="11"/>
        <v>0</v>
      </c>
      <c r="AB56" s="25"/>
      <c r="AC56" s="18">
        <f t="shared" si="12"/>
        <v>0</v>
      </c>
      <c r="AD56" s="26">
        <f t="shared" si="13"/>
        <v>0</v>
      </c>
      <c r="AE56" s="27">
        <f t="shared" si="13"/>
        <v>0</v>
      </c>
      <c r="AF56" s="28">
        <f t="shared" si="14"/>
        <v>13</v>
      </c>
      <c r="AG56" s="29">
        <f t="shared" si="14"/>
        <v>1.0833333333333333</v>
      </c>
      <c r="AH56" s="28">
        <f t="shared" si="15"/>
        <v>1</v>
      </c>
      <c r="AI56" s="22">
        <f t="shared" si="16"/>
        <v>0.08333333333333333</v>
      </c>
    </row>
    <row r="57" spans="1:35" ht="15">
      <c r="A57" s="203" t="s">
        <v>939</v>
      </c>
      <c r="B57" s="202" t="s">
        <v>61</v>
      </c>
      <c r="C57" s="202" t="s">
        <v>940</v>
      </c>
      <c r="D57" s="202">
        <v>15</v>
      </c>
      <c r="E57" s="18">
        <f t="shared" si="0"/>
        <v>1.25</v>
      </c>
      <c r="F57" s="19"/>
      <c r="G57" s="18">
        <f t="shared" si="1"/>
        <v>0</v>
      </c>
      <c r="H57" s="19"/>
      <c r="I57" s="18">
        <f t="shared" si="2"/>
        <v>0</v>
      </c>
      <c r="J57" s="19"/>
      <c r="K57" s="18">
        <f t="shared" si="3"/>
        <v>0</v>
      </c>
      <c r="L57" s="19"/>
      <c r="M57" s="18">
        <f t="shared" si="4"/>
        <v>0</v>
      </c>
      <c r="N57" s="20">
        <f t="shared" si="5"/>
        <v>15</v>
      </c>
      <c r="O57" s="21">
        <f t="shared" si="5"/>
        <v>1.25</v>
      </c>
      <c r="P57" s="206">
        <v>0</v>
      </c>
      <c r="Q57" s="18">
        <f t="shared" si="6"/>
        <v>0</v>
      </c>
      <c r="R57" s="19"/>
      <c r="S57" s="18">
        <f t="shared" si="7"/>
        <v>0</v>
      </c>
      <c r="T57" s="20">
        <f t="shared" si="8"/>
        <v>0</v>
      </c>
      <c r="U57" s="22">
        <f t="shared" si="8"/>
        <v>0</v>
      </c>
      <c r="V57" s="23"/>
      <c r="W57" s="18">
        <f t="shared" si="9"/>
        <v>0</v>
      </c>
      <c r="X57" s="24"/>
      <c r="Y57" s="18">
        <f t="shared" si="10"/>
        <v>0</v>
      </c>
      <c r="Z57" s="207">
        <v>8.5</v>
      </c>
      <c r="AA57" s="18">
        <f t="shared" si="11"/>
        <v>0.7083333333333334</v>
      </c>
      <c r="AB57" s="25">
        <v>1.5</v>
      </c>
      <c r="AC57" s="18">
        <f t="shared" si="12"/>
        <v>0.125</v>
      </c>
      <c r="AD57" s="26">
        <f t="shared" si="13"/>
        <v>10</v>
      </c>
      <c r="AE57" s="27">
        <f t="shared" si="13"/>
        <v>0.8333333333333334</v>
      </c>
      <c r="AF57" s="28">
        <f t="shared" si="14"/>
        <v>25</v>
      </c>
      <c r="AG57" s="29">
        <f t="shared" si="14"/>
        <v>2.0833333333333335</v>
      </c>
      <c r="AH57" s="28">
        <f t="shared" si="15"/>
        <v>11.5</v>
      </c>
      <c r="AI57" s="22">
        <f t="shared" si="16"/>
        <v>0.9583333333333334</v>
      </c>
    </row>
    <row r="58" spans="1:35" ht="15">
      <c r="A58" s="203" t="s">
        <v>941</v>
      </c>
      <c r="B58" s="202" t="s">
        <v>61</v>
      </c>
      <c r="C58" s="202" t="s">
        <v>942</v>
      </c>
      <c r="D58" s="202">
        <v>12</v>
      </c>
      <c r="E58" s="18">
        <f t="shared" si="0"/>
        <v>1</v>
      </c>
      <c r="F58" s="19"/>
      <c r="G58" s="18">
        <f t="shared" si="1"/>
        <v>0</v>
      </c>
      <c r="H58" s="19"/>
      <c r="I58" s="18">
        <f t="shared" si="2"/>
        <v>0</v>
      </c>
      <c r="J58" s="19"/>
      <c r="K58" s="18">
        <f t="shared" si="3"/>
        <v>0</v>
      </c>
      <c r="L58" s="19"/>
      <c r="M58" s="18">
        <f t="shared" si="4"/>
        <v>0</v>
      </c>
      <c r="N58" s="20">
        <f t="shared" si="5"/>
        <v>12</v>
      </c>
      <c r="O58" s="21">
        <f t="shared" si="5"/>
        <v>1</v>
      </c>
      <c r="P58" s="206">
        <v>0</v>
      </c>
      <c r="Q58" s="18">
        <f t="shared" si="6"/>
        <v>0</v>
      </c>
      <c r="R58" s="19"/>
      <c r="S58" s="18">
        <f t="shared" si="7"/>
        <v>0</v>
      </c>
      <c r="T58" s="20">
        <f t="shared" si="8"/>
        <v>0</v>
      </c>
      <c r="U58" s="22">
        <f t="shared" si="8"/>
        <v>0</v>
      </c>
      <c r="V58" s="23"/>
      <c r="W58" s="18">
        <f t="shared" si="9"/>
        <v>0</v>
      </c>
      <c r="X58" s="24"/>
      <c r="Y58" s="18">
        <f t="shared" si="10"/>
        <v>0</v>
      </c>
      <c r="Z58" s="207">
        <v>0</v>
      </c>
      <c r="AA58" s="18">
        <f t="shared" si="11"/>
        <v>0</v>
      </c>
      <c r="AB58" s="25"/>
      <c r="AC58" s="18">
        <f t="shared" si="12"/>
        <v>0</v>
      </c>
      <c r="AD58" s="26">
        <f t="shared" si="13"/>
        <v>0</v>
      </c>
      <c r="AE58" s="27">
        <f t="shared" si="13"/>
        <v>0</v>
      </c>
      <c r="AF58" s="28">
        <f t="shared" si="14"/>
        <v>12</v>
      </c>
      <c r="AG58" s="29">
        <f t="shared" si="14"/>
        <v>1</v>
      </c>
      <c r="AH58" s="28">
        <f t="shared" si="15"/>
        <v>0</v>
      </c>
      <c r="AI58" s="22">
        <f t="shared" si="16"/>
        <v>0</v>
      </c>
    </row>
    <row r="59" spans="1:35" ht="15">
      <c r="A59" s="203">
        <v>353107</v>
      </c>
      <c r="B59" s="202" t="s">
        <v>61</v>
      </c>
      <c r="C59" s="202" t="s">
        <v>943</v>
      </c>
      <c r="D59" s="202">
        <v>13</v>
      </c>
      <c r="E59" s="18">
        <f t="shared" si="0"/>
        <v>1.0833333333333333</v>
      </c>
      <c r="F59" s="19"/>
      <c r="G59" s="18">
        <f t="shared" si="1"/>
        <v>0</v>
      </c>
      <c r="H59" s="19"/>
      <c r="I59" s="18">
        <f t="shared" si="2"/>
        <v>0</v>
      </c>
      <c r="J59" s="19"/>
      <c r="K59" s="18">
        <f t="shared" si="3"/>
        <v>0</v>
      </c>
      <c r="L59" s="19"/>
      <c r="M59" s="18">
        <f t="shared" si="4"/>
        <v>0</v>
      </c>
      <c r="N59" s="20">
        <f t="shared" si="5"/>
        <v>13</v>
      </c>
      <c r="O59" s="21">
        <f t="shared" si="5"/>
        <v>1.0833333333333333</v>
      </c>
      <c r="P59" s="206">
        <v>3</v>
      </c>
      <c r="Q59" s="18">
        <f t="shared" si="6"/>
        <v>0.25</v>
      </c>
      <c r="R59" s="19"/>
      <c r="S59" s="18">
        <f t="shared" si="7"/>
        <v>0</v>
      </c>
      <c r="T59" s="20">
        <f t="shared" si="8"/>
        <v>3</v>
      </c>
      <c r="U59" s="22">
        <f t="shared" si="8"/>
        <v>0.25</v>
      </c>
      <c r="V59" s="23"/>
      <c r="W59" s="18">
        <f t="shared" si="9"/>
        <v>0</v>
      </c>
      <c r="X59" s="24"/>
      <c r="Y59" s="18">
        <f t="shared" si="10"/>
        <v>0</v>
      </c>
      <c r="Z59" s="207">
        <v>0</v>
      </c>
      <c r="AA59" s="18">
        <f t="shared" si="11"/>
        <v>0</v>
      </c>
      <c r="AB59" s="25"/>
      <c r="AC59" s="18">
        <f t="shared" si="12"/>
        <v>0</v>
      </c>
      <c r="AD59" s="26">
        <f t="shared" si="13"/>
        <v>0</v>
      </c>
      <c r="AE59" s="27">
        <f t="shared" si="13"/>
        <v>0</v>
      </c>
      <c r="AF59" s="28">
        <f t="shared" si="14"/>
        <v>16</v>
      </c>
      <c r="AG59" s="29">
        <f t="shared" si="14"/>
        <v>1.3333333333333333</v>
      </c>
      <c r="AH59" s="28">
        <f t="shared" si="15"/>
        <v>4</v>
      </c>
      <c r="AI59" s="22">
        <f t="shared" si="16"/>
        <v>0.3333333333333333</v>
      </c>
    </row>
    <row r="60" spans="1:35" ht="15">
      <c r="A60" s="203" t="s">
        <v>944</v>
      </c>
      <c r="B60" s="202" t="s">
        <v>64</v>
      </c>
      <c r="C60" s="202" t="s">
        <v>945</v>
      </c>
      <c r="D60" s="202">
        <v>10</v>
      </c>
      <c r="E60" s="18">
        <f t="shared" si="0"/>
        <v>0.8333333333333334</v>
      </c>
      <c r="F60" s="19"/>
      <c r="G60" s="18">
        <f t="shared" si="1"/>
        <v>0</v>
      </c>
      <c r="H60" s="19"/>
      <c r="I60" s="18">
        <f t="shared" si="2"/>
        <v>0</v>
      </c>
      <c r="J60" s="19"/>
      <c r="K60" s="18">
        <f t="shared" si="3"/>
        <v>0</v>
      </c>
      <c r="L60" s="19"/>
      <c r="M60" s="18">
        <f t="shared" si="4"/>
        <v>0</v>
      </c>
      <c r="N60" s="20">
        <f t="shared" si="5"/>
        <v>10</v>
      </c>
      <c r="O60" s="21">
        <f t="shared" si="5"/>
        <v>0.8333333333333334</v>
      </c>
      <c r="P60" s="206">
        <v>0</v>
      </c>
      <c r="Q60" s="18">
        <f t="shared" si="6"/>
        <v>0</v>
      </c>
      <c r="R60" s="19"/>
      <c r="S60" s="18">
        <f t="shared" si="7"/>
        <v>0</v>
      </c>
      <c r="T60" s="20">
        <f t="shared" si="8"/>
        <v>0</v>
      </c>
      <c r="U60" s="22">
        <f t="shared" si="8"/>
        <v>0</v>
      </c>
      <c r="V60" s="23"/>
      <c r="W60" s="18">
        <f t="shared" si="9"/>
        <v>0</v>
      </c>
      <c r="X60" s="24"/>
      <c r="Y60" s="18">
        <f t="shared" si="10"/>
        <v>0</v>
      </c>
      <c r="Z60" s="207">
        <v>2</v>
      </c>
      <c r="AA60" s="18">
        <f t="shared" si="11"/>
        <v>0.16666666666666666</v>
      </c>
      <c r="AB60" s="25"/>
      <c r="AC60" s="18">
        <f t="shared" si="12"/>
        <v>0</v>
      </c>
      <c r="AD60" s="26">
        <f t="shared" si="13"/>
        <v>2</v>
      </c>
      <c r="AE60" s="27">
        <f t="shared" si="13"/>
        <v>0.16666666666666666</v>
      </c>
      <c r="AF60" s="28">
        <f t="shared" si="14"/>
        <v>12</v>
      </c>
      <c r="AG60" s="29">
        <f t="shared" si="14"/>
        <v>1</v>
      </c>
      <c r="AH60" s="28">
        <f t="shared" si="15"/>
        <v>0</v>
      </c>
      <c r="AI60" s="22">
        <f t="shared" si="16"/>
        <v>0</v>
      </c>
    </row>
    <row r="61" spans="1:35" ht="15">
      <c r="A61" s="15"/>
      <c r="B61" s="16"/>
      <c r="C61" s="16"/>
      <c r="D61" s="17"/>
      <c r="E61" s="18">
        <f t="shared" si="0"/>
        <v>0</v>
      </c>
      <c r="F61" s="19"/>
      <c r="G61" s="18">
        <f t="shared" si="1"/>
        <v>0</v>
      </c>
      <c r="H61" s="19"/>
      <c r="I61" s="18">
        <f t="shared" si="2"/>
        <v>0</v>
      </c>
      <c r="J61" s="19"/>
      <c r="K61" s="18">
        <f t="shared" si="3"/>
        <v>0</v>
      </c>
      <c r="L61" s="19"/>
      <c r="M61" s="18">
        <f t="shared" si="3"/>
        <v>0</v>
      </c>
      <c r="N61" s="20">
        <f aca="true" t="shared" si="38" ref="N61:O73">D61+F61+H61+J61+L61</f>
        <v>0</v>
      </c>
      <c r="O61" s="21">
        <f t="shared" si="38"/>
        <v>0</v>
      </c>
      <c r="P61" s="19"/>
      <c r="Q61" s="18">
        <f t="shared" si="6"/>
        <v>0</v>
      </c>
      <c r="R61" s="19"/>
      <c r="S61" s="18">
        <f t="shared" si="7"/>
        <v>0</v>
      </c>
      <c r="T61" s="20">
        <f aca="true" t="shared" si="39" ref="T61:U73">P61+R61</f>
        <v>0</v>
      </c>
      <c r="U61" s="22">
        <f t="shared" si="39"/>
        <v>0</v>
      </c>
      <c r="V61" s="23"/>
      <c r="W61" s="18">
        <f t="shared" si="9"/>
        <v>0</v>
      </c>
      <c r="X61" s="24"/>
      <c r="Y61" s="18">
        <f t="shared" si="10"/>
        <v>0</v>
      </c>
      <c r="Z61" s="24"/>
      <c r="AA61" s="18">
        <f t="shared" si="11"/>
        <v>0</v>
      </c>
      <c r="AB61" s="25"/>
      <c r="AC61" s="18">
        <f t="shared" si="12"/>
        <v>0</v>
      </c>
      <c r="AD61" s="26">
        <f aca="true" t="shared" si="40" ref="AD61:AE73">X61+Z61+AB61</f>
        <v>0</v>
      </c>
      <c r="AE61" s="27">
        <f t="shared" si="40"/>
        <v>0</v>
      </c>
      <c r="AF61" s="28">
        <f aca="true" t="shared" si="41" ref="AF61:AG73">N61+T61+V61+AD61</f>
        <v>0</v>
      </c>
      <c r="AG61" s="29">
        <f t="shared" si="41"/>
        <v>0</v>
      </c>
      <c r="AH61" s="28">
        <f t="shared" si="15"/>
        <v>0</v>
      </c>
      <c r="AI61" s="22">
        <f t="shared" si="16"/>
        <v>0</v>
      </c>
    </row>
    <row r="62" spans="1:35" ht="15">
      <c r="A62" s="15"/>
      <c r="B62" s="16"/>
      <c r="C62" s="16"/>
      <c r="D62" s="17"/>
      <c r="E62" s="18">
        <f t="shared" si="0"/>
        <v>0</v>
      </c>
      <c r="F62" s="19"/>
      <c r="G62" s="18">
        <f t="shared" si="1"/>
        <v>0</v>
      </c>
      <c r="H62" s="19"/>
      <c r="I62" s="18">
        <f t="shared" si="2"/>
        <v>0</v>
      </c>
      <c r="J62" s="19"/>
      <c r="K62" s="18">
        <f aca="true" t="shared" si="42" ref="K62:M73">+J62/12</f>
        <v>0</v>
      </c>
      <c r="L62" s="19"/>
      <c r="M62" s="18">
        <f t="shared" si="42"/>
        <v>0</v>
      </c>
      <c r="N62" s="20">
        <f t="shared" si="38"/>
        <v>0</v>
      </c>
      <c r="O62" s="21">
        <f t="shared" si="38"/>
        <v>0</v>
      </c>
      <c r="P62" s="19"/>
      <c r="Q62" s="18">
        <f t="shared" si="6"/>
        <v>0</v>
      </c>
      <c r="R62" s="19"/>
      <c r="S62" s="18">
        <f t="shared" si="7"/>
        <v>0</v>
      </c>
      <c r="T62" s="20">
        <f t="shared" si="39"/>
        <v>0</v>
      </c>
      <c r="U62" s="22">
        <f t="shared" si="39"/>
        <v>0</v>
      </c>
      <c r="V62" s="23"/>
      <c r="W62" s="18">
        <f t="shared" si="9"/>
        <v>0</v>
      </c>
      <c r="X62" s="24"/>
      <c r="Y62" s="18">
        <f t="shared" si="10"/>
        <v>0</v>
      </c>
      <c r="Z62" s="24"/>
      <c r="AA62" s="18">
        <f t="shared" si="11"/>
        <v>0</v>
      </c>
      <c r="AB62" s="25"/>
      <c r="AC62" s="18">
        <f t="shared" si="12"/>
        <v>0</v>
      </c>
      <c r="AD62" s="26">
        <f t="shared" si="40"/>
        <v>0</v>
      </c>
      <c r="AE62" s="27">
        <f t="shared" si="40"/>
        <v>0</v>
      </c>
      <c r="AF62" s="28">
        <f t="shared" si="41"/>
        <v>0</v>
      </c>
      <c r="AG62" s="29">
        <f t="shared" si="41"/>
        <v>0</v>
      </c>
      <c r="AH62" s="28">
        <f t="shared" si="15"/>
        <v>0</v>
      </c>
      <c r="AI62" s="22">
        <f t="shared" si="16"/>
        <v>0</v>
      </c>
    </row>
    <row r="63" spans="1:35" ht="15">
      <c r="A63" s="15"/>
      <c r="B63" s="16"/>
      <c r="C63" s="16"/>
      <c r="D63" s="17"/>
      <c r="E63" s="18">
        <f t="shared" si="0"/>
        <v>0</v>
      </c>
      <c r="F63" s="19"/>
      <c r="G63" s="18">
        <f t="shared" si="1"/>
        <v>0</v>
      </c>
      <c r="H63" s="19"/>
      <c r="I63" s="18">
        <f t="shared" si="2"/>
        <v>0</v>
      </c>
      <c r="J63" s="19"/>
      <c r="K63" s="18">
        <f t="shared" si="42"/>
        <v>0</v>
      </c>
      <c r="L63" s="19"/>
      <c r="M63" s="18">
        <f t="shared" si="42"/>
        <v>0</v>
      </c>
      <c r="N63" s="20">
        <f t="shared" si="38"/>
        <v>0</v>
      </c>
      <c r="O63" s="21">
        <f t="shared" si="38"/>
        <v>0</v>
      </c>
      <c r="P63" s="19"/>
      <c r="Q63" s="18">
        <f t="shared" si="6"/>
        <v>0</v>
      </c>
      <c r="R63" s="19"/>
      <c r="S63" s="18">
        <f t="shared" si="7"/>
        <v>0</v>
      </c>
      <c r="T63" s="20">
        <f t="shared" si="39"/>
        <v>0</v>
      </c>
      <c r="U63" s="22">
        <f t="shared" si="39"/>
        <v>0</v>
      </c>
      <c r="V63" s="23"/>
      <c r="W63" s="18">
        <f t="shared" si="9"/>
        <v>0</v>
      </c>
      <c r="X63" s="24"/>
      <c r="Y63" s="18">
        <f t="shared" si="10"/>
        <v>0</v>
      </c>
      <c r="Z63" s="24"/>
      <c r="AA63" s="18">
        <f t="shared" si="11"/>
        <v>0</v>
      </c>
      <c r="AB63" s="25"/>
      <c r="AC63" s="18">
        <f t="shared" si="12"/>
        <v>0</v>
      </c>
      <c r="AD63" s="26">
        <f t="shared" si="40"/>
        <v>0</v>
      </c>
      <c r="AE63" s="27">
        <f t="shared" si="40"/>
        <v>0</v>
      </c>
      <c r="AF63" s="28">
        <f t="shared" si="41"/>
        <v>0</v>
      </c>
      <c r="AG63" s="29">
        <f t="shared" si="41"/>
        <v>0</v>
      </c>
      <c r="AH63" s="28">
        <f t="shared" si="15"/>
        <v>0</v>
      </c>
      <c r="AI63" s="22">
        <f t="shared" si="16"/>
        <v>0</v>
      </c>
    </row>
    <row r="64" spans="1:35" ht="15">
      <c r="A64" s="15"/>
      <c r="B64" s="16"/>
      <c r="C64" s="16"/>
      <c r="D64" s="17"/>
      <c r="E64" s="18">
        <f t="shared" si="0"/>
        <v>0</v>
      </c>
      <c r="F64" s="19"/>
      <c r="G64" s="18">
        <f t="shared" si="1"/>
        <v>0</v>
      </c>
      <c r="H64" s="19"/>
      <c r="I64" s="18">
        <f t="shared" si="2"/>
        <v>0</v>
      </c>
      <c r="J64" s="19"/>
      <c r="K64" s="18">
        <f t="shared" si="42"/>
        <v>0</v>
      </c>
      <c r="L64" s="19"/>
      <c r="M64" s="18">
        <f t="shared" si="42"/>
        <v>0</v>
      </c>
      <c r="N64" s="20">
        <f t="shared" si="38"/>
        <v>0</v>
      </c>
      <c r="O64" s="21">
        <f t="shared" si="38"/>
        <v>0</v>
      </c>
      <c r="P64" s="19"/>
      <c r="Q64" s="18">
        <f t="shared" si="6"/>
        <v>0</v>
      </c>
      <c r="R64" s="19"/>
      <c r="S64" s="18">
        <f t="shared" si="7"/>
        <v>0</v>
      </c>
      <c r="T64" s="20">
        <f t="shared" si="39"/>
        <v>0</v>
      </c>
      <c r="U64" s="22">
        <f t="shared" si="39"/>
        <v>0</v>
      </c>
      <c r="V64" s="23"/>
      <c r="W64" s="18">
        <f t="shared" si="9"/>
        <v>0</v>
      </c>
      <c r="X64" s="24"/>
      <c r="Y64" s="18">
        <f t="shared" si="10"/>
        <v>0</v>
      </c>
      <c r="Z64" s="24"/>
      <c r="AA64" s="18">
        <f t="shared" si="11"/>
        <v>0</v>
      </c>
      <c r="AB64" s="25"/>
      <c r="AC64" s="18">
        <f t="shared" si="12"/>
        <v>0</v>
      </c>
      <c r="AD64" s="26">
        <f t="shared" si="40"/>
        <v>0</v>
      </c>
      <c r="AE64" s="27">
        <f t="shared" si="40"/>
        <v>0</v>
      </c>
      <c r="AF64" s="28">
        <f t="shared" si="41"/>
        <v>0</v>
      </c>
      <c r="AG64" s="29">
        <f t="shared" si="41"/>
        <v>0</v>
      </c>
      <c r="AH64" s="28">
        <f t="shared" si="15"/>
        <v>0</v>
      </c>
      <c r="AI64" s="22">
        <f t="shared" si="16"/>
        <v>0</v>
      </c>
    </row>
    <row r="65" spans="1:35" ht="15">
      <c r="A65" s="15"/>
      <c r="B65" s="16"/>
      <c r="C65" s="16"/>
      <c r="D65" s="17"/>
      <c r="E65" s="18">
        <f t="shared" si="0"/>
        <v>0</v>
      </c>
      <c r="F65" s="19"/>
      <c r="G65" s="18">
        <f t="shared" si="1"/>
        <v>0</v>
      </c>
      <c r="H65" s="19"/>
      <c r="I65" s="18">
        <f t="shared" si="2"/>
        <v>0</v>
      </c>
      <c r="J65" s="19"/>
      <c r="K65" s="18">
        <f t="shared" si="42"/>
        <v>0</v>
      </c>
      <c r="L65" s="19"/>
      <c r="M65" s="18">
        <f t="shared" si="42"/>
        <v>0</v>
      </c>
      <c r="N65" s="20">
        <f t="shared" si="38"/>
        <v>0</v>
      </c>
      <c r="O65" s="21">
        <f t="shared" si="38"/>
        <v>0</v>
      </c>
      <c r="P65" s="19"/>
      <c r="Q65" s="18">
        <f t="shared" si="6"/>
        <v>0</v>
      </c>
      <c r="R65" s="19"/>
      <c r="S65" s="18">
        <f t="shared" si="7"/>
        <v>0</v>
      </c>
      <c r="T65" s="20">
        <f t="shared" si="39"/>
        <v>0</v>
      </c>
      <c r="U65" s="22">
        <f t="shared" si="39"/>
        <v>0</v>
      </c>
      <c r="V65" s="23"/>
      <c r="W65" s="18">
        <f t="shared" si="9"/>
        <v>0</v>
      </c>
      <c r="X65" s="24"/>
      <c r="Y65" s="18">
        <f t="shared" si="10"/>
        <v>0</v>
      </c>
      <c r="Z65" s="24"/>
      <c r="AA65" s="18">
        <f t="shared" si="11"/>
        <v>0</v>
      </c>
      <c r="AB65" s="25"/>
      <c r="AC65" s="18">
        <f t="shared" si="12"/>
        <v>0</v>
      </c>
      <c r="AD65" s="26">
        <f t="shared" si="40"/>
        <v>0</v>
      </c>
      <c r="AE65" s="27">
        <f t="shared" si="40"/>
        <v>0</v>
      </c>
      <c r="AF65" s="28">
        <f t="shared" si="41"/>
        <v>0</v>
      </c>
      <c r="AG65" s="29">
        <f t="shared" si="41"/>
        <v>0</v>
      </c>
      <c r="AH65" s="28">
        <f t="shared" si="15"/>
        <v>0</v>
      </c>
      <c r="AI65" s="22">
        <f t="shared" si="16"/>
        <v>0</v>
      </c>
    </row>
    <row r="66" spans="1:35" s="1" customFormat="1" ht="15">
      <c r="A66" s="493" t="s">
        <v>35</v>
      </c>
      <c r="B66" s="494"/>
      <c r="C66" s="495"/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8"/>
    </row>
    <row r="67" spans="1:35" ht="15">
      <c r="A67" s="15"/>
      <c r="B67" s="16"/>
      <c r="C67" s="16"/>
      <c r="D67" s="17"/>
      <c r="E67" s="18">
        <f t="shared" si="0"/>
        <v>0</v>
      </c>
      <c r="F67" s="19"/>
      <c r="G67" s="18">
        <f t="shared" si="1"/>
        <v>0</v>
      </c>
      <c r="H67" s="19"/>
      <c r="I67" s="18">
        <f t="shared" si="2"/>
        <v>0</v>
      </c>
      <c r="J67" s="19"/>
      <c r="K67" s="18">
        <f t="shared" si="42"/>
        <v>0</v>
      </c>
      <c r="L67" s="19"/>
      <c r="M67" s="18">
        <f t="shared" si="42"/>
        <v>0</v>
      </c>
      <c r="N67" s="20">
        <f t="shared" si="38"/>
        <v>0</v>
      </c>
      <c r="O67" s="21">
        <f t="shared" si="38"/>
        <v>0</v>
      </c>
      <c r="P67" s="19"/>
      <c r="Q67" s="18">
        <f t="shared" si="6"/>
        <v>0</v>
      </c>
      <c r="R67" s="19"/>
      <c r="S67" s="18">
        <f t="shared" si="7"/>
        <v>0</v>
      </c>
      <c r="T67" s="20">
        <f t="shared" si="39"/>
        <v>0</v>
      </c>
      <c r="U67" s="22">
        <f t="shared" si="39"/>
        <v>0</v>
      </c>
      <c r="V67" s="23"/>
      <c r="W67" s="18">
        <f t="shared" si="9"/>
        <v>0</v>
      </c>
      <c r="X67" s="24"/>
      <c r="Y67" s="18">
        <f t="shared" si="10"/>
        <v>0</v>
      </c>
      <c r="Z67" s="24"/>
      <c r="AA67" s="18">
        <f t="shared" si="11"/>
        <v>0</v>
      </c>
      <c r="AB67" s="25"/>
      <c r="AC67" s="18">
        <f t="shared" si="12"/>
        <v>0</v>
      </c>
      <c r="AD67" s="26">
        <f t="shared" si="40"/>
        <v>0</v>
      </c>
      <c r="AE67" s="27">
        <f t="shared" si="40"/>
        <v>0</v>
      </c>
      <c r="AF67" s="28">
        <f t="shared" si="41"/>
        <v>0</v>
      </c>
      <c r="AG67" s="29">
        <f t="shared" si="41"/>
        <v>0</v>
      </c>
      <c r="AH67" s="28">
        <f t="shared" si="15"/>
        <v>0</v>
      </c>
      <c r="AI67" s="22">
        <f t="shared" si="16"/>
        <v>0</v>
      </c>
    </row>
    <row r="68" spans="1:35" ht="15">
      <c r="A68" s="15"/>
      <c r="B68" s="16"/>
      <c r="C68" s="16"/>
      <c r="D68" s="17"/>
      <c r="E68" s="18">
        <f t="shared" si="0"/>
        <v>0</v>
      </c>
      <c r="F68" s="19"/>
      <c r="G68" s="18">
        <f t="shared" si="1"/>
        <v>0</v>
      </c>
      <c r="H68" s="19"/>
      <c r="I68" s="18">
        <f t="shared" si="2"/>
        <v>0</v>
      </c>
      <c r="J68" s="19"/>
      <c r="K68" s="18">
        <f t="shared" si="42"/>
        <v>0</v>
      </c>
      <c r="L68" s="19"/>
      <c r="M68" s="18">
        <f t="shared" si="42"/>
        <v>0</v>
      </c>
      <c r="N68" s="20">
        <f t="shared" si="38"/>
        <v>0</v>
      </c>
      <c r="O68" s="21">
        <f t="shared" si="38"/>
        <v>0</v>
      </c>
      <c r="P68" s="19"/>
      <c r="Q68" s="18">
        <f t="shared" si="6"/>
        <v>0</v>
      </c>
      <c r="R68" s="19"/>
      <c r="S68" s="18">
        <f t="shared" si="7"/>
        <v>0</v>
      </c>
      <c r="T68" s="20">
        <f t="shared" si="39"/>
        <v>0</v>
      </c>
      <c r="U68" s="22">
        <f t="shared" si="39"/>
        <v>0</v>
      </c>
      <c r="V68" s="23"/>
      <c r="W68" s="18">
        <f t="shared" si="9"/>
        <v>0</v>
      </c>
      <c r="X68" s="24"/>
      <c r="Y68" s="18">
        <f t="shared" si="10"/>
        <v>0</v>
      </c>
      <c r="Z68" s="24"/>
      <c r="AA68" s="18">
        <f t="shared" si="11"/>
        <v>0</v>
      </c>
      <c r="AB68" s="25"/>
      <c r="AC68" s="18">
        <f t="shared" si="12"/>
        <v>0</v>
      </c>
      <c r="AD68" s="26">
        <f t="shared" si="40"/>
        <v>0</v>
      </c>
      <c r="AE68" s="27">
        <f t="shared" si="40"/>
        <v>0</v>
      </c>
      <c r="AF68" s="28">
        <f t="shared" si="41"/>
        <v>0</v>
      </c>
      <c r="AG68" s="29">
        <f t="shared" si="41"/>
        <v>0</v>
      </c>
      <c r="AH68" s="28">
        <f t="shared" si="15"/>
        <v>0</v>
      </c>
      <c r="AI68" s="22">
        <f t="shared" si="16"/>
        <v>0</v>
      </c>
    </row>
    <row r="69" spans="1:35" ht="15">
      <c r="A69" s="15"/>
      <c r="B69" s="16"/>
      <c r="C69" s="16"/>
      <c r="D69" s="17"/>
      <c r="E69" s="18">
        <f t="shared" si="0"/>
        <v>0</v>
      </c>
      <c r="F69" s="19"/>
      <c r="G69" s="18">
        <f t="shared" si="1"/>
        <v>0</v>
      </c>
      <c r="H69" s="19"/>
      <c r="I69" s="18">
        <f t="shared" si="2"/>
        <v>0</v>
      </c>
      <c r="J69" s="19"/>
      <c r="K69" s="18">
        <f t="shared" si="42"/>
        <v>0</v>
      </c>
      <c r="L69" s="19"/>
      <c r="M69" s="18">
        <f t="shared" si="42"/>
        <v>0</v>
      </c>
      <c r="N69" s="20">
        <f t="shared" si="38"/>
        <v>0</v>
      </c>
      <c r="O69" s="21">
        <f t="shared" si="38"/>
        <v>0</v>
      </c>
      <c r="P69" s="19"/>
      <c r="Q69" s="18">
        <f t="shared" si="6"/>
        <v>0</v>
      </c>
      <c r="R69" s="19"/>
      <c r="S69" s="18">
        <f t="shared" si="7"/>
        <v>0</v>
      </c>
      <c r="T69" s="20">
        <f t="shared" si="39"/>
        <v>0</v>
      </c>
      <c r="U69" s="22">
        <f t="shared" si="39"/>
        <v>0</v>
      </c>
      <c r="V69" s="23"/>
      <c r="W69" s="18">
        <f t="shared" si="9"/>
        <v>0</v>
      </c>
      <c r="X69" s="24"/>
      <c r="Y69" s="18">
        <f t="shared" si="10"/>
        <v>0</v>
      </c>
      <c r="Z69" s="24"/>
      <c r="AA69" s="18">
        <f t="shared" si="11"/>
        <v>0</v>
      </c>
      <c r="AB69" s="25"/>
      <c r="AC69" s="18">
        <f t="shared" si="12"/>
        <v>0</v>
      </c>
      <c r="AD69" s="26">
        <f t="shared" si="40"/>
        <v>0</v>
      </c>
      <c r="AE69" s="27">
        <f t="shared" si="40"/>
        <v>0</v>
      </c>
      <c r="AF69" s="28">
        <f t="shared" si="41"/>
        <v>0</v>
      </c>
      <c r="AG69" s="29">
        <f t="shared" si="41"/>
        <v>0</v>
      </c>
      <c r="AH69" s="28">
        <f t="shared" si="15"/>
        <v>0</v>
      </c>
      <c r="AI69" s="22">
        <f t="shared" si="16"/>
        <v>0</v>
      </c>
    </row>
    <row r="70" spans="1:35" ht="15">
      <c r="A70" s="15"/>
      <c r="B70" s="16"/>
      <c r="C70" s="16"/>
      <c r="D70" s="17"/>
      <c r="E70" s="18">
        <f t="shared" si="0"/>
        <v>0</v>
      </c>
      <c r="F70" s="19"/>
      <c r="G70" s="18">
        <f t="shared" si="1"/>
        <v>0</v>
      </c>
      <c r="H70" s="19"/>
      <c r="I70" s="18">
        <f t="shared" si="2"/>
        <v>0</v>
      </c>
      <c r="J70" s="19"/>
      <c r="K70" s="18">
        <f t="shared" si="42"/>
        <v>0</v>
      </c>
      <c r="L70" s="19"/>
      <c r="M70" s="18">
        <f t="shared" si="42"/>
        <v>0</v>
      </c>
      <c r="N70" s="20">
        <f t="shared" si="38"/>
        <v>0</v>
      </c>
      <c r="O70" s="21">
        <f t="shared" si="38"/>
        <v>0</v>
      </c>
      <c r="P70" s="19"/>
      <c r="Q70" s="18">
        <f t="shared" si="6"/>
        <v>0</v>
      </c>
      <c r="R70" s="19"/>
      <c r="S70" s="18">
        <f t="shared" si="7"/>
        <v>0</v>
      </c>
      <c r="T70" s="20">
        <f t="shared" si="39"/>
        <v>0</v>
      </c>
      <c r="U70" s="22">
        <f t="shared" si="39"/>
        <v>0</v>
      </c>
      <c r="V70" s="23"/>
      <c r="W70" s="18">
        <f t="shared" si="9"/>
        <v>0</v>
      </c>
      <c r="X70" s="24"/>
      <c r="Y70" s="18">
        <f t="shared" si="10"/>
        <v>0</v>
      </c>
      <c r="Z70" s="24"/>
      <c r="AA70" s="18">
        <f t="shared" si="11"/>
        <v>0</v>
      </c>
      <c r="AB70" s="25"/>
      <c r="AC70" s="18">
        <f t="shared" si="12"/>
        <v>0</v>
      </c>
      <c r="AD70" s="26">
        <f t="shared" si="40"/>
        <v>0</v>
      </c>
      <c r="AE70" s="27">
        <f t="shared" si="40"/>
        <v>0</v>
      </c>
      <c r="AF70" s="28">
        <f t="shared" si="41"/>
        <v>0</v>
      </c>
      <c r="AG70" s="29">
        <f t="shared" si="41"/>
        <v>0</v>
      </c>
      <c r="AH70" s="28">
        <f t="shared" si="15"/>
        <v>0</v>
      </c>
      <c r="AI70" s="22">
        <f t="shared" si="16"/>
        <v>0</v>
      </c>
    </row>
    <row r="71" spans="1:35" ht="15">
      <c r="A71" s="15"/>
      <c r="B71" s="16"/>
      <c r="C71" s="16"/>
      <c r="D71" s="17"/>
      <c r="E71" s="18">
        <f t="shared" si="0"/>
        <v>0</v>
      </c>
      <c r="F71" s="19"/>
      <c r="G71" s="18">
        <f t="shared" si="1"/>
        <v>0</v>
      </c>
      <c r="H71" s="19"/>
      <c r="I71" s="18">
        <f t="shared" si="2"/>
        <v>0</v>
      </c>
      <c r="J71" s="19"/>
      <c r="K71" s="18">
        <f t="shared" si="42"/>
        <v>0</v>
      </c>
      <c r="L71" s="19"/>
      <c r="M71" s="18">
        <f t="shared" si="42"/>
        <v>0</v>
      </c>
      <c r="N71" s="20">
        <f t="shared" si="38"/>
        <v>0</v>
      </c>
      <c r="O71" s="21">
        <f t="shared" si="38"/>
        <v>0</v>
      </c>
      <c r="P71" s="19"/>
      <c r="Q71" s="18">
        <f t="shared" si="6"/>
        <v>0</v>
      </c>
      <c r="R71" s="19"/>
      <c r="S71" s="18">
        <f t="shared" si="7"/>
        <v>0</v>
      </c>
      <c r="T71" s="20">
        <f t="shared" si="39"/>
        <v>0</v>
      </c>
      <c r="U71" s="22">
        <f t="shared" si="39"/>
        <v>0</v>
      </c>
      <c r="V71" s="23"/>
      <c r="W71" s="18">
        <f t="shared" si="9"/>
        <v>0</v>
      </c>
      <c r="X71" s="24"/>
      <c r="Y71" s="18">
        <f t="shared" si="10"/>
        <v>0</v>
      </c>
      <c r="Z71" s="24"/>
      <c r="AA71" s="18">
        <f t="shared" si="11"/>
        <v>0</v>
      </c>
      <c r="AB71" s="25"/>
      <c r="AC71" s="18">
        <f t="shared" si="12"/>
        <v>0</v>
      </c>
      <c r="AD71" s="26">
        <f t="shared" si="40"/>
        <v>0</v>
      </c>
      <c r="AE71" s="27">
        <f t="shared" si="40"/>
        <v>0</v>
      </c>
      <c r="AF71" s="28">
        <f t="shared" si="41"/>
        <v>0</v>
      </c>
      <c r="AG71" s="29">
        <f t="shared" si="41"/>
        <v>0</v>
      </c>
      <c r="AH71" s="28">
        <f t="shared" si="15"/>
        <v>0</v>
      </c>
      <c r="AI71" s="22">
        <f t="shared" si="16"/>
        <v>0</v>
      </c>
    </row>
    <row r="72" spans="1:35" ht="15">
      <c r="A72" s="15"/>
      <c r="B72" s="16"/>
      <c r="C72" s="16"/>
      <c r="D72" s="17"/>
      <c r="E72" s="18">
        <f t="shared" si="0"/>
        <v>0</v>
      </c>
      <c r="F72" s="19"/>
      <c r="G72" s="18">
        <f t="shared" si="1"/>
        <v>0</v>
      </c>
      <c r="H72" s="19"/>
      <c r="I72" s="18">
        <f t="shared" si="2"/>
        <v>0</v>
      </c>
      <c r="J72" s="19"/>
      <c r="K72" s="18">
        <f t="shared" si="42"/>
        <v>0</v>
      </c>
      <c r="L72" s="19"/>
      <c r="M72" s="18">
        <f t="shared" si="42"/>
        <v>0</v>
      </c>
      <c r="N72" s="20">
        <f t="shared" si="38"/>
        <v>0</v>
      </c>
      <c r="O72" s="21">
        <f t="shared" si="38"/>
        <v>0</v>
      </c>
      <c r="P72" s="19"/>
      <c r="Q72" s="18">
        <f t="shared" si="6"/>
        <v>0</v>
      </c>
      <c r="R72" s="19"/>
      <c r="S72" s="18">
        <f t="shared" si="7"/>
        <v>0</v>
      </c>
      <c r="T72" s="20">
        <f t="shared" si="39"/>
        <v>0</v>
      </c>
      <c r="U72" s="22">
        <f t="shared" si="39"/>
        <v>0</v>
      </c>
      <c r="V72" s="23"/>
      <c r="W72" s="18">
        <f t="shared" si="9"/>
        <v>0</v>
      </c>
      <c r="X72" s="24"/>
      <c r="Y72" s="18">
        <f t="shared" si="10"/>
        <v>0</v>
      </c>
      <c r="Z72" s="24"/>
      <c r="AA72" s="18">
        <f t="shared" si="11"/>
        <v>0</v>
      </c>
      <c r="AB72" s="25"/>
      <c r="AC72" s="18">
        <f t="shared" si="12"/>
        <v>0</v>
      </c>
      <c r="AD72" s="26">
        <f t="shared" si="40"/>
        <v>0</v>
      </c>
      <c r="AE72" s="27">
        <f t="shared" si="40"/>
        <v>0</v>
      </c>
      <c r="AF72" s="28">
        <f t="shared" si="41"/>
        <v>0</v>
      </c>
      <c r="AG72" s="29">
        <f t="shared" si="41"/>
        <v>0</v>
      </c>
      <c r="AH72" s="28">
        <f t="shared" si="15"/>
        <v>0</v>
      </c>
      <c r="AI72" s="22">
        <f t="shared" si="16"/>
        <v>0</v>
      </c>
    </row>
    <row r="73" spans="1:35" ht="15">
      <c r="A73" s="30"/>
      <c r="B73" s="31"/>
      <c r="C73" s="31"/>
      <c r="D73" s="17"/>
      <c r="E73" s="18">
        <f t="shared" si="0"/>
        <v>0</v>
      </c>
      <c r="F73" s="19"/>
      <c r="G73" s="18">
        <f t="shared" si="1"/>
        <v>0</v>
      </c>
      <c r="H73" s="19"/>
      <c r="I73" s="18">
        <f t="shared" si="2"/>
        <v>0</v>
      </c>
      <c r="J73" s="19"/>
      <c r="K73" s="18">
        <f t="shared" si="42"/>
        <v>0</v>
      </c>
      <c r="L73" s="19"/>
      <c r="M73" s="18">
        <f t="shared" si="42"/>
        <v>0</v>
      </c>
      <c r="N73" s="20">
        <f t="shared" si="38"/>
        <v>0</v>
      </c>
      <c r="O73" s="21">
        <f t="shared" si="38"/>
        <v>0</v>
      </c>
      <c r="P73" s="19"/>
      <c r="Q73" s="18">
        <f t="shared" si="6"/>
        <v>0</v>
      </c>
      <c r="R73" s="19"/>
      <c r="S73" s="18">
        <f t="shared" si="7"/>
        <v>0</v>
      </c>
      <c r="T73" s="20">
        <f t="shared" si="39"/>
        <v>0</v>
      </c>
      <c r="U73" s="22">
        <f t="shared" si="39"/>
        <v>0</v>
      </c>
      <c r="V73" s="23"/>
      <c r="W73" s="18">
        <f t="shared" si="9"/>
        <v>0</v>
      </c>
      <c r="X73" s="24"/>
      <c r="Y73" s="18">
        <f t="shared" si="10"/>
        <v>0</v>
      </c>
      <c r="Z73" s="24"/>
      <c r="AA73" s="18">
        <f t="shared" si="11"/>
        <v>0</v>
      </c>
      <c r="AB73" s="25"/>
      <c r="AC73" s="18">
        <f t="shared" si="12"/>
        <v>0</v>
      </c>
      <c r="AD73" s="26">
        <f t="shared" si="40"/>
        <v>0</v>
      </c>
      <c r="AE73" s="27">
        <f t="shared" si="40"/>
        <v>0</v>
      </c>
      <c r="AF73" s="28">
        <f t="shared" si="41"/>
        <v>0</v>
      </c>
      <c r="AG73" s="29">
        <f t="shared" si="41"/>
        <v>0</v>
      </c>
      <c r="AH73" s="28">
        <f t="shared" si="15"/>
        <v>0</v>
      </c>
      <c r="AI73" s="22">
        <f t="shared" si="16"/>
        <v>0</v>
      </c>
    </row>
    <row r="74" spans="1:35" s="1" customFormat="1" ht="15">
      <c r="A74" s="493" t="s">
        <v>36</v>
      </c>
      <c r="B74" s="494"/>
      <c r="C74" s="495"/>
      <c r="D74" s="46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8"/>
    </row>
    <row r="75" spans="1:35" ht="15">
      <c r="A75" s="15"/>
      <c r="B75" s="31"/>
      <c r="C75" s="31" t="s">
        <v>1843</v>
      </c>
      <c r="D75" s="17">
        <v>24</v>
      </c>
      <c r="E75" s="18">
        <f aca="true" t="shared" si="43" ref="E75:E84">+D75/12</f>
        <v>2</v>
      </c>
      <c r="F75" s="19"/>
      <c r="G75" s="18">
        <f aca="true" t="shared" si="44" ref="G75:G130">F75/12</f>
        <v>0</v>
      </c>
      <c r="H75" s="19"/>
      <c r="I75" s="18">
        <f aca="true" t="shared" si="45" ref="I75:I130">+H75/12</f>
        <v>0</v>
      </c>
      <c r="J75" s="19"/>
      <c r="K75" s="18">
        <f aca="true" t="shared" si="46" ref="K75:K130">+J75/12</f>
        <v>0</v>
      </c>
      <c r="L75" s="19"/>
      <c r="M75" s="18">
        <f aca="true" t="shared" si="47" ref="M75:M130">+L75/12</f>
        <v>0</v>
      </c>
      <c r="N75" s="20">
        <f aca="true" t="shared" si="48" ref="N75:O120">D75+F75+H75+J75+L75</f>
        <v>24</v>
      </c>
      <c r="O75" s="21">
        <f t="shared" si="48"/>
        <v>2</v>
      </c>
      <c r="P75" s="19"/>
      <c r="Q75" s="18">
        <f aca="true" t="shared" si="49" ref="Q75:Q130">+P75/12</f>
        <v>0</v>
      </c>
      <c r="R75" s="19"/>
      <c r="S75" s="18">
        <f aca="true" t="shared" si="50" ref="S75:S130">+R75/12</f>
        <v>0</v>
      </c>
      <c r="T75" s="20">
        <f aca="true" t="shared" si="51" ref="T75:U120">P75+R75</f>
        <v>0</v>
      </c>
      <c r="U75" s="22">
        <f t="shared" si="51"/>
        <v>0</v>
      </c>
      <c r="V75" s="23"/>
      <c r="W75" s="18">
        <f aca="true" t="shared" si="52" ref="W75:W130">+V75/12</f>
        <v>0</v>
      </c>
      <c r="X75" s="24"/>
      <c r="Y75" s="18">
        <f aca="true" t="shared" si="53" ref="Y75:Y130">+X75/12</f>
        <v>0</v>
      </c>
      <c r="Z75" s="24"/>
      <c r="AA75" s="18">
        <f aca="true" t="shared" si="54" ref="AA75:AA130">+Z75/12</f>
        <v>0</v>
      </c>
      <c r="AB75" s="33"/>
      <c r="AC75" s="18">
        <f aca="true" t="shared" si="55" ref="AC75:AC84">AB75/12</f>
        <v>0</v>
      </c>
      <c r="AD75" s="26">
        <f aca="true" t="shared" si="56" ref="AD75:AE120">X75+Z75+AB75</f>
        <v>0</v>
      </c>
      <c r="AE75" s="27">
        <f t="shared" si="56"/>
        <v>0</v>
      </c>
      <c r="AF75" s="28">
        <f aca="true" t="shared" si="57" ref="AF75:AG120">N75+T75+V75+AD75</f>
        <v>24</v>
      </c>
      <c r="AG75" s="29">
        <f t="shared" si="57"/>
        <v>2</v>
      </c>
      <c r="AH75" s="28">
        <f aca="true" t="shared" si="58" ref="AH75:AH130">IF(AF75-F75-J75-AB75-12&lt;0,0,AF75-F75-J75-AB75-12)</f>
        <v>12</v>
      </c>
      <c r="AI75" s="22">
        <f aca="true" t="shared" si="59" ref="AI75:AI130">AH75/12</f>
        <v>1</v>
      </c>
    </row>
    <row r="76" spans="1:35" ht="15">
      <c r="A76" s="15"/>
      <c r="B76" s="31"/>
      <c r="C76" s="31" t="s">
        <v>1844</v>
      </c>
      <c r="D76" s="17">
        <v>18</v>
      </c>
      <c r="E76" s="18">
        <f t="shared" si="43"/>
        <v>1.5</v>
      </c>
      <c r="F76" s="19"/>
      <c r="G76" s="18">
        <f t="shared" si="44"/>
        <v>0</v>
      </c>
      <c r="H76" s="19"/>
      <c r="I76" s="18">
        <f t="shared" si="45"/>
        <v>0</v>
      </c>
      <c r="J76" s="19"/>
      <c r="K76" s="18">
        <f t="shared" si="46"/>
        <v>0</v>
      </c>
      <c r="L76" s="19"/>
      <c r="M76" s="18">
        <f t="shared" si="47"/>
        <v>0</v>
      </c>
      <c r="N76" s="20">
        <f t="shared" si="48"/>
        <v>18</v>
      </c>
      <c r="O76" s="21">
        <f t="shared" si="48"/>
        <v>1.5</v>
      </c>
      <c r="P76" s="19"/>
      <c r="Q76" s="18">
        <f t="shared" si="49"/>
        <v>0</v>
      </c>
      <c r="R76" s="19"/>
      <c r="S76" s="18">
        <f t="shared" si="50"/>
        <v>0</v>
      </c>
      <c r="T76" s="20">
        <f t="shared" si="51"/>
        <v>0</v>
      </c>
      <c r="U76" s="22">
        <f t="shared" si="51"/>
        <v>0</v>
      </c>
      <c r="V76" s="23"/>
      <c r="W76" s="18">
        <f t="shared" si="52"/>
        <v>0</v>
      </c>
      <c r="X76" s="24"/>
      <c r="Y76" s="18">
        <f t="shared" si="53"/>
        <v>0</v>
      </c>
      <c r="Z76" s="24"/>
      <c r="AA76" s="18">
        <f t="shared" si="54"/>
        <v>0</v>
      </c>
      <c r="AB76" s="33"/>
      <c r="AC76" s="18">
        <f t="shared" si="55"/>
        <v>0</v>
      </c>
      <c r="AD76" s="26">
        <f t="shared" si="56"/>
        <v>0</v>
      </c>
      <c r="AE76" s="27">
        <f t="shared" si="56"/>
        <v>0</v>
      </c>
      <c r="AF76" s="28">
        <f t="shared" si="57"/>
        <v>18</v>
      </c>
      <c r="AG76" s="29">
        <f t="shared" si="57"/>
        <v>1.5</v>
      </c>
      <c r="AH76" s="28">
        <f t="shared" si="58"/>
        <v>6</v>
      </c>
      <c r="AI76" s="22">
        <f t="shared" si="59"/>
        <v>0.5</v>
      </c>
    </row>
    <row r="77" spans="1:35" ht="15">
      <c r="A77" s="15"/>
      <c r="B77" s="31"/>
      <c r="C77" s="31" t="s">
        <v>1845</v>
      </c>
      <c r="D77" s="17">
        <v>21</v>
      </c>
      <c r="E77" s="18">
        <f t="shared" si="43"/>
        <v>1.75</v>
      </c>
      <c r="F77" s="19"/>
      <c r="G77" s="18">
        <f t="shared" si="44"/>
        <v>0</v>
      </c>
      <c r="H77" s="19"/>
      <c r="I77" s="18">
        <f t="shared" si="45"/>
        <v>0</v>
      </c>
      <c r="J77" s="19"/>
      <c r="K77" s="18">
        <f t="shared" si="46"/>
        <v>0</v>
      </c>
      <c r="L77" s="19"/>
      <c r="M77" s="18">
        <f t="shared" si="47"/>
        <v>0</v>
      </c>
      <c r="N77" s="20">
        <f t="shared" si="48"/>
        <v>21</v>
      </c>
      <c r="O77" s="21">
        <f t="shared" si="48"/>
        <v>1.75</v>
      </c>
      <c r="P77" s="19"/>
      <c r="Q77" s="18">
        <f t="shared" si="49"/>
        <v>0</v>
      </c>
      <c r="R77" s="19"/>
      <c r="S77" s="18">
        <f t="shared" si="50"/>
        <v>0</v>
      </c>
      <c r="T77" s="20">
        <f t="shared" si="51"/>
        <v>0</v>
      </c>
      <c r="U77" s="22">
        <f t="shared" si="51"/>
        <v>0</v>
      </c>
      <c r="V77" s="23"/>
      <c r="W77" s="18">
        <f t="shared" si="52"/>
        <v>0</v>
      </c>
      <c r="X77" s="24"/>
      <c r="Y77" s="18">
        <f t="shared" si="53"/>
        <v>0</v>
      </c>
      <c r="Z77" s="24"/>
      <c r="AA77" s="18">
        <f t="shared" si="54"/>
        <v>0</v>
      </c>
      <c r="AB77" s="33"/>
      <c r="AC77" s="18">
        <f t="shared" si="55"/>
        <v>0</v>
      </c>
      <c r="AD77" s="26">
        <f t="shared" si="56"/>
        <v>0</v>
      </c>
      <c r="AE77" s="27">
        <f t="shared" si="56"/>
        <v>0</v>
      </c>
      <c r="AF77" s="28">
        <f t="shared" si="57"/>
        <v>21</v>
      </c>
      <c r="AG77" s="29">
        <f t="shared" si="57"/>
        <v>1.75</v>
      </c>
      <c r="AH77" s="28">
        <f t="shared" si="58"/>
        <v>9</v>
      </c>
      <c r="AI77" s="22">
        <f t="shared" si="59"/>
        <v>0.75</v>
      </c>
    </row>
    <row r="78" spans="1:35" ht="15">
      <c r="A78" s="15"/>
      <c r="B78" s="31"/>
      <c r="C78" s="31"/>
      <c r="D78" s="17"/>
      <c r="E78" s="18">
        <f t="shared" si="43"/>
        <v>0</v>
      </c>
      <c r="F78" s="19"/>
      <c r="G78" s="18">
        <f t="shared" si="44"/>
        <v>0</v>
      </c>
      <c r="H78" s="19"/>
      <c r="I78" s="18">
        <f t="shared" si="45"/>
        <v>0</v>
      </c>
      <c r="J78" s="19"/>
      <c r="K78" s="18">
        <f t="shared" si="46"/>
        <v>0</v>
      </c>
      <c r="L78" s="19"/>
      <c r="M78" s="18">
        <f t="shared" si="47"/>
        <v>0</v>
      </c>
      <c r="N78" s="20">
        <f t="shared" si="48"/>
        <v>0</v>
      </c>
      <c r="O78" s="21">
        <f t="shared" si="48"/>
        <v>0</v>
      </c>
      <c r="P78" s="19"/>
      <c r="Q78" s="18">
        <f t="shared" si="49"/>
        <v>0</v>
      </c>
      <c r="R78" s="19"/>
      <c r="S78" s="18">
        <f t="shared" si="50"/>
        <v>0</v>
      </c>
      <c r="T78" s="20">
        <f t="shared" si="51"/>
        <v>0</v>
      </c>
      <c r="U78" s="22">
        <f t="shared" si="51"/>
        <v>0</v>
      </c>
      <c r="V78" s="23"/>
      <c r="W78" s="18">
        <f t="shared" si="52"/>
        <v>0</v>
      </c>
      <c r="X78" s="24"/>
      <c r="Y78" s="18">
        <f t="shared" si="53"/>
        <v>0</v>
      </c>
      <c r="Z78" s="24"/>
      <c r="AA78" s="18">
        <f t="shared" si="54"/>
        <v>0</v>
      </c>
      <c r="AB78" s="33"/>
      <c r="AC78" s="18">
        <f t="shared" si="55"/>
        <v>0</v>
      </c>
      <c r="AD78" s="26">
        <f t="shared" si="56"/>
        <v>0</v>
      </c>
      <c r="AE78" s="27">
        <f t="shared" si="56"/>
        <v>0</v>
      </c>
      <c r="AF78" s="28">
        <f t="shared" si="57"/>
        <v>0</v>
      </c>
      <c r="AG78" s="29">
        <f t="shared" si="57"/>
        <v>0</v>
      </c>
      <c r="AH78" s="28">
        <f t="shared" si="58"/>
        <v>0</v>
      </c>
      <c r="AI78" s="22">
        <f t="shared" si="59"/>
        <v>0</v>
      </c>
    </row>
    <row r="79" spans="1:35" ht="15">
      <c r="A79" s="30"/>
      <c r="B79" s="31"/>
      <c r="C79" s="31"/>
      <c r="D79" s="17"/>
      <c r="E79" s="18">
        <f t="shared" si="43"/>
        <v>0</v>
      </c>
      <c r="F79" s="19"/>
      <c r="G79" s="18">
        <f t="shared" si="44"/>
        <v>0</v>
      </c>
      <c r="H79" s="19"/>
      <c r="I79" s="18">
        <f t="shared" si="45"/>
        <v>0</v>
      </c>
      <c r="J79" s="19"/>
      <c r="K79" s="18">
        <f t="shared" si="46"/>
        <v>0</v>
      </c>
      <c r="L79" s="19"/>
      <c r="M79" s="18">
        <f t="shared" si="47"/>
        <v>0</v>
      </c>
      <c r="N79" s="20">
        <f t="shared" si="48"/>
        <v>0</v>
      </c>
      <c r="O79" s="21">
        <f t="shared" si="48"/>
        <v>0</v>
      </c>
      <c r="P79" s="19"/>
      <c r="Q79" s="18">
        <f t="shared" si="49"/>
        <v>0</v>
      </c>
      <c r="R79" s="19"/>
      <c r="S79" s="18">
        <f t="shared" si="50"/>
        <v>0</v>
      </c>
      <c r="T79" s="20">
        <f t="shared" si="51"/>
        <v>0</v>
      </c>
      <c r="U79" s="22">
        <f t="shared" si="51"/>
        <v>0</v>
      </c>
      <c r="V79" s="23"/>
      <c r="W79" s="18">
        <f t="shared" si="52"/>
        <v>0</v>
      </c>
      <c r="X79" s="24"/>
      <c r="Y79" s="18">
        <f t="shared" si="53"/>
        <v>0</v>
      </c>
      <c r="Z79" s="24"/>
      <c r="AA79" s="18">
        <f t="shared" si="54"/>
        <v>0</v>
      </c>
      <c r="AB79" s="33"/>
      <c r="AC79" s="18">
        <f t="shared" si="55"/>
        <v>0</v>
      </c>
      <c r="AD79" s="26">
        <f t="shared" si="56"/>
        <v>0</v>
      </c>
      <c r="AE79" s="27">
        <f t="shared" si="56"/>
        <v>0</v>
      </c>
      <c r="AF79" s="28">
        <f t="shared" si="57"/>
        <v>0</v>
      </c>
      <c r="AG79" s="29">
        <f t="shared" si="57"/>
        <v>0</v>
      </c>
      <c r="AH79" s="28">
        <f t="shared" si="58"/>
        <v>0</v>
      </c>
      <c r="AI79" s="22">
        <f t="shared" si="59"/>
        <v>0</v>
      </c>
    </row>
    <row r="80" spans="1:35" ht="15">
      <c r="A80" s="30"/>
      <c r="B80" s="31"/>
      <c r="C80" s="31"/>
      <c r="D80" s="17"/>
      <c r="E80" s="18">
        <f t="shared" si="43"/>
        <v>0</v>
      </c>
      <c r="F80" s="19"/>
      <c r="G80" s="18">
        <f t="shared" si="44"/>
        <v>0</v>
      </c>
      <c r="H80" s="19"/>
      <c r="I80" s="18">
        <f t="shared" si="45"/>
        <v>0</v>
      </c>
      <c r="J80" s="19"/>
      <c r="K80" s="18">
        <f t="shared" si="46"/>
        <v>0</v>
      </c>
      <c r="L80" s="19"/>
      <c r="M80" s="18">
        <f t="shared" si="47"/>
        <v>0</v>
      </c>
      <c r="N80" s="20">
        <f t="shared" si="48"/>
        <v>0</v>
      </c>
      <c r="O80" s="21">
        <f t="shared" si="48"/>
        <v>0</v>
      </c>
      <c r="P80" s="19"/>
      <c r="Q80" s="18">
        <f t="shared" si="49"/>
        <v>0</v>
      </c>
      <c r="R80" s="19"/>
      <c r="S80" s="18">
        <f t="shared" si="50"/>
        <v>0</v>
      </c>
      <c r="T80" s="20">
        <f t="shared" si="51"/>
        <v>0</v>
      </c>
      <c r="U80" s="22">
        <f t="shared" si="51"/>
        <v>0</v>
      </c>
      <c r="V80" s="23"/>
      <c r="W80" s="18">
        <f t="shared" si="52"/>
        <v>0</v>
      </c>
      <c r="X80" s="24"/>
      <c r="Y80" s="18">
        <f t="shared" si="53"/>
        <v>0</v>
      </c>
      <c r="Z80" s="24"/>
      <c r="AA80" s="18">
        <f t="shared" si="54"/>
        <v>0</v>
      </c>
      <c r="AB80" s="33"/>
      <c r="AC80" s="18">
        <f t="shared" si="55"/>
        <v>0</v>
      </c>
      <c r="AD80" s="26">
        <f t="shared" si="56"/>
        <v>0</v>
      </c>
      <c r="AE80" s="27">
        <f t="shared" si="56"/>
        <v>0</v>
      </c>
      <c r="AF80" s="28">
        <f t="shared" si="57"/>
        <v>0</v>
      </c>
      <c r="AG80" s="29">
        <f t="shared" si="57"/>
        <v>0</v>
      </c>
      <c r="AH80" s="28">
        <f t="shared" si="58"/>
        <v>0</v>
      </c>
      <c r="AI80" s="22">
        <f t="shared" si="59"/>
        <v>0</v>
      </c>
    </row>
    <row r="81" spans="1:35" ht="15">
      <c r="A81" s="30"/>
      <c r="B81" s="31"/>
      <c r="C81" s="31"/>
      <c r="D81" s="17"/>
      <c r="E81" s="18">
        <f t="shared" si="43"/>
        <v>0</v>
      </c>
      <c r="F81" s="19"/>
      <c r="G81" s="18">
        <f t="shared" si="44"/>
        <v>0</v>
      </c>
      <c r="H81" s="19"/>
      <c r="I81" s="18">
        <f t="shared" si="45"/>
        <v>0</v>
      </c>
      <c r="J81" s="19"/>
      <c r="K81" s="18">
        <f t="shared" si="46"/>
        <v>0</v>
      </c>
      <c r="L81" s="19"/>
      <c r="M81" s="18">
        <f t="shared" si="47"/>
        <v>0</v>
      </c>
      <c r="N81" s="20">
        <f t="shared" si="48"/>
        <v>0</v>
      </c>
      <c r="O81" s="21">
        <f t="shared" si="48"/>
        <v>0</v>
      </c>
      <c r="P81" s="19"/>
      <c r="Q81" s="18">
        <f t="shared" si="49"/>
        <v>0</v>
      </c>
      <c r="R81" s="19"/>
      <c r="S81" s="18">
        <f t="shared" si="50"/>
        <v>0</v>
      </c>
      <c r="T81" s="20">
        <f t="shared" si="51"/>
        <v>0</v>
      </c>
      <c r="U81" s="22">
        <f t="shared" si="51"/>
        <v>0</v>
      </c>
      <c r="V81" s="23"/>
      <c r="W81" s="18">
        <f t="shared" si="52"/>
        <v>0</v>
      </c>
      <c r="X81" s="24"/>
      <c r="Y81" s="18">
        <f t="shared" si="53"/>
        <v>0</v>
      </c>
      <c r="Z81" s="24"/>
      <c r="AA81" s="18">
        <f t="shared" si="54"/>
        <v>0</v>
      </c>
      <c r="AB81" s="33"/>
      <c r="AC81" s="18">
        <f t="shared" si="55"/>
        <v>0</v>
      </c>
      <c r="AD81" s="26">
        <f t="shared" si="56"/>
        <v>0</v>
      </c>
      <c r="AE81" s="27">
        <f t="shared" si="56"/>
        <v>0</v>
      </c>
      <c r="AF81" s="28">
        <f t="shared" si="57"/>
        <v>0</v>
      </c>
      <c r="AG81" s="29">
        <f t="shared" si="57"/>
        <v>0</v>
      </c>
      <c r="AH81" s="28">
        <f t="shared" si="58"/>
        <v>0</v>
      </c>
      <c r="AI81" s="22">
        <f t="shared" si="59"/>
        <v>0</v>
      </c>
    </row>
    <row r="82" spans="1:35" ht="15">
      <c r="A82" s="30"/>
      <c r="B82" s="31"/>
      <c r="C82" s="31"/>
      <c r="D82" s="17"/>
      <c r="E82" s="18">
        <f t="shared" si="43"/>
        <v>0</v>
      </c>
      <c r="F82" s="19"/>
      <c r="G82" s="18">
        <f t="shared" si="44"/>
        <v>0</v>
      </c>
      <c r="H82" s="19"/>
      <c r="I82" s="18">
        <f t="shared" si="45"/>
        <v>0</v>
      </c>
      <c r="J82" s="19"/>
      <c r="K82" s="18">
        <f t="shared" si="46"/>
        <v>0</v>
      </c>
      <c r="L82" s="19"/>
      <c r="M82" s="18">
        <f t="shared" si="47"/>
        <v>0</v>
      </c>
      <c r="N82" s="20">
        <f t="shared" si="48"/>
        <v>0</v>
      </c>
      <c r="O82" s="21">
        <f t="shared" si="48"/>
        <v>0</v>
      </c>
      <c r="P82" s="19"/>
      <c r="Q82" s="18">
        <f t="shared" si="49"/>
        <v>0</v>
      </c>
      <c r="R82" s="19"/>
      <c r="S82" s="18">
        <f t="shared" si="50"/>
        <v>0</v>
      </c>
      <c r="T82" s="20">
        <f t="shared" si="51"/>
        <v>0</v>
      </c>
      <c r="U82" s="22">
        <f t="shared" si="51"/>
        <v>0</v>
      </c>
      <c r="V82" s="23"/>
      <c r="W82" s="18">
        <f t="shared" si="52"/>
        <v>0</v>
      </c>
      <c r="X82" s="24"/>
      <c r="Y82" s="18">
        <f t="shared" si="53"/>
        <v>0</v>
      </c>
      <c r="Z82" s="24"/>
      <c r="AA82" s="18">
        <f t="shared" si="54"/>
        <v>0</v>
      </c>
      <c r="AB82" s="33"/>
      <c r="AC82" s="18">
        <f t="shared" si="55"/>
        <v>0</v>
      </c>
      <c r="AD82" s="26">
        <f t="shared" si="56"/>
        <v>0</v>
      </c>
      <c r="AE82" s="27">
        <f t="shared" si="56"/>
        <v>0</v>
      </c>
      <c r="AF82" s="28">
        <f t="shared" si="57"/>
        <v>0</v>
      </c>
      <c r="AG82" s="29">
        <f t="shared" si="57"/>
        <v>0</v>
      </c>
      <c r="AH82" s="28">
        <f t="shared" si="58"/>
        <v>0</v>
      </c>
      <c r="AI82" s="22">
        <f t="shared" si="59"/>
        <v>0</v>
      </c>
    </row>
    <row r="83" spans="1:35" ht="15">
      <c r="A83" s="30"/>
      <c r="B83" s="31"/>
      <c r="C83" s="31"/>
      <c r="D83" s="17"/>
      <c r="E83" s="18">
        <f t="shared" si="43"/>
        <v>0</v>
      </c>
      <c r="F83" s="19"/>
      <c r="G83" s="18">
        <f t="shared" si="44"/>
        <v>0</v>
      </c>
      <c r="H83" s="19"/>
      <c r="I83" s="18">
        <f t="shared" si="45"/>
        <v>0</v>
      </c>
      <c r="J83" s="19"/>
      <c r="K83" s="18">
        <f t="shared" si="46"/>
        <v>0</v>
      </c>
      <c r="L83" s="19"/>
      <c r="M83" s="18">
        <f t="shared" si="47"/>
        <v>0</v>
      </c>
      <c r="N83" s="20">
        <f t="shared" si="48"/>
        <v>0</v>
      </c>
      <c r="O83" s="21">
        <f t="shared" si="48"/>
        <v>0</v>
      </c>
      <c r="P83" s="19"/>
      <c r="Q83" s="18">
        <f t="shared" si="49"/>
        <v>0</v>
      </c>
      <c r="R83" s="19"/>
      <c r="S83" s="18">
        <f t="shared" si="50"/>
        <v>0</v>
      </c>
      <c r="T83" s="20">
        <f t="shared" si="51"/>
        <v>0</v>
      </c>
      <c r="U83" s="22">
        <f t="shared" si="51"/>
        <v>0</v>
      </c>
      <c r="V83" s="23"/>
      <c r="W83" s="18">
        <f t="shared" si="52"/>
        <v>0</v>
      </c>
      <c r="X83" s="24"/>
      <c r="Y83" s="18">
        <f t="shared" si="53"/>
        <v>0</v>
      </c>
      <c r="Z83" s="24"/>
      <c r="AA83" s="18">
        <f t="shared" si="54"/>
        <v>0</v>
      </c>
      <c r="AB83" s="33"/>
      <c r="AC83" s="18">
        <f t="shared" si="55"/>
        <v>0</v>
      </c>
      <c r="AD83" s="26">
        <f t="shared" si="56"/>
        <v>0</v>
      </c>
      <c r="AE83" s="27">
        <f t="shared" si="56"/>
        <v>0</v>
      </c>
      <c r="AF83" s="28">
        <f t="shared" si="57"/>
        <v>0</v>
      </c>
      <c r="AG83" s="29">
        <f t="shared" si="57"/>
        <v>0</v>
      </c>
      <c r="AH83" s="28">
        <f t="shared" si="58"/>
        <v>0</v>
      </c>
      <c r="AI83" s="22">
        <f t="shared" si="59"/>
        <v>0</v>
      </c>
    </row>
    <row r="84" spans="1:35" ht="15">
      <c r="A84" s="30"/>
      <c r="B84" s="31"/>
      <c r="C84" s="31"/>
      <c r="D84" s="17"/>
      <c r="E84" s="18">
        <f t="shared" si="43"/>
        <v>0</v>
      </c>
      <c r="F84" s="19"/>
      <c r="G84" s="18">
        <f t="shared" si="44"/>
        <v>0</v>
      </c>
      <c r="H84" s="19"/>
      <c r="I84" s="18">
        <f t="shared" si="45"/>
        <v>0</v>
      </c>
      <c r="J84" s="19"/>
      <c r="K84" s="18">
        <f t="shared" si="46"/>
        <v>0</v>
      </c>
      <c r="L84" s="19"/>
      <c r="M84" s="18">
        <f t="shared" si="47"/>
        <v>0</v>
      </c>
      <c r="N84" s="20">
        <f t="shared" si="48"/>
        <v>0</v>
      </c>
      <c r="O84" s="21">
        <f t="shared" si="48"/>
        <v>0</v>
      </c>
      <c r="P84" s="19"/>
      <c r="Q84" s="18">
        <f t="shared" si="49"/>
        <v>0</v>
      </c>
      <c r="R84" s="19"/>
      <c r="S84" s="18">
        <f t="shared" si="50"/>
        <v>0</v>
      </c>
      <c r="T84" s="20">
        <f t="shared" si="51"/>
        <v>0</v>
      </c>
      <c r="U84" s="22">
        <f t="shared" si="51"/>
        <v>0</v>
      </c>
      <c r="V84" s="23"/>
      <c r="W84" s="18">
        <f t="shared" si="52"/>
        <v>0</v>
      </c>
      <c r="X84" s="24"/>
      <c r="Y84" s="18">
        <f t="shared" si="53"/>
        <v>0</v>
      </c>
      <c r="Z84" s="24"/>
      <c r="AA84" s="18">
        <f t="shared" si="54"/>
        <v>0</v>
      </c>
      <c r="AB84" s="33"/>
      <c r="AC84" s="18">
        <f t="shared" si="55"/>
        <v>0</v>
      </c>
      <c r="AD84" s="26">
        <f t="shared" si="56"/>
        <v>0</v>
      </c>
      <c r="AE84" s="27">
        <f t="shared" si="56"/>
        <v>0</v>
      </c>
      <c r="AF84" s="28">
        <f t="shared" si="57"/>
        <v>0</v>
      </c>
      <c r="AG84" s="29">
        <f t="shared" si="57"/>
        <v>0</v>
      </c>
      <c r="AH84" s="28">
        <f t="shared" si="58"/>
        <v>0</v>
      </c>
      <c r="AI84" s="22">
        <f t="shared" si="59"/>
        <v>0</v>
      </c>
    </row>
    <row r="85" spans="1:35" ht="15">
      <c r="A85" s="30"/>
      <c r="B85" s="31"/>
      <c r="C85" s="31"/>
      <c r="D85" s="17"/>
      <c r="E85" s="18">
        <f t="shared" si="0"/>
        <v>0</v>
      </c>
      <c r="F85" s="19"/>
      <c r="G85" s="18">
        <f t="shared" si="44"/>
        <v>0</v>
      </c>
      <c r="H85" s="19"/>
      <c r="I85" s="18">
        <f t="shared" si="45"/>
        <v>0</v>
      </c>
      <c r="J85" s="19"/>
      <c r="K85" s="18">
        <f t="shared" si="46"/>
        <v>0</v>
      </c>
      <c r="L85" s="19"/>
      <c r="M85" s="18">
        <f t="shared" si="47"/>
        <v>0</v>
      </c>
      <c r="N85" s="20">
        <f t="shared" si="48"/>
        <v>0</v>
      </c>
      <c r="O85" s="21">
        <f t="shared" si="48"/>
        <v>0</v>
      </c>
      <c r="P85" s="19"/>
      <c r="Q85" s="18">
        <f t="shared" si="49"/>
        <v>0</v>
      </c>
      <c r="R85" s="19"/>
      <c r="S85" s="18">
        <f t="shared" si="50"/>
        <v>0</v>
      </c>
      <c r="T85" s="20">
        <f t="shared" si="51"/>
        <v>0</v>
      </c>
      <c r="U85" s="22">
        <f t="shared" si="51"/>
        <v>0</v>
      </c>
      <c r="V85" s="23"/>
      <c r="W85" s="18">
        <f t="shared" si="52"/>
        <v>0</v>
      </c>
      <c r="X85" s="24"/>
      <c r="Y85" s="18">
        <f t="shared" si="53"/>
        <v>0</v>
      </c>
      <c r="Z85" s="24"/>
      <c r="AA85" s="18">
        <f t="shared" si="54"/>
        <v>0</v>
      </c>
      <c r="AB85" s="33"/>
      <c r="AC85" s="18">
        <f t="shared" si="12"/>
        <v>0</v>
      </c>
      <c r="AD85" s="26">
        <f t="shared" si="56"/>
        <v>0</v>
      </c>
      <c r="AE85" s="27">
        <f t="shared" si="56"/>
        <v>0</v>
      </c>
      <c r="AF85" s="28">
        <f t="shared" si="57"/>
        <v>0</v>
      </c>
      <c r="AG85" s="29">
        <f t="shared" si="57"/>
        <v>0</v>
      </c>
      <c r="AH85" s="28">
        <f t="shared" si="58"/>
        <v>0</v>
      </c>
      <c r="AI85" s="22">
        <f t="shared" si="59"/>
        <v>0</v>
      </c>
    </row>
    <row r="86" spans="1:35" ht="15">
      <c r="A86" s="30"/>
      <c r="B86" s="31"/>
      <c r="C86" s="31"/>
      <c r="D86" s="17"/>
      <c r="E86" s="18">
        <f t="shared" si="0"/>
        <v>0</v>
      </c>
      <c r="F86" s="19"/>
      <c r="G86" s="18">
        <f t="shared" si="44"/>
        <v>0</v>
      </c>
      <c r="H86" s="19"/>
      <c r="I86" s="18">
        <f t="shared" si="45"/>
        <v>0</v>
      </c>
      <c r="J86" s="19"/>
      <c r="K86" s="18">
        <f t="shared" si="46"/>
        <v>0</v>
      </c>
      <c r="L86" s="19"/>
      <c r="M86" s="18">
        <f t="shared" si="47"/>
        <v>0</v>
      </c>
      <c r="N86" s="20">
        <f t="shared" si="48"/>
        <v>0</v>
      </c>
      <c r="O86" s="21">
        <f t="shared" si="48"/>
        <v>0</v>
      </c>
      <c r="P86" s="19"/>
      <c r="Q86" s="18">
        <f t="shared" si="49"/>
        <v>0</v>
      </c>
      <c r="R86" s="19"/>
      <c r="S86" s="18">
        <f t="shared" si="50"/>
        <v>0</v>
      </c>
      <c r="T86" s="20">
        <f t="shared" si="51"/>
        <v>0</v>
      </c>
      <c r="U86" s="22">
        <f t="shared" si="51"/>
        <v>0</v>
      </c>
      <c r="V86" s="23"/>
      <c r="W86" s="18">
        <f t="shared" si="52"/>
        <v>0</v>
      </c>
      <c r="X86" s="24"/>
      <c r="Y86" s="18">
        <f t="shared" si="53"/>
        <v>0</v>
      </c>
      <c r="Z86" s="24"/>
      <c r="AA86" s="18">
        <f t="shared" si="54"/>
        <v>0</v>
      </c>
      <c r="AB86" s="33"/>
      <c r="AC86" s="18">
        <f t="shared" si="12"/>
        <v>0</v>
      </c>
      <c r="AD86" s="26">
        <f t="shared" si="56"/>
        <v>0</v>
      </c>
      <c r="AE86" s="27">
        <f t="shared" si="56"/>
        <v>0</v>
      </c>
      <c r="AF86" s="28">
        <f t="shared" si="57"/>
        <v>0</v>
      </c>
      <c r="AG86" s="29">
        <f t="shared" si="57"/>
        <v>0</v>
      </c>
      <c r="AH86" s="28">
        <f t="shared" si="58"/>
        <v>0</v>
      </c>
      <c r="AI86" s="22">
        <f t="shared" si="59"/>
        <v>0</v>
      </c>
    </row>
    <row r="87" spans="1:35" ht="15">
      <c r="A87" s="30"/>
      <c r="B87" s="31"/>
      <c r="C87" s="31"/>
      <c r="D87" s="17"/>
      <c r="E87" s="18">
        <f t="shared" si="0"/>
        <v>0</v>
      </c>
      <c r="F87" s="19"/>
      <c r="G87" s="18">
        <f t="shared" si="44"/>
        <v>0</v>
      </c>
      <c r="H87" s="19"/>
      <c r="I87" s="18">
        <f t="shared" si="45"/>
        <v>0</v>
      </c>
      <c r="J87" s="19"/>
      <c r="K87" s="18">
        <f t="shared" si="46"/>
        <v>0</v>
      </c>
      <c r="L87" s="19"/>
      <c r="M87" s="18">
        <f t="shared" si="47"/>
        <v>0</v>
      </c>
      <c r="N87" s="20">
        <f t="shared" si="48"/>
        <v>0</v>
      </c>
      <c r="O87" s="21">
        <f t="shared" si="48"/>
        <v>0</v>
      </c>
      <c r="P87" s="19"/>
      <c r="Q87" s="18">
        <f t="shared" si="49"/>
        <v>0</v>
      </c>
      <c r="R87" s="19"/>
      <c r="S87" s="18">
        <f t="shared" si="50"/>
        <v>0</v>
      </c>
      <c r="T87" s="20">
        <f t="shared" si="51"/>
        <v>0</v>
      </c>
      <c r="U87" s="22">
        <f t="shared" si="51"/>
        <v>0</v>
      </c>
      <c r="V87" s="23"/>
      <c r="W87" s="18">
        <f t="shared" si="52"/>
        <v>0</v>
      </c>
      <c r="X87" s="24"/>
      <c r="Y87" s="18">
        <f t="shared" si="53"/>
        <v>0</v>
      </c>
      <c r="Z87" s="24"/>
      <c r="AA87" s="18">
        <f t="shared" si="54"/>
        <v>0</v>
      </c>
      <c r="AB87" s="33"/>
      <c r="AC87" s="18">
        <f t="shared" si="12"/>
        <v>0</v>
      </c>
      <c r="AD87" s="26">
        <f t="shared" si="56"/>
        <v>0</v>
      </c>
      <c r="AE87" s="27">
        <f t="shared" si="56"/>
        <v>0</v>
      </c>
      <c r="AF87" s="28">
        <f t="shared" si="57"/>
        <v>0</v>
      </c>
      <c r="AG87" s="29">
        <f t="shared" si="57"/>
        <v>0</v>
      </c>
      <c r="AH87" s="28">
        <f t="shared" si="58"/>
        <v>0</v>
      </c>
      <c r="AI87" s="22">
        <f t="shared" si="59"/>
        <v>0</v>
      </c>
    </row>
    <row r="88" spans="1:35" ht="15">
      <c r="A88" s="30"/>
      <c r="B88" s="31"/>
      <c r="C88" s="16"/>
      <c r="D88" s="17"/>
      <c r="E88" s="18">
        <f t="shared" si="0"/>
        <v>0</v>
      </c>
      <c r="F88" s="19"/>
      <c r="G88" s="18">
        <f t="shared" si="44"/>
        <v>0</v>
      </c>
      <c r="H88" s="19"/>
      <c r="I88" s="18">
        <f t="shared" si="45"/>
        <v>0</v>
      </c>
      <c r="J88" s="19"/>
      <c r="K88" s="18">
        <f t="shared" si="46"/>
        <v>0</v>
      </c>
      <c r="L88" s="19"/>
      <c r="M88" s="18">
        <f t="shared" si="47"/>
        <v>0</v>
      </c>
      <c r="N88" s="20">
        <f t="shared" si="48"/>
        <v>0</v>
      </c>
      <c r="O88" s="21">
        <f t="shared" si="48"/>
        <v>0</v>
      </c>
      <c r="P88" s="19"/>
      <c r="Q88" s="18">
        <f t="shared" si="49"/>
        <v>0</v>
      </c>
      <c r="R88" s="19"/>
      <c r="S88" s="18">
        <f t="shared" si="50"/>
        <v>0</v>
      </c>
      <c r="T88" s="20">
        <f t="shared" si="51"/>
        <v>0</v>
      </c>
      <c r="U88" s="22">
        <f t="shared" si="51"/>
        <v>0</v>
      </c>
      <c r="V88" s="23"/>
      <c r="W88" s="18">
        <f t="shared" si="52"/>
        <v>0</v>
      </c>
      <c r="X88" s="24"/>
      <c r="Y88" s="18">
        <f t="shared" si="53"/>
        <v>0</v>
      </c>
      <c r="Z88" s="24"/>
      <c r="AA88" s="18">
        <f t="shared" si="54"/>
        <v>0</v>
      </c>
      <c r="AB88" s="33"/>
      <c r="AC88" s="18">
        <f t="shared" si="12"/>
        <v>0</v>
      </c>
      <c r="AD88" s="26">
        <f t="shared" si="56"/>
        <v>0</v>
      </c>
      <c r="AE88" s="27">
        <f t="shared" si="56"/>
        <v>0</v>
      </c>
      <c r="AF88" s="28">
        <f t="shared" si="57"/>
        <v>0</v>
      </c>
      <c r="AG88" s="29">
        <f t="shared" si="57"/>
        <v>0</v>
      </c>
      <c r="AH88" s="28">
        <f t="shared" si="58"/>
        <v>0</v>
      </c>
      <c r="AI88" s="22">
        <f t="shared" si="59"/>
        <v>0</v>
      </c>
    </row>
    <row r="89" spans="1:35" s="1" customFormat="1" ht="15">
      <c r="A89" s="493" t="s">
        <v>37</v>
      </c>
      <c r="B89" s="494"/>
      <c r="C89" s="495"/>
      <c r="D89" s="46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8"/>
    </row>
    <row r="90" spans="1:35" s="274" customFormat="1" ht="15">
      <c r="A90" s="30"/>
      <c r="C90" s="326" t="s">
        <v>1751</v>
      </c>
      <c r="D90" s="328">
        <v>7</v>
      </c>
      <c r="E90" s="58">
        <f aca="true" t="shared" si="60" ref="E90:E99">+D90/12</f>
        <v>0.5833333333333334</v>
      </c>
      <c r="F90" s="19"/>
      <c r="G90" s="18">
        <f aca="true" t="shared" si="61" ref="G90:G99">F90/12</f>
        <v>0</v>
      </c>
      <c r="H90" s="19"/>
      <c r="I90" s="18">
        <f aca="true" t="shared" si="62" ref="I90:I99">+H90/12</f>
        <v>0</v>
      </c>
      <c r="J90" s="19"/>
      <c r="K90" s="18">
        <f aca="true" t="shared" si="63" ref="K90:K99">+J90/12</f>
        <v>0</v>
      </c>
      <c r="L90" s="19"/>
      <c r="M90" s="18">
        <f aca="true" t="shared" si="64" ref="M90:M99">+L90/12</f>
        <v>0</v>
      </c>
      <c r="N90" s="20">
        <f aca="true" t="shared" si="65" ref="N90:N99">D90+F90+H90+J90+L90</f>
        <v>7</v>
      </c>
      <c r="O90" s="21">
        <f aca="true" t="shared" si="66" ref="O90:O99">E90+G90+I90+K90+M90</f>
        <v>0.5833333333333334</v>
      </c>
      <c r="P90" s="19"/>
      <c r="Q90" s="18">
        <f aca="true" t="shared" si="67" ref="Q90:Q99">+P90/12</f>
        <v>0</v>
      </c>
      <c r="R90" s="19"/>
      <c r="S90" s="18">
        <f aca="true" t="shared" si="68" ref="S90:S99">+R90/12</f>
        <v>0</v>
      </c>
      <c r="T90" s="20">
        <f aca="true" t="shared" si="69" ref="T90:T99">P90+R90</f>
        <v>0</v>
      </c>
      <c r="U90" s="22">
        <f aca="true" t="shared" si="70" ref="U90:U99">Q90+S90</f>
        <v>0</v>
      </c>
      <c r="V90" s="23"/>
      <c r="W90" s="18">
        <f aca="true" t="shared" si="71" ref="W90:W99">+V90/12</f>
        <v>0</v>
      </c>
      <c r="X90" s="24"/>
      <c r="Y90" s="18">
        <f aca="true" t="shared" si="72" ref="Y90:Y99">+X90/12</f>
        <v>0</v>
      </c>
      <c r="AA90" s="34">
        <f aca="true" t="shared" si="73" ref="AA90:AA99">+Z90/12</f>
        <v>0</v>
      </c>
      <c r="AB90" s="33"/>
      <c r="AC90" s="34">
        <f aca="true" t="shared" si="74" ref="AC90:AC99">AB90/12</f>
        <v>0</v>
      </c>
      <c r="AD90" s="26">
        <f aca="true" t="shared" si="75" ref="AD90:AD99">X90+Z90+AB90</f>
        <v>0</v>
      </c>
      <c r="AE90" s="27">
        <f aca="true" t="shared" si="76" ref="AE90:AE99">Y90+AA90+AC90</f>
        <v>0</v>
      </c>
      <c r="AF90" s="28">
        <f aca="true" t="shared" si="77" ref="AF90:AF99">N90+T90+V90+AD90</f>
        <v>7</v>
      </c>
      <c r="AG90" s="29">
        <f aca="true" t="shared" si="78" ref="AG90:AG99">O90+U90+W90+AE90</f>
        <v>0.5833333333333334</v>
      </c>
      <c r="AH90" s="28">
        <f aca="true" t="shared" si="79" ref="AH90:AH99">IF(AF90-F90-J90-AB90-12&lt;0,0,AF90-F90-J90-AB90-12)</f>
        <v>0</v>
      </c>
      <c r="AI90" s="22">
        <f aca="true" t="shared" si="80" ref="AI90:AI99">AH90/12</f>
        <v>0</v>
      </c>
    </row>
    <row r="91" spans="1:35" s="274" customFormat="1" ht="15">
      <c r="A91" s="30"/>
      <c r="C91" s="326" t="s">
        <v>1752</v>
      </c>
      <c r="D91" s="328">
        <v>4</v>
      </c>
      <c r="E91" s="58">
        <f t="shared" si="60"/>
        <v>0.3333333333333333</v>
      </c>
      <c r="F91" s="19"/>
      <c r="G91" s="18">
        <f t="shared" si="61"/>
        <v>0</v>
      </c>
      <c r="H91" s="19"/>
      <c r="I91" s="18">
        <f t="shared" si="62"/>
        <v>0</v>
      </c>
      <c r="J91" s="19"/>
      <c r="K91" s="18">
        <f t="shared" si="63"/>
        <v>0</v>
      </c>
      <c r="L91" s="19"/>
      <c r="M91" s="18">
        <f t="shared" si="64"/>
        <v>0</v>
      </c>
      <c r="N91" s="20">
        <f t="shared" si="65"/>
        <v>4</v>
      </c>
      <c r="O91" s="21">
        <f t="shared" si="66"/>
        <v>0.3333333333333333</v>
      </c>
      <c r="P91" s="19"/>
      <c r="Q91" s="18">
        <f t="shared" si="67"/>
        <v>0</v>
      </c>
      <c r="R91" s="19"/>
      <c r="S91" s="18">
        <f t="shared" si="68"/>
        <v>0</v>
      </c>
      <c r="T91" s="20">
        <f t="shared" si="69"/>
        <v>0</v>
      </c>
      <c r="U91" s="22">
        <f t="shared" si="70"/>
        <v>0</v>
      </c>
      <c r="V91" s="23"/>
      <c r="W91" s="18">
        <f t="shared" si="71"/>
        <v>0</v>
      </c>
      <c r="X91" s="24"/>
      <c r="Y91" s="18">
        <f t="shared" si="72"/>
        <v>0</v>
      </c>
      <c r="AA91" s="34">
        <f t="shared" si="73"/>
        <v>0</v>
      </c>
      <c r="AB91" s="33"/>
      <c r="AC91" s="34">
        <f t="shared" si="74"/>
        <v>0</v>
      </c>
      <c r="AD91" s="26">
        <f t="shared" si="75"/>
        <v>0</v>
      </c>
      <c r="AE91" s="27">
        <f t="shared" si="76"/>
        <v>0</v>
      </c>
      <c r="AF91" s="28">
        <f t="shared" si="77"/>
        <v>4</v>
      </c>
      <c r="AG91" s="29">
        <f t="shared" si="78"/>
        <v>0.3333333333333333</v>
      </c>
      <c r="AH91" s="28">
        <f t="shared" si="79"/>
        <v>0</v>
      </c>
      <c r="AI91" s="22">
        <f t="shared" si="80"/>
        <v>0</v>
      </c>
    </row>
    <row r="92" spans="1:35" s="274" customFormat="1" ht="15">
      <c r="A92" s="30"/>
      <c r="C92" s="327" t="s">
        <v>1753</v>
      </c>
      <c r="D92" s="328">
        <v>6</v>
      </c>
      <c r="E92" s="58">
        <f t="shared" si="60"/>
        <v>0.5</v>
      </c>
      <c r="F92" s="19"/>
      <c r="G92" s="18">
        <f t="shared" si="61"/>
        <v>0</v>
      </c>
      <c r="H92" s="19"/>
      <c r="I92" s="18">
        <f t="shared" si="62"/>
        <v>0</v>
      </c>
      <c r="J92" s="19"/>
      <c r="K92" s="18">
        <f t="shared" si="63"/>
        <v>0</v>
      </c>
      <c r="L92" s="19"/>
      <c r="M92" s="18">
        <f t="shared" si="64"/>
        <v>0</v>
      </c>
      <c r="N92" s="20">
        <f t="shared" si="65"/>
        <v>6</v>
      </c>
      <c r="O92" s="21">
        <f t="shared" si="66"/>
        <v>0.5</v>
      </c>
      <c r="P92" s="19"/>
      <c r="Q92" s="18">
        <f t="shared" si="67"/>
        <v>0</v>
      </c>
      <c r="R92" s="19"/>
      <c r="S92" s="18">
        <f t="shared" si="68"/>
        <v>0</v>
      </c>
      <c r="T92" s="20">
        <f t="shared" si="69"/>
        <v>0</v>
      </c>
      <c r="U92" s="22">
        <f t="shared" si="70"/>
        <v>0</v>
      </c>
      <c r="V92" s="23"/>
      <c r="W92" s="18">
        <f t="shared" si="71"/>
        <v>0</v>
      </c>
      <c r="X92" s="24"/>
      <c r="Y92" s="18">
        <f t="shared" si="72"/>
        <v>0</v>
      </c>
      <c r="AA92" s="34">
        <f t="shared" si="73"/>
        <v>0</v>
      </c>
      <c r="AB92" s="33"/>
      <c r="AC92" s="34">
        <f t="shared" si="74"/>
        <v>0</v>
      </c>
      <c r="AD92" s="26">
        <f t="shared" si="75"/>
        <v>0</v>
      </c>
      <c r="AE92" s="27">
        <f t="shared" si="76"/>
        <v>0</v>
      </c>
      <c r="AF92" s="28">
        <f t="shared" si="77"/>
        <v>6</v>
      </c>
      <c r="AG92" s="29">
        <f t="shared" si="78"/>
        <v>0.5</v>
      </c>
      <c r="AH92" s="28">
        <f t="shared" si="79"/>
        <v>0</v>
      </c>
      <c r="AI92" s="22">
        <f t="shared" si="80"/>
        <v>0</v>
      </c>
    </row>
    <row r="93" spans="1:35" s="274" customFormat="1" ht="15">
      <c r="A93" s="30"/>
      <c r="C93" s="326" t="s">
        <v>1754</v>
      </c>
      <c r="D93" s="328">
        <v>8</v>
      </c>
      <c r="E93" s="58">
        <f t="shared" si="60"/>
        <v>0.6666666666666666</v>
      </c>
      <c r="F93" s="19"/>
      <c r="G93" s="18">
        <f t="shared" si="61"/>
        <v>0</v>
      </c>
      <c r="H93" s="19"/>
      <c r="I93" s="18">
        <f t="shared" si="62"/>
        <v>0</v>
      </c>
      <c r="J93" s="19"/>
      <c r="K93" s="18">
        <f t="shared" si="63"/>
        <v>0</v>
      </c>
      <c r="L93" s="19"/>
      <c r="M93" s="18">
        <f t="shared" si="64"/>
        <v>0</v>
      </c>
      <c r="N93" s="20">
        <f t="shared" si="65"/>
        <v>8</v>
      </c>
      <c r="O93" s="21">
        <f t="shared" si="66"/>
        <v>0.6666666666666666</v>
      </c>
      <c r="P93" s="19"/>
      <c r="Q93" s="18">
        <f t="shared" si="67"/>
        <v>0</v>
      </c>
      <c r="R93" s="19"/>
      <c r="S93" s="18">
        <f t="shared" si="68"/>
        <v>0</v>
      </c>
      <c r="T93" s="20">
        <f t="shared" si="69"/>
        <v>0</v>
      </c>
      <c r="U93" s="22">
        <f t="shared" si="70"/>
        <v>0</v>
      </c>
      <c r="V93" s="23"/>
      <c r="W93" s="18">
        <f t="shared" si="71"/>
        <v>0</v>
      </c>
      <c r="X93" s="24"/>
      <c r="Y93" s="18">
        <f t="shared" si="72"/>
        <v>0</v>
      </c>
      <c r="AA93" s="34">
        <f t="shared" si="73"/>
        <v>0</v>
      </c>
      <c r="AB93" s="33"/>
      <c r="AC93" s="34">
        <f t="shared" si="74"/>
        <v>0</v>
      </c>
      <c r="AD93" s="26">
        <f t="shared" si="75"/>
        <v>0</v>
      </c>
      <c r="AE93" s="27">
        <f t="shared" si="76"/>
        <v>0</v>
      </c>
      <c r="AF93" s="28">
        <f t="shared" si="77"/>
        <v>8</v>
      </c>
      <c r="AG93" s="29">
        <f t="shared" si="78"/>
        <v>0.6666666666666666</v>
      </c>
      <c r="AH93" s="28">
        <f t="shared" si="79"/>
        <v>0</v>
      </c>
      <c r="AI93" s="22">
        <f t="shared" si="80"/>
        <v>0</v>
      </c>
    </row>
    <row r="94" spans="1:35" s="274" customFormat="1" ht="15">
      <c r="A94" s="30"/>
      <c r="C94" s="326" t="s">
        <v>1755</v>
      </c>
      <c r="D94" s="328">
        <v>8</v>
      </c>
      <c r="E94" s="58">
        <f t="shared" si="60"/>
        <v>0.6666666666666666</v>
      </c>
      <c r="F94" s="19"/>
      <c r="G94" s="18">
        <f t="shared" si="61"/>
        <v>0</v>
      </c>
      <c r="H94" s="19"/>
      <c r="I94" s="18">
        <f t="shared" si="62"/>
        <v>0</v>
      </c>
      <c r="J94" s="19"/>
      <c r="K94" s="18">
        <f t="shared" si="63"/>
        <v>0</v>
      </c>
      <c r="L94" s="19"/>
      <c r="M94" s="18">
        <f t="shared" si="64"/>
        <v>0</v>
      </c>
      <c r="N94" s="20">
        <f t="shared" si="65"/>
        <v>8</v>
      </c>
      <c r="O94" s="21">
        <f t="shared" si="66"/>
        <v>0.6666666666666666</v>
      </c>
      <c r="P94" s="19"/>
      <c r="Q94" s="18">
        <f t="shared" si="67"/>
        <v>0</v>
      </c>
      <c r="R94" s="19"/>
      <c r="S94" s="18">
        <f t="shared" si="68"/>
        <v>0</v>
      </c>
      <c r="T94" s="20">
        <f t="shared" si="69"/>
        <v>0</v>
      </c>
      <c r="U94" s="22">
        <f t="shared" si="70"/>
        <v>0</v>
      </c>
      <c r="V94" s="23"/>
      <c r="W94" s="18">
        <f t="shared" si="71"/>
        <v>0</v>
      </c>
      <c r="X94" s="24"/>
      <c r="Y94" s="18">
        <f t="shared" si="72"/>
        <v>0</v>
      </c>
      <c r="AA94" s="34">
        <f t="shared" si="73"/>
        <v>0</v>
      </c>
      <c r="AB94" s="33"/>
      <c r="AC94" s="34">
        <f t="shared" si="74"/>
        <v>0</v>
      </c>
      <c r="AD94" s="26">
        <f t="shared" si="75"/>
        <v>0</v>
      </c>
      <c r="AE94" s="27">
        <f t="shared" si="76"/>
        <v>0</v>
      </c>
      <c r="AF94" s="28">
        <f t="shared" si="77"/>
        <v>8</v>
      </c>
      <c r="AG94" s="29">
        <f t="shared" si="78"/>
        <v>0.6666666666666666</v>
      </c>
      <c r="AH94" s="28">
        <f t="shared" si="79"/>
        <v>0</v>
      </c>
      <c r="AI94" s="22">
        <f t="shared" si="80"/>
        <v>0</v>
      </c>
    </row>
    <row r="95" spans="1:35" s="274" customFormat="1" ht="15">
      <c r="A95" s="30"/>
      <c r="C95" s="326" t="s">
        <v>1756</v>
      </c>
      <c r="D95" s="328">
        <v>8</v>
      </c>
      <c r="E95" s="58">
        <f t="shared" si="60"/>
        <v>0.6666666666666666</v>
      </c>
      <c r="F95" s="19"/>
      <c r="G95" s="18">
        <f t="shared" si="61"/>
        <v>0</v>
      </c>
      <c r="H95" s="19"/>
      <c r="I95" s="18">
        <f t="shared" si="62"/>
        <v>0</v>
      </c>
      <c r="J95" s="19"/>
      <c r="K95" s="18">
        <f t="shared" si="63"/>
        <v>0</v>
      </c>
      <c r="L95" s="19"/>
      <c r="M95" s="18">
        <f t="shared" si="64"/>
        <v>0</v>
      </c>
      <c r="N95" s="20">
        <f t="shared" si="65"/>
        <v>8</v>
      </c>
      <c r="O95" s="21">
        <f t="shared" si="66"/>
        <v>0.6666666666666666</v>
      </c>
      <c r="P95" s="19"/>
      <c r="Q95" s="18">
        <f t="shared" si="67"/>
        <v>0</v>
      </c>
      <c r="R95" s="19"/>
      <c r="S95" s="18">
        <f t="shared" si="68"/>
        <v>0</v>
      </c>
      <c r="T95" s="20">
        <f t="shared" si="69"/>
        <v>0</v>
      </c>
      <c r="U95" s="22">
        <f t="shared" si="70"/>
        <v>0</v>
      </c>
      <c r="V95" s="23"/>
      <c r="W95" s="18">
        <f t="shared" si="71"/>
        <v>0</v>
      </c>
      <c r="X95" s="24"/>
      <c r="Y95" s="18">
        <f t="shared" si="72"/>
        <v>0</v>
      </c>
      <c r="AA95" s="34">
        <f t="shared" si="73"/>
        <v>0</v>
      </c>
      <c r="AB95" s="33"/>
      <c r="AC95" s="34">
        <f t="shared" si="74"/>
        <v>0</v>
      </c>
      <c r="AD95" s="26">
        <f t="shared" si="75"/>
        <v>0</v>
      </c>
      <c r="AE95" s="27">
        <f t="shared" si="76"/>
        <v>0</v>
      </c>
      <c r="AF95" s="28">
        <f t="shared" si="77"/>
        <v>8</v>
      </c>
      <c r="AG95" s="29">
        <f t="shared" si="78"/>
        <v>0.6666666666666666</v>
      </c>
      <c r="AH95" s="28">
        <f t="shared" si="79"/>
        <v>0</v>
      </c>
      <c r="AI95" s="22">
        <f t="shared" si="80"/>
        <v>0</v>
      </c>
    </row>
    <row r="96" spans="1:35" s="274" customFormat="1" ht="15">
      <c r="A96" s="30"/>
      <c r="C96" s="326" t="s">
        <v>1757</v>
      </c>
      <c r="D96" s="328">
        <v>8</v>
      </c>
      <c r="E96" s="58">
        <f t="shared" si="60"/>
        <v>0.6666666666666666</v>
      </c>
      <c r="F96" s="19"/>
      <c r="G96" s="18">
        <f t="shared" si="61"/>
        <v>0</v>
      </c>
      <c r="H96" s="19"/>
      <c r="I96" s="18">
        <f t="shared" si="62"/>
        <v>0</v>
      </c>
      <c r="J96" s="19"/>
      <c r="K96" s="18">
        <f t="shared" si="63"/>
        <v>0</v>
      </c>
      <c r="L96" s="19"/>
      <c r="M96" s="18">
        <f t="shared" si="64"/>
        <v>0</v>
      </c>
      <c r="N96" s="20">
        <f t="shared" si="65"/>
        <v>8</v>
      </c>
      <c r="O96" s="21">
        <f t="shared" si="66"/>
        <v>0.6666666666666666</v>
      </c>
      <c r="P96" s="19"/>
      <c r="Q96" s="18">
        <f t="shared" si="67"/>
        <v>0</v>
      </c>
      <c r="R96" s="19"/>
      <c r="S96" s="18">
        <f t="shared" si="68"/>
        <v>0</v>
      </c>
      <c r="T96" s="20">
        <f t="shared" si="69"/>
        <v>0</v>
      </c>
      <c r="U96" s="22">
        <f t="shared" si="70"/>
        <v>0</v>
      </c>
      <c r="V96" s="23"/>
      <c r="W96" s="18">
        <f t="shared" si="71"/>
        <v>0</v>
      </c>
      <c r="X96" s="24"/>
      <c r="Y96" s="18">
        <f t="shared" si="72"/>
        <v>0</v>
      </c>
      <c r="AA96" s="34">
        <f t="shared" si="73"/>
        <v>0</v>
      </c>
      <c r="AB96" s="33"/>
      <c r="AC96" s="34">
        <f t="shared" si="74"/>
        <v>0</v>
      </c>
      <c r="AD96" s="26">
        <f t="shared" si="75"/>
        <v>0</v>
      </c>
      <c r="AE96" s="27">
        <f t="shared" si="76"/>
        <v>0</v>
      </c>
      <c r="AF96" s="28">
        <f t="shared" si="77"/>
        <v>8</v>
      </c>
      <c r="AG96" s="29">
        <f t="shared" si="78"/>
        <v>0.6666666666666666</v>
      </c>
      <c r="AH96" s="28">
        <f t="shared" si="79"/>
        <v>0</v>
      </c>
      <c r="AI96" s="22">
        <f t="shared" si="80"/>
        <v>0</v>
      </c>
    </row>
    <row r="97" spans="1:35" s="274" customFormat="1" ht="15">
      <c r="A97" s="30"/>
      <c r="C97" s="327" t="s">
        <v>1758</v>
      </c>
      <c r="D97" s="328">
        <v>8</v>
      </c>
      <c r="E97" s="58">
        <f t="shared" si="60"/>
        <v>0.6666666666666666</v>
      </c>
      <c r="F97" s="19"/>
      <c r="G97" s="18">
        <f t="shared" si="61"/>
        <v>0</v>
      </c>
      <c r="H97" s="19"/>
      <c r="I97" s="18">
        <f t="shared" si="62"/>
        <v>0</v>
      </c>
      <c r="J97" s="19"/>
      <c r="K97" s="18">
        <f t="shared" si="63"/>
        <v>0</v>
      </c>
      <c r="L97" s="19"/>
      <c r="M97" s="18">
        <f t="shared" si="64"/>
        <v>0</v>
      </c>
      <c r="N97" s="20">
        <f t="shared" si="65"/>
        <v>8</v>
      </c>
      <c r="O97" s="21">
        <f t="shared" si="66"/>
        <v>0.6666666666666666</v>
      </c>
      <c r="P97" s="19"/>
      <c r="Q97" s="18">
        <f t="shared" si="67"/>
        <v>0</v>
      </c>
      <c r="R97" s="19"/>
      <c r="S97" s="18">
        <f t="shared" si="68"/>
        <v>0</v>
      </c>
      <c r="T97" s="20">
        <f t="shared" si="69"/>
        <v>0</v>
      </c>
      <c r="U97" s="22">
        <f t="shared" si="70"/>
        <v>0</v>
      </c>
      <c r="V97" s="23"/>
      <c r="W97" s="18">
        <f t="shared" si="71"/>
        <v>0</v>
      </c>
      <c r="X97" s="24"/>
      <c r="Y97" s="18">
        <f t="shared" si="72"/>
        <v>0</v>
      </c>
      <c r="AA97" s="34">
        <f t="shared" si="73"/>
        <v>0</v>
      </c>
      <c r="AB97" s="33"/>
      <c r="AC97" s="34">
        <f t="shared" si="74"/>
        <v>0</v>
      </c>
      <c r="AD97" s="26">
        <f t="shared" si="75"/>
        <v>0</v>
      </c>
      <c r="AE97" s="27">
        <f t="shared" si="76"/>
        <v>0</v>
      </c>
      <c r="AF97" s="28">
        <f t="shared" si="77"/>
        <v>8</v>
      </c>
      <c r="AG97" s="29">
        <f t="shared" si="78"/>
        <v>0.6666666666666666</v>
      </c>
      <c r="AH97" s="28">
        <f t="shared" si="79"/>
        <v>0</v>
      </c>
      <c r="AI97" s="22">
        <f t="shared" si="80"/>
        <v>0</v>
      </c>
    </row>
    <row r="98" spans="1:35" s="274" customFormat="1" ht="15">
      <c r="A98" s="30"/>
      <c r="C98" s="326" t="s">
        <v>1759</v>
      </c>
      <c r="D98" s="328">
        <v>8</v>
      </c>
      <c r="E98" s="58">
        <f t="shared" si="60"/>
        <v>0.6666666666666666</v>
      </c>
      <c r="F98" s="19"/>
      <c r="G98" s="18">
        <f t="shared" si="61"/>
        <v>0</v>
      </c>
      <c r="H98" s="19"/>
      <c r="I98" s="18">
        <f t="shared" si="62"/>
        <v>0</v>
      </c>
      <c r="J98" s="19"/>
      <c r="K98" s="18">
        <f t="shared" si="63"/>
        <v>0</v>
      </c>
      <c r="L98" s="19"/>
      <c r="M98" s="18">
        <f t="shared" si="64"/>
        <v>0</v>
      </c>
      <c r="N98" s="20">
        <f t="shared" si="65"/>
        <v>8</v>
      </c>
      <c r="O98" s="21">
        <f t="shared" si="66"/>
        <v>0.6666666666666666</v>
      </c>
      <c r="P98" s="19"/>
      <c r="Q98" s="18">
        <f t="shared" si="67"/>
        <v>0</v>
      </c>
      <c r="R98" s="19"/>
      <c r="S98" s="18">
        <f t="shared" si="68"/>
        <v>0</v>
      </c>
      <c r="T98" s="20">
        <f t="shared" si="69"/>
        <v>0</v>
      </c>
      <c r="U98" s="22">
        <f t="shared" si="70"/>
        <v>0</v>
      </c>
      <c r="V98" s="23"/>
      <c r="W98" s="18">
        <f t="shared" si="71"/>
        <v>0</v>
      </c>
      <c r="X98" s="24"/>
      <c r="Y98" s="18">
        <f t="shared" si="72"/>
        <v>0</v>
      </c>
      <c r="AA98" s="34">
        <f t="shared" si="73"/>
        <v>0</v>
      </c>
      <c r="AB98" s="33"/>
      <c r="AC98" s="34">
        <f t="shared" si="74"/>
        <v>0</v>
      </c>
      <c r="AD98" s="26">
        <f t="shared" si="75"/>
        <v>0</v>
      </c>
      <c r="AE98" s="27">
        <f t="shared" si="76"/>
        <v>0</v>
      </c>
      <c r="AF98" s="28">
        <f t="shared" si="77"/>
        <v>8</v>
      </c>
      <c r="AG98" s="29">
        <f t="shared" si="78"/>
        <v>0.6666666666666666</v>
      </c>
      <c r="AH98" s="28">
        <f t="shared" si="79"/>
        <v>0</v>
      </c>
      <c r="AI98" s="22">
        <f t="shared" si="80"/>
        <v>0</v>
      </c>
    </row>
    <row r="99" spans="1:35" s="274" customFormat="1" ht="15">
      <c r="A99" s="15"/>
      <c r="C99" s="327" t="s">
        <v>1760</v>
      </c>
      <c r="D99" s="328">
        <v>7</v>
      </c>
      <c r="E99" s="58">
        <f t="shared" si="60"/>
        <v>0.5833333333333334</v>
      </c>
      <c r="F99" s="19"/>
      <c r="G99" s="18">
        <f t="shared" si="61"/>
        <v>0</v>
      </c>
      <c r="H99" s="19"/>
      <c r="I99" s="18">
        <f t="shared" si="62"/>
        <v>0</v>
      </c>
      <c r="J99" s="19"/>
      <c r="K99" s="18">
        <f t="shared" si="63"/>
        <v>0</v>
      </c>
      <c r="L99" s="19"/>
      <c r="M99" s="18">
        <f t="shared" si="64"/>
        <v>0</v>
      </c>
      <c r="N99" s="20">
        <f t="shared" si="65"/>
        <v>7</v>
      </c>
      <c r="O99" s="21">
        <f t="shared" si="66"/>
        <v>0.5833333333333334</v>
      </c>
      <c r="P99" s="19"/>
      <c r="Q99" s="18">
        <f t="shared" si="67"/>
        <v>0</v>
      </c>
      <c r="R99" s="19"/>
      <c r="S99" s="18">
        <f t="shared" si="68"/>
        <v>0</v>
      </c>
      <c r="T99" s="20">
        <f t="shared" si="69"/>
        <v>0</v>
      </c>
      <c r="U99" s="22">
        <f t="shared" si="70"/>
        <v>0</v>
      </c>
      <c r="V99" s="23"/>
      <c r="W99" s="18">
        <f t="shared" si="71"/>
        <v>0</v>
      </c>
      <c r="X99" s="24"/>
      <c r="Y99" s="18">
        <f t="shared" si="72"/>
        <v>0</v>
      </c>
      <c r="AA99" s="34">
        <f t="shared" si="73"/>
        <v>0</v>
      </c>
      <c r="AB99" s="33"/>
      <c r="AC99" s="34">
        <f t="shared" si="74"/>
        <v>0</v>
      </c>
      <c r="AD99" s="26">
        <f t="shared" si="75"/>
        <v>0</v>
      </c>
      <c r="AE99" s="27">
        <f t="shared" si="76"/>
        <v>0</v>
      </c>
      <c r="AF99" s="28">
        <f t="shared" si="77"/>
        <v>7</v>
      </c>
      <c r="AG99" s="29">
        <f t="shared" si="78"/>
        <v>0.5833333333333334</v>
      </c>
      <c r="AH99" s="28">
        <f t="shared" si="79"/>
        <v>0</v>
      </c>
      <c r="AI99" s="22">
        <f t="shared" si="80"/>
        <v>0</v>
      </c>
    </row>
    <row r="100" spans="1:35" s="274" customFormat="1" ht="15">
      <c r="A100" s="30"/>
      <c r="C100" s="327" t="s">
        <v>1761</v>
      </c>
      <c r="D100" s="328">
        <v>8</v>
      </c>
      <c r="E100" s="58">
        <f aca="true" t="shared" si="81" ref="E100:E109">+D100/12</f>
        <v>0.6666666666666666</v>
      </c>
      <c r="F100" s="19"/>
      <c r="G100" s="18">
        <f aca="true" t="shared" si="82" ref="G100:G109">F100/12</f>
        <v>0</v>
      </c>
      <c r="H100" s="19"/>
      <c r="I100" s="18">
        <f aca="true" t="shared" si="83" ref="I100:I109">+H100/12</f>
        <v>0</v>
      </c>
      <c r="J100" s="19"/>
      <c r="K100" s="18">
        <f aca="true" t="shared" si="84" ref="K100:K109">+J100/12</f>
        <v>0</v>
      </c>
      <c r="L100" s="19"/>
      <c r="M100" s="18">
        <f aca="true" t="shared" si="85" ref="M100:M109">+L100/12</f>
        <v>0</v>
      </c>
      <c r="N100" s="20">
        <f aca="true" t="shared" si="86" ref="N100:N109">D100+F100+H100+J100+L100</f>
        <v>8</v>
      </c>
      <c r="O100" s="21">
        <f aca="true" t="shared" si="87" ref="O100:O109">E100+G100+I100+K100+M100</f>
        <v>0.6666666666666666</v>
      </c>
      <c r="P100" s="19"/>
      <c r="Q100" s="18">
        <f aca="true" t="shared" si="88" ref="Q100:Q109">+P100/12</f>
        <v>0</v>
      </c>
      <c r="R100" s="19"/>
      <c r="S100" s="18">
        <f aca="true" t="shared" si="89" ref="S100:S109">+R100/12</f>
        <v>0</v>
      </c>
      <c r="T100" s="20">
        <f aca="true" t="shared" si="90" ref="T100:T109">P100+R100</f>
        <v>0</v>
      </c>
      <c r="U100" s="22">
        <f aca="true" t="shared" si="91" ref="U100:U109">Q100+S100</f>
        <v>0</v>
      </c>
      <c r="V100" s="23"/>
      <c r="W100" s="18">
        <f aca="true" t="shared" si="92" ref="W100:W109">+V100/12</f>
        <v>0</v>
      </c>
      <c r="X100" s="24"/>
      <c r="Y100" s="18">
        <f aca="true" t="shared" si="93" ref="Y100:Y109">+X100/12</f>
        <v>0</v>
      </c>
      <c r="AA100" s="34">
        <f aca="true" t="shared" si="94" ref="AA100:AA109">+Z100/12</f>
        <v>0</v>
      </c>
      <c r="AB100" s="33"/>
      <c r="AC100" s="34">
        <f aca="true" t="shared" si="95" ref="AC100:AC109">AB100/12</f>
        <v>0</v>
      </c>
      <c r="AD100" s="26">
        <f aca="true" t="shared" si="96" ref="AD100:AD109">X100+Z100+AB100</f>
        <v>0</v>
      </c>
      <c r="AE100" s="27">
        <f aca="true" t="shared" si="97" ref="AE100:AE109">Y100+AA100+AC100</f>
        <v>0</v>
      </c>
      <c r="AF100" s="28">
        <f aca="true" t="shared" si="98" ref="AF100:AF109">N100+T100+V100+AD100</f>
        <v>8</v>
      </c>
      <c r="AG100" s="29">
        <f aca="true" t="shared" si="99" ref="AG100:AG109">O100+U100+W100+AE100</f>
        <v>0.6666666666666666</v>
      </c>
      <c r="AH100" s="28">
        <f aca="true" t="shared" si="100" ref="AH100:AH109">IF(AF100-F100-J100-AB100-12&lt;0,0,AF100-F100-J100-AB100-12)</f>
        <v>0</v>
      </c>
      <c r="AI100" s="22">
        <f aca="true" t="shared" si="101" ref="AI100:AI109">AH100/12</f>
        <v>0</v>
      </c>
    </row>
    <row r="101" spans="1:35" s="274" customFormat="1" ht="15">
      <c r="A101" s="30"/>
      <c r="C101" s="326" t="s">
        <v>1762</v>
      </c>
      <c r="D101" s="328">
        <v>8</v>
      </c>
      <c r="E101" s="58">
        <f t="shared" si="81"/>
        <v>0.6666666666666666</v>
      </c>
      <c r="F101" s="19"/>
      <c r="G101" s="18">
        <f t="shared" si="82"/>
        <v>0</v>
      </c>
      <c r="H101" s="19"/>
      <c r="I101" s="18">
        <f t="shared" si="83"/>
        <v>0</v>
      </c>
      <c r="J101" s="19"/>
      <c r="K101" s="18">
        <f t="shared" si="84"/>
        <v>0</v>
      </c>
      <c r="L101" s="19"/>
      <c r="M101" s="18">
        <f t="shared" si="85"/>
        <v>0</v>
      </c>
      <c r="N101" s="20">
        <f t="shared" si="86"/>
        <v>8</v>
      </c>
      <c r="O101" s="21">
        <f t="shared" si="87"/>
        <v>0.6666666666666666</v>
      </c>
      <c r="P101" s="19"/>
      <c r="Q101" s="18">
        <f t="shared" si="88"/>
        <v>0</v>
      </c>
      <c r="R101" s="19"/>
      <c r="S101" s="18">
        <f t="shared" si="89"/>
        <v>0</v>
      </c>
      <c r="T101" s="20">
        <f t="shared" si="90"/>
        <v>0</v>
      </c>
      <c r="U101" s="22">
        <f t="shared" si="91"/>
        <v>0</v>
      </c>
      <c r="V101" s="23"/>
      <c r="W101" s="18">
        <f t="shared" si="92"/>
        <v>0</v>
      </c>
      <c r="X101" s="24"/>
      <c r="Y101" s="18">
        <f t="shared" si="93"/>
        <v>0</v>
      </c>
      <c r="AA101" s="34">
        <f t="shared" si="94"/>
        <v>0</v>
      </c>
      <c r="AB101" s="33"/>
      <c r="AC101" s="34">
        <f t="shared" si="95"/>
        <v>0</v>
      </c>
      <c r="AD101" s="26">
        <f t="shared" si="96"/>
        <v>0</v>
      </c>
      <c r="AE101" s="27">
        <f t="shared" si="97"/>
        <v>0</v>
      </c>
      <c r="AF101" s="28">
        <f t="shared" si="98"/>
        <v>8</v>
      </c>
      <c r="AG101" s="29">
        <f t="shared" si="99"/>
        <v>0.6666666666666666</v>
      </c>
      <c r="AH101" s="28">
        <f t="shared" si="100"/>
        <v>0</v>
      </c>
      <c r="AI101" s="22">
        <f t="shared" si="101"/>
        <v>0</v>
      </c>
    </row>
    <row r="102" spans="1:35" s="274" customFormat="1" ht="15">
      <c r="A102" s="30"/>
      <c r="C102" s="326" t="s">
        <v>1763</v>
      </c>
      <c r="D102" s="328">
        <v>8</v>
      </c>
      <c r="E102" s="58">
        <f t="shared" si="81"/>
        <v>0.6666666666666666</v>
      </c>
      <c r="F102" s="19"/>
      <c r="G102" s="18">
        <f t="shared" si="82"/>
        <v>0</v>
      </c>
      <c r="H102" s="19"/>
      <c r="I102" s="18">
        <f t="shared" si="83"/>
        <v>0</v>
      </c>
      <c r="J102" s="19"/>
      <c r="K102" s="18">
        <f t="shared" si="84"/>
        <v>0</v>
      </c>
      <c r="L102" s="19"/>
      <c r="M102" s="18">
        <f t="shared" si="85"/>
        <v>0</v>
      </c>
      <c r="N102" s="20">
        <f t="shared" si="86"/>
        <v>8</v>
      </c>
      <c r="O102" s="21">
        <f t="shared" si="87"/>
        <v>0.6666666666666666</v>
      </c>
      <c r="P102" s="19"/>
      <c r="Q102" s="18">
        <f t="shared" si="88"/>
        <v>0</v>
      </c>
      <c r="R102" s="19"/>
      <c r="S102" s="18">
        <f t="shared" si="89"/>
        <v>0</v>
      </c>
      <c r="T102" s="20">
        <f t="shared" si="90"/>
        <v>0</v>
      </c>
      <c r="U102" s="22">
        <f t="shared" si="91"/>
        <v>0</v>
      </c>
      <c r="V102" s="23"/>
      <c r="W102" s="18">
        <f t="shared" si="92"/>
        <v>0</v>
      </c>
      <c r="X102" s="24"/>
      <c r="Y102" s="18">
        <f t="shared" si="93"/>
        <v>0</v>
      </c>
      <c r="AA102" s="34">
        <f t="shared" si="94"/>
        <v>0</v>
      </c>
      <c r="AB102" s="33"/>
      <c r="AC102" s="34">
        <f t="shared" si="95"/>
        <v>0</v>
      </c>
      <c r="AD102" s="26">
        <f t="shared" si="96"/>
        <v>0</v>
      </c>
      <c r="AE102" s="27">
        <f t="shared" si="97"/>
        <v>0</v>
      </c>
      <c r="AF102" s="28">
        <f t="shared" si="98"/>
        <v>8</v>
      </c>
      <c r="AG102" s="29">
        <f t="shared" si="99"/>
        <v>0.6666666666666666</v>
      </c>
      <c r="AH102" s="28">
        <f t="shared" si="100"/>
        <v>0</v>
      </c>
      <c r="AI102" s="22">
        <f t="shared" si="101"/>
        <v>0</v>
      </c>
    </row>
    <row r="103" spans="1:35" s="274" customFormat="1" ht="15">
      <c r="A103" s="30"/>
      <c r="C103" s="326" t="s">
        <v>1764</v>
      </c>
      <c r="D103" s="328">
        <v>8</v>
      </c>
      <c r="E103" s="58">
        <f t="shared" si="81"/>
        <v>0.6666666666666666</v>
      </c>
      <c r="F103" s="19"/>
      <c r="G103" s="18">
        <f t="shared" si="82"/>
        <v>0</v>
      </c>
      <c r="H103" s="19"/>
      <c r="I103" s="18">
        <f t="shared" si="83"/>
        <v>0</v>
      </c>
      <c r="J103" s="19"/>
      <c r="K103" s="18">
        <f t="shared" si="84"/>
        <v>0</v>
      </c>
      <c r="L103" s="19"/>
      <c r="M103" s="18">
        <f t="shared" si="85"/>
        <v>0</v>
      </c>
      <c r="N103" s="20">
        <f t="shared" si="86"/>
        <v>8</v>
      </c>
      <c r="O103" s="21">
        <f t="shared" si="87"/>
        <v>0.6666666666666666</v>
      </c>
      <c r="P103" s="19"/>
      <c r="Q103" s="18">
        <f t="shared" si="88"/>
        <v>0</v>
      </c>
      <c r="R103" s="19"/>
      <c r="S103" s="18">
        <f t="shared" si="89"/>
        <v>0</v>
      </c>
      <c r="T103" s="20">
        <f t="shared" si="90"/>
        <v>0</v>
      </c>
      <c r="U103" s="22">
        <f t="shared" si="91"/>
        <v>0</v>
      </c>
      <c r="V103" s="23"/>
      <c r="W103" s="18">
        <f t="shared" si="92"/>
        <v>0</v>
      </c>
      <c r="X103" s="24"/>
      <c r="Y103" s="18">
        <f t="shared" si="93"/>
        <v>0</v>
      </c>
      <c r="AA103" s="34">
        <f t="shared" si="94"/>
        <v>0</v>
      </c>
      <c r="AB103" s="33"/>
      <c r="AC103" s="34">
        <f t="shared" si="95"/>
        <v>0</v>
      </c>
      <c r="AD103" s="26">
        <f t="shared" si="96"/>
        <v>0</v>
      </c>
      <c r="AE103" s="27">
        <f t="shared" si="97"/>
        <v>0</v>
      </c>
      <c r="AF103" s="28">
        <f t="shared" si="98"/>
        <v>8</v>
      </c>
      <c r="AG103" s="29">
        <f t="shared" si="99"/>
        <v>0.6666666666666666</v>
      </c>
      <c r="AH103" s="28">
        <f t="shared" si="100"/>
        <v>0</v>
      </c>
      <c r="AI103" s="22">
        <f t="shared" si="101"/>
        <v>0</v>
      </c>
    </row>
    <row r="104" spans="1:35" s="274" customFormat="1" ht="15">
      <c r="A104" s="30"/>
      <c r="C104" s="326" t="s">
        <v>1765</v>
      </c>
      <c r="D104" s="328">
        <v>8</v>
      </c>
      <c r="E104" s="58">
        <f t="shared" si="81"/>
        <v>0.6666666666666666</v>
      </c>
      <c r="F104" s="19"/>
      <c r="G104" s="18">
        <f t="shared" si="82"/>
        <v>0</v>
      </c>
      <c r="H104" s="19"/>
      <c r="I104" s="18">
        <f t="shared" si="83"/>
        <v>0</v>
      </c>
      <c r="J104" s="19"/>
      <c r="K104" s="18">
        <f t="shared" si="84"/>
        <v>0</v>
      </c>
      <c r="L104" s="19"/>
      <c r="M104" s="18">
        <f t="shared" si="85"/>
        <v>0</v>
      </c>
      <c r="N104" s="20">
        <f t="shared" si="86"/>
        <v>8</v>
      </c>
      <c r="O104" s="21">
        <f t="shared" si="87"/>
        <v>0.6666666666666666</v>
      </c>
      <c r="P104" s="19"/>
      <c r="Q104" s="18">
        <f t="shared" si="88"/>
        <v>0</v>
      </c>
      <c r="R104" s="19"/>
      <c r="S104" s="18">
        <f t="shared" si="89"/>
        <v>0</v>
      </c>
      <c r="T104" s="20">
        <f t="shared" si="90"/>
        <v>0</v>
      </c>
      <c r="U104" s="22">
        <f t="shared" si="91"/>
        <v>0</v>
      </c>
      <c r="V104" s="23"/>
      <c r="W104" s="18">
        <f t="shared" si="92"/>
        <v>0</v>
      </c>
      <c r="X104" s="24"/>
      <c r="Y104" s="18">
        <f t="shared" si="93"/>
        <v>0</v>
      </c>
      <c r="AA104" s="34">
        <f t="shared" si="94"/>
        <v>0</v>
      </c>
      <c r="AB104" s="33"/>
      <c r="AC104" s="34">
        <f t="shared" si="95"/>
        <v>0</v>
      </c>
      <c r="AD104" s="26">
        <f t="shared" si="96"/>
        <v>0</v>
      </c>
      <c r="AE104" s="27">
        <f t="shared" si="97"/>
        <v>0</v>
      </c>
      <c r="AF104" s="28">
        <f t="shared" si="98"/>
        <v>8</v>
      </c>
      <c r="AG104" s="29">
        <f t="shared" si="99"/>
        <v>0.6666666666666666</v>
      </c>
      <c r="AH104" s="28">
        <f t="shared" si="100"/>
        <v>0</v>
      </c>
      <c r="AI104" s="22">
        <f t="shared" si="101"/>
        <v>0</v>
      </c>
    </row>
    <row r="105" spans="1:35" s="274" customFormat="1" ht="15">
      <c r="A105" s="30"/>
      <c r="C105" s="316" t="s">
        <v>1766</v>
      </c>
      <c r="D105" s="329">
        <v>5</v>
      </c>
      <c r="E105" s="58">
        <f t="shared" si="81"/>
        <v>0.4166666666666667</v>
      </c>
      <c r="F105" s="19"/>
      <c r="G105" s="18">
        <f t="shared" si="82"/>
        <v>0</v>
      </c>
      <c r="H105" s="19"/>
      <c r="I105" s="18">
        <f t="shared" si="83"/>
        <v>0</v>
      </c>
      <c r="J105" s="19"/>
      <c r="K105" s="18">
        <f t="shared" si="84"/>
        <v>0</v>
      </c>
      <c r="L105" s="19"/>
      <c r="M105" s="18">
        <f t="shared" si="85"/>
        <v>0</v>
      </c>
      <c r="N105" s="20">
        <f t="shared" si="86"/>
        <v>5</v>
      </c>
      <c r="O105" s="21">
        <f t="shared" si="87"/>
        <v>0.4166666666666667</v>
      </c>
      <c r="P105" s="19"/>
      <c r="Q105" s="18">
        <f t="shared" si="88"/>
        <v>0</v>
      </c>
      <c r="R105" s="19"/>
      <c r="S105" s="18">
        <f t="shared" si="89"/>
        <v>0</v>
      </c>
      <c r="T105" s="20">
        <f t="shared" si="90"/>
        <v>0</v>
      </c>
      <c r="U105" s="22">
        <f t="shared" si="91"/>
        <v>0</v>
      </c>
      <c r="V105" s="23"/>
      <c r="W105" s="18">
        <f t="shared" si="92"/>
        <v>0</v>
      </c>
      <c r="X105" s="24"/>
      <c r="Y105" s="18">
        <f t="shared" si="93"/>
        <v>0</v>
      </c>
      <c r="AA105" s="34">
        <f t="shared" si="94"/>
        <v>0</v>
      </c>
      <c r="AB105" s="33"/>
      <c r="AC105" s="34">
        <f t="shared" si="95"/>
        <v>0</v>
      </c>
      <c r="AD105" s="26">
        <f t="shared" si="96"/>
        <v>0</v>
      </c>
      <c r="AE105" s="27">
        <f t="shared" si="97"/>
        <v>0</v>
      </c>
      <c r="AF105" s="28">
        <f t="shared" si="98"/>
        <v>5</v>
      </c>
      <c r="AG105" s="29">
        <f t="shared" si="99"/>
        <v>0.4166666666666667</v>
      </c>
      <c r="AH105" s="28">
        <f t="shared" si="100"/>
        <v>0</v>
      </c>
      <c r="AI105" s="22">
        <f t="shared" si="101"/>
        <v>0</v>
      </c>
    </row>
    <row r="106" spans="1:35" s="274" customFormat="1" ht="15">
      <c r="A106" s="30"/>
      <c r="C106" s="316" t="s">
        <v>1767</v>
      </c>
      <c r="D106" s="329">
        <v>8</v>
      </c>
      <c r="E106" s="58">
        <f t="shared" si="81"/>
        <v>0.6666666666666666</v>
      </c>
      <c r="F106" s="19"/>
      <c r="G106" s="18">
        <f t="shared" si="82"/>
        <v>0</v>
      </c>
      <c r="H106" s="19"/>
      <c r="I106" s="18">
        <f t="shared" si="83"/>
        <v>0</v>
      </c>
      <c r="J106" s="19"/>
      <c r="K106" s="18">
        <f t="shared" si="84"/>
        <v>0</v>
      </c>
      <c r="L106" s="19"/>
      <c r="M106" s="18">
        <f t="shared" si="85"/>
        <v>0</v>
      </c>
      <c r="N106" s="20">
        <f t="shared" si="86"/>
        <v>8</v>
      </c>
      <c r="O106" s="21">
        <f t="shared" si="87"/>
        <v>0.6666666666666666</v>
      </c>
      <c r="P106" s="19"/>
      <c r="Q106" s="18">
        <f t="shared" si="88"/>
        <v>0</v>
      </c>
      <c r="R106" s="19"/>
      <c r="S106" s="18">
        <f t="shared" si="89"/>
        <v>0</v>
      </c>
      <c r="T106" s="20">
        <f t="shared" si="90"/>
        <v>0</v>
      </c>
      <c r="U106" s="22">
        <f t="shared" si="91"/>
        <v>0</v>
      </c>
      <c r="V106" s="23"/>
      <c r="W106" s="18">
        <f t="shared" si="92"/>
        <v>0</v>
      </c>
      <c r="X106" s="24"/>
      <c r="Y106" s="18">
        <f t="shared" si="93"/>
        <v>0</v>
      </c>
      <c r="AA106" s="34">
        <f t="shared" si="94"/>
        <v>0</v>
      </c>
      <c r="AB106" s="33"/>
      <c r="AC106" s="34">
        <f t="shared" si="95"/>
        <v>0</v>
      </c>
      <c r="AD106" s="26">
        <f t="shared" si="96"/>
        <v>0</v>
      </c>
      <c r="AE106" s="27">
        <f t="shared" si="97"/>
        <v>0</v>
      </c>
      <c r="AF106" s="28">
        <f t="shared" si="98"/>
        <v>8</v>
      </c>
      <c r="AG106" s="29">
        <f t="shared" si="99"/>
        <v>0.6666666666666666</v>
      </c>
      <c r="AH106" s="28">
        <f t="shared" si="100"/>
        <v>0</v>
      </c>
      <c r="AI106" s="22">
        <f t="shared" si="101"/>
        <v>0</v>
      </c>
    </row>
    <row r="107" spans="1:35" s="274" customFormat="1" ht="15">
      <c r="A107" s="30"/>
      <c r="C107" s="316" t="s">
        <v>1768</v>
      </c>
      <c r="D107" s="329">
        <v>8</v>
      </c>
      <c r="E107" s="58">
        <f t="shared" si="81"/>
        <v>0.6666666666666666</v>
      </c>
      <c r="F107" s="19"/>
      <c r="G107" s="18">
        <f t="shared" si="82"/>
        <v>0</v>
      </c>
      <c r="H107" s="19"/>
      <c r="I107" s="18">
        <f t="shared" si="83"/>
        <v>0</v>
      </c>
      <c r="J107" s="19"/>
      <c r="K107" s="18">
        <f t="shared" si="84"/>
        <v>0</v>
      </c>
      <c r="L107" s="19"/>
      <c r="M107" s="18">
        <f t="shared" si="85"/>
        <v>0</v>
      </c>
      <c r="N107" s="20">
        <f t="shared" si="86"/>
        <v>8</v>
      </c>
      <c r="O107" s="21">
        <f t="shared" si="87"/>
        <v>0.6666666666666666</v>
      </c>
      <c r="P107" s="19"/>
      <c r="Q107" s="18">
        <f t="shared" si="88"/>
        <v>0</v>
      </c>
      <c r="R107" s="19"/>
      <c r="S107" s="18">
        <f t="shared" si="89"/>
        <v>0</v>
      </c>
      <c r="T107" s="20">
        <f t="shared" si="90"/>
        <v>0</v>
      </c>
      <c r="U107" s="22">
        <f t="shared" si="91"/>
        <v>0</v>
      </c>
      <c r="V107" s="23"/>
      <c r="W107" s="18">
        <f t="shared" si="92"/>
        <v>0</v>
      </c>
      <c r="X107" s="24"/>
      <c r="Y107" s="18">
        <f t="shared" si="93"/>
        <v>0</v>
      </c>
      <c r="AA107" s="34">
        <f t="shared" si="94"/>
        <v>0</v>
      </c>
      <c r="AB107" s="33"/>
      <c r="AC107" s="34">
        <f t="shared" si="95"/>
        <v>0</v>
      </c>
      <c r="AD107" s="26">
        <f t="shared" si="96"/>
        <v>0</v>
      </c>
      <c r="AE107" s="27">
        <f t="shared" si="97"/>
        <v>0</v>
      </c>
      <c r="AF107" s="28">
        <f t="shared" si="98"/>
        <v>8</v>
      </c>
      <c r="AG107" s="29">
        <f t="shared" si="99"/>
        <v>0.6666666666666666</v>
      </c>
      <c r="AH107" s="28">
        <f t="shared" si="100"/>
        <v>0</v>
      </c>
      <c r="AI107" s="22">
        <f t="shared" si="101"/>
        <v>0</v>
      </c>
    </row>
    <row r="108" spans="1:35" s="274" customFormat="1" ht="15">
      <c r="A108" s="30"/>
      <c r="C108" s="316" t="s">
        <v>1769</v>
      </c>
      <c r="D108" s="329">
        <v>8</v>
      </c>
      <c r="E108" s="58">
        <f t="shared" si="81"/>
        <v>0.6666666666666666</v>
      </c>
      <c r="F108" s="19"/>
      <c r="G108" s="18">
        <f t="shared" si="82"/>
        <v>0</v>
      </c>
      <c r="H108" s="19"/>
      <c r="I108" s="18">
        <f t="shared" si="83"/>
        <v>0</v>
      </c>
      <c r="J108" s="19"/>
      <c r="K108" s="18">
        <f t="shared" si="84"/>
        <v>0</v>
      </c>
      <c r="L108" s="19"/>
      <c r="M108" s="18">
        <f t="shared" si="85"/>
        <v>0</v>
      </c>
      <c r="N108" s="20">
        <f t="shared" si="86"/>
        <v>8</v>
      </c>
      <c r="O108" s="21">
        <f t="shared" si="87"/>
        <v>0.6666666666666666</v>
      </c>
      <c r="P108" s="19"/>
      <c r="Q108" s="18">
        <f t="shared" si="88"/>
        <v>0</v>
      </c>
      <c r="R108" s="19"/>
      <c r="S108" s="18">
        <f t="shared" si="89"/>
        <v>0</v>
      </c>
      <c r="T108" s="20">
        <f t="shared" si="90"/>
        <v>0</v>
      </c>
      <c r="U108" s="22">
        <f t="shared" si="91"/>
        <v>0</v>
      </c>
      <c r="V108" s="23"/>
      <c r="W108" s="18">
        <f t="shared" si="92"/>
        <v>0</v>
      </c>
      <c r="X108" s="24"/>
      <c r="Y108" s="18">
        <f t="shared" si="93"/>
        <v>0</v>
      </c>
      <c r="AA108" s="34">
        <f t="shared" si="94"/>
        <v>0</v>
      </c>
      <c r="AB108" s="33"/>
      <c r="AC108" s="34">
        <f t="shared" si="95"/>
        <v>0</v>
      </c>
      <c r="AD108" s="26">
        <f t="shared" si="96"/>
        <v>0</v>
      </c>
      <c r="AE108" s="27">
        <f t="shared" si="97"/>
        <v>0</v>
      </c>
      <c r="AF108" s="28">
        <f t="shared" si="98"/>
        <v>8</v>
      </c>
      <c r="AG108" s="29">
        <f t="shared" si="99"/>
        <v>0.6666666666666666</v>
      </c>
      <c r="AH108" s="28">
        <f t="shared" si="100"/>
        <v>0</v>
      </c>
      <c r="AI108" s="22">
        <f t="shared" si="101"/>
        <v>0</v>
      </c>
    </row>
    <row r="109" spans="1:35" s="274" customFormat="1" ht="15">
      <c r="A109" s="15"/>
      <c r="C109" s="316" t="s">
        <v>1770</v>
      </c>
      <c r="D109" s="329">
        <v>6</v>
      </c>
      <c r="E109" s="58">
        <f t="shared" si="81"/>
        <v>0.5</v>
      </c>
      <c r="F109" s="19"/>
      <c r="G109" s="18">
        <f t="shared" si="82"/>
        <v>0</v>
      </c>
      <c r="H109" s="19"/>
      <c r="I109" s="18">
        <f t="shared" si="83"/>
        <v>0</v>
      </c>
      <c r="J109" s="19"/>
      <c r="K109" s="18">
        <f t="shared" si="84"/>
        <v>0</v>
      </c>
      <c r="L109" s="19"/>
      <c r="M109" s="18">
        <f t="shared" si="85"/>
        <v>0</v>
      </c>
      <c r="N109" s="20">
        <f t="shared" si="86"/>
        <v>6</v>
      </c>
      <c r="O109" s="21">
        <f t="shared" si="87"/>
        <v>0.5</v>
      </c>
      <c r="P109" s="19"/>
      <c r="Q109" s="18">
        <f t="shared" si="88"/>
        <v>0</v>
      </c>
      <c r="R109" s="19"/>
      <c r="S109" s="18">
        <f t="shared" si="89"/>
        <v>0</v>
      </c>
      <c r="T109" s="20">
        <f t="shared" si="90"/>
        <v>0</v>
      </c>
      <c r="U109" s="22">
        <f t="shared" si="91"/>
        <v>0</v>
      </c>
      <c r="V109" s="23"/>
      <c r="W109" s="18">
        <f t="shared" si="92"/>
        <v>0</v>
      </c>
      <c r="X109" s="24"/>
      <c r="Y109" s="18">
        <f t="shared" si="93"/>
        <v>0</v>
      </c>
      <c r="AA109" s="34">
        <f t="shared" si="94"/>
        <v>0</v>
      </c>
      <c r="AB109" s="33"/>
      <c r="AC109" s="34">
        <f t="shared" si="95"/>
        <v>0</v>
      </c>
      <c r="AD109" s="26">
        <f t="shared" si="96"/>
        <v>0</v>
      </c>
      <c r="AE109" s="27">
        <f t="shared" si="97"/>
        <v>0</v>
      </c>
      <c r="AF109" s="28">
        <f t="shared" si="98"/>
        <v>6</v>
      </c>
      <c r="AG109" s="29">
        <f t="shared" si="99"/>
        <v>0.5</v>
      </c>
      <c r="AH109" s="28">
        <f t="shared" si="100"/>
        <v>0</v>
      </c>
      <c r="AI109" s="22">
        <f t="shared" si="101"/>
        <v>0</v>
      </c>
    </row>
    <row r="110" spans="1:35" s="274" customFormat="1" ht="15">
      <c r="A110" s="30"/>
      <c r="C110" s="316" t="s">
        <v>1771</v>
      </c>
      <c r="D110" s="329">
        <v>8</v>
      </c>
      <c r="E110" s="58">
        <f aca="true" t="shared" si="102" ref="E110:E119">+D110/12</f>
        <v>0.6666666666666666</v>
      </c>
      <c r="F110" s="19"/>
      <c r="G110" s="18">
        <f aca="true" t="shared" si="103" ref="G110:G119">F110/12</f>
        <v>0</v>
      </c>
      <c r="H110" s="19"/>
      <c r="I110" s="18">
        <f aca="true" t="shared" si="104" ref="I110:I119">+H110/12</f>
        <v>0</v>
      </c>
      <c r="J110" s="19"/>
      <c r="K110" s="18">
        <f aca="true" t="shared" si="105" ref="K110:K119">+J110/12</f>
        <v>0</v>
      </c>
      <c r="L110" s="19"/>
      <c r="M110" s="18">
        <f aca="true" t="shared" si="106" ref="M110:M119">+L110/12</f>
        <v>0</v>
      </c>
      <c r="N110" s="20">
        <f aca="true" t="shared" si="107" ref="N110:N119">D110+F110+H110+J110+L110</f>
        <v>8</v>
      </c>
      <c r="O110" s="21">
        <f aca="true" t="shared" si="108" ref="O110:O119">E110+G110+I110+K110+M110</f>
        <v>0.6666666666666666</v>
      </c>
      <c r="P110" s="19"/>
      <c r="Q110" s="18">
        <f aca="true" t="shared" si="109" ref="Q110:Q119">+P110/12</f>
        <v>0</v>
      </c>
      <c r="R110" s="19"/>
      <c r="S110" s="18">
        <f aca="true" t="shared" si="110" ref="S110:S119">+R110/12</f>
        <v>0</v>
      </c>
      <c r="T110" s="20">
        <f aca="true" t="shared" si="111" ref="T110:T119">P110+R110</f>
        <v>0</v>
      </c>
      <c r="U110" s="22">
        <f aca="true" t="shared" si="112" ref="U110:U119">Q110+S110</f>
        <v>0</v>
      </c>
      <c r="V110" s="23"/>
      <c r="W110" s="18">
        <f aca="true" t="shared" si="113" ref="W110:W119">+V110/12</f>
        <v>0</v>
      </c>
      <c r="X110" s="24"/>
      <c r="Y110" s="18">
        <f aca="true" t="shared" si="114" ref="Y110:Y119">+X110/12</f>
        <v>0</v>
      </c>
      <c r="AA110" s="34">
        <f aca="true" t="shared" si="115" ref="AA110:AA119">+Z110/12</f>
        <v>0</v>
      </c>
      <c r="AB110" s="33"/>
      <c r="AC110" s="34">
        <f aca="true" t="shared" si="116" ref="AC110:AC119">AB110/12</f>
        <v>0</v>
      </c>
      <c r="AD110" s="26">
        <f aca="true" t="shared" si="117" ref="AD110:AD119">X110+Z110+AB110</f>
        <v>0</v>
      </c>
      <c r="AE110" s="27">
        <f aca="true" t="shared" si="118" ref="AE110:AE119">Y110+AA110+AC110</f>
        <v>0</v>
      </c>
      <c r="AF110" s="28">
        <f aca="true" t="shared" si="119" ref="AF110:AF119">N110+T110+V110+AD110</f>
        <v>8</v>
      </c>
      <c r="AG110" s="29">
        <f aca="true" t="shared" si="120" ref="AG110:AG119">O110+U110+W110+AE110</f>
        <v>0.6666666666666666</v>
      </c>
      <c r="AH110" s="28">
        <f aca="true" t="shared" si="121" ref="AH110:AH119">IF(AF110-F110-J110-AB110-12&lt;0,0,AF110-F110-J110-AB110-12)</f>
        <v>0</v>
      </c>
      <c r="AI110" s="22">
        <f aca="true" t="shared" si="122" ref="AI110:AI119">AH110/12</f>
        <v>0</v>
      </c>
    </row>
    <row r="111" spans="1:35" s="274" customFormat="1" ht="15">
      <c r="A111" s="30"/>
      <c r="C111" s="316" t="s">
        <v>1772</v>
      </c>
      <c r="D111" s="329">
        <v>8</v>
      </c>
      <c r="E111" s="58">
        <f t="shared" si="102"/>
        <v>0.6666666666666666</v>
      </c>
      <c r="F111" s="19"/>
      <c r="G111" s="18">
        <f t="shared" si="103"/>
        <v>0</v>
      </c>
      <c r="H111" s="19"/>
      <c r="I111" s="18">
        <f t="shared" si="104"/>
        <v>0</v>
      </c>
      <c r="J111" s="19"/>
      <c r="K111" s="18">
        <f t="shared" si="105"/>
        <v>0</v>
      </c>
      <c r="L111" s="19"/>
      <c r="M111" s="18">
        <f t="shared" si="106"/>
        <v>0</v>
      </c>
      <c r="N111" s="20">
        <f t="shared" si="107"/>
        <v>8</v>
      </c>
      <c r="O111" s="21">
        <f t="shared" si="108"/>
        <v>0.6666666666666666</v>
      </c>
      <c r="P111" s="19"/>
      <c r="Q111" s="18">
        <f t="shared" si="109"/>
        <v>0</v>
      </c>
      <c r="R111" s="19"/>
      <c r="S111" s="18">
        <f t="shared" si="110"/>
        <v>0</v>
      </c>
      <c r="T111" s="20">
        <f t="shared" si="111"/>
        <v>0</v>
      </c>
      <c r="U111" s="22">
        <f t="shared" si="112"/>
        <v>0</v>
      </c>
      <c r="V111" s="23"/>
      <c r="W111" s="18">
        <f t="shared" si="113"/>
        <v>0</v>
      </c>
      <c r="X111" s="24"/>
      <c r="Y111" s="18">
        <f t="shared" si="114"/>
        <v>0</v>
      </c>
      <c r="AA111" s="34">
        <f t="shared" si="115"/>
        <v>0</v>
      </c>
      <c r="AB111" s="33"/>
      <c r="AC111" s="34">
        <f t="shared" si="116"/>
        <v>0</v>
      </c>
      <c r="AD111" s="26">
        <f t="shared" si="117"/>
        <v>0</v>
      </c>
      <c r="AE111" s="27">
        <f t="shared" si="118"/>
        <v>0</v>
      </c>
      <c r="AF111" s="28">
        <f t="shared" si="119"/>
        <v>8</v>
      </c>
      <c r="AG111" s="29">
        <f t="shared" si="120"/>
        <v>0.6666666666666666</v>
      </c>
      <c r="AH111" s="28">
        <f t="shared" si="121"/>
        <v>0</v>
      </c>
      <c r="AI111" s="22">
        <f t="shared" si="122"/>
        <v>0</v>
      </c>
    </row>
    <row r="112" spans="1:35" s="274" customFormat="1" ht="15">
      <c r="A112" s="30"/>
      <c r="C112" s="316" t="s">
        <v>1773</v>
      </c>
      <c r="D112" s="329">
        <v>6</v>
      </c>
      <c r="E112" s="58">
        <f t="shared" si="102"/>
        <v>0.5</v>
      </c>
      <c r="F112" s="19"/>
      <c r="G112" s="18">
        <f t="shared" si="103"/>
        <v>0</v>
      </c>
      <c r="H112" s="19"/>
      <c r="I112" s="18">
        <f t="shared" si="104"/>
        <v>0</v>
      </c>
      <c r="J112" s="19"/>
      <c r="K112" s="18">
        <f t="shared" si="105"/>
        <v>0</v>
      </c>
      <c r="L112" s="19"/>
      <c r="M112" s="18">
        <f t="shared" si="106"/>
        <v>0</v>
      </c>
      <c r="N112" s="20">
        <f t="shared" si="107"/>
        <v>6</v>
      </c>
      <c r="O112" s="21">
        <f t="shared" si="108"/>
        <v>0.5</v>
      </c>
      <c r="P112" s="19"/>
      <c r="Q112" s="18">
        <f t="shared" si="109"/>
        <v>0</v>
      </c>
      <c r="R112" s="19"/>
      <c r="S112" s="18">
        <f t="shared" si="110"/>
        <v>0</v>
      </c>
      <c r="T112" s="20">
        <f t="shared" si="111"/>
        <v>0</v>
      </c>
      <c r="U112" s="22">
        <f t="shared" si="112"/>
        <v>0</v>
      </c>
      <c r="V112" s="23"/>
      <c r="W112" s="18">
        <f t="shared" si="113"/>
        <v>0</v>
      </c>
      <c r="X112" s="24"/>
      <c r="Y112" s="18">
        <f t="shared" si="114"/>
        <v>0</v>
      </c>
      <c r="AA112" s="34">
        <f t="shared" si="115"/>
        <v>0</v>
      </c>
      <c r="AB112" s="33"/>
      <c r="AC112" s="34">
        <f t="shared" si="116"/>
        <v>0</v>
      </c>
      <c r="AD112" s="26">
        <f t="shared" si="117"/>
        <v>0</v>
      </c>
      <c r="AE112" s="27">
        <f t="shared" si="118"/>
        <v>0</v>
      </c>
      <c r="AF112" s="28">
        <f t="shared" si="119"/>
        <v>6</v>
      </c>
      <c r="AG112" s="29">
        <f t="shared" si="120"/>
        <v>0.5</v>
      </c>
      <c r="AH112" s="28">
        <f t="shared" si="121"/>
        <v>0</v>
      </c>
      <c r="AI112" s="22">
        <f t="shared" si="122"/>
        <v>0</v>
      </c>
    </row>
    <row r="113" spans="1:35" s="274" customFormat="1" ht="15">
      <c r="A113" s="30"/>
      <c r="C113" s="316" t="s">
        <v>1774</v>
      </c>
      <c r="D113" s="329">
        <v>8</v>
      </c>
      <c r="E113" s="58">
        <f t="shared" si="102"/>
        <v>0.6666666666666666</v>
      </c>
      <c r="F113" s="19"/>
      <c r="G113" s="18">
        <f t="shared" si="103"/>
        <v>0</v>
      </c>
      <c r="H113" s="19"/>
      <c r="I113" s="18">
        <f t="shared" si="104"/>
        <v>0</v>
      </c>
      <c r="J113" s="19"/>
      <c r="K113" s="18">
        <f t="shared" si="105"/>
        <v>0</v>
      </c>
      <c r="L113" s="19"/>
      <c r="M113" s="18">
        <f t="shared" si="106"/>
        <v>0</v>
      </c>
      <c r="N113" s="20">
        <f t="shared" si="107"/>
        <v>8</v>
      </c>
      <c r="O113" s="21">
        <f t="shared" si="108"/>
        <v>0.6666666666666666</v>
      </c>
      <c r="P113" s="19"/>
      <c r="Q113" s="18">
        <f t="shared" si="109"/>
        <v>0</v>
      </c>
      <c r="R113" s="19"/>
      <c r="S113" s="18">
        <f t="shared" si="110"/>
        <v>0</v>
      </c>
      <c r="T113" s="20">
        <f t="shared" si="111"/>
        <v>0</v>
      </c>
      <c r="U113" s="22">
        <f t="shared" si="112"/>
        <v>0</v>
      </c>
      <c r="V113" s="23"/>
      <c r="W113" s="18">
        <f t="shared" si="113"/>
        <v>0</v>
      </c>
      <c r="X113" s="24"/>
      <c r="Y113" s="18">
        <f t="shared" si="114"/>
        <v>0</v>
      </c>
      <c r="AA113" s="34">
        <f t="shared" si="115"/>
        <v>0</v>
      </c>
      <c r="AB113" s="33"/>
      <c r="AC113" s="34">
        <f t="shared" si="116"/>
        <v>0</v>
      </c>
      <c r="AD113" s="26">
        <f t="shared" si="117"/>
        <v>0</v>
      </c>
      <c r="AE113" s="27">
        <f t="shared" si="118"/>
        <v>0</v>
      </c>
      <c r="AF113" s="28">
        <f t="shared" si="119"/>
        <v>8</v>
      </c>
      <c r="AG113" s="29">
        <f t="shared" si="120"/>
        <v>0.6666666666666666</v>
      </c>
      <c r="AH113" s="28">
        <f t="shared" si="121"/>
        <v>0</v>
      </c>
      <c r="AI113" s="22">
        <f t="shared" si="122"/>
        <v>0</v>
      </c>
    </row>
    <row r="114" spans="1:35" s="274" customFormat="1" ht="15">
      <c r="A114" s="30"/>
      <c r="C114" s="316" t="s">
        <v>1775</v>
      </c>
      <c r="D114" s="329">
        <v>8</v>
      </c>
      <c r="E114" s="58">
        <f t="shared" si="102"/>
        <v>0.6666666666666666</v>
      </c>
      <c r="F114" s="19"/>
      <c r="G114" s="18">
        <f t="shared" si="103"/>
        <v>0</v>
      </c>
      <c r="H114" s="19"/>
      <c r="I114" s="18">
        <f t="shared" si="104"/>
        <v>0</v>
      </c>
      <c r="J114" s="19"/>
      <c r="K114" s="18">
        <f t="shared" si="105"/>
        <v>0</v>
      </c>
      <c r="L114" s="19"/>
      <c r="M114" s="18">
        <f t="shared" si="106"/>
        <v>0</v>
      </c>
      <c r="N114" s="20">
        <f t="shared" si="107"/>
        <v>8</v>
      </c>
      <c r="O114" s="21">
        <f t="shared" si="108"/>
        <v>0.6666666666666666</v>
      </c>
      <c r="P114" s="19"/>
      <c r="Q114" s="18">
        <f t="shared" si="109"/>
        <v>0</v>
      </c>
      <c r="R114" s="19"/>
      <c r="S114" s="18">
        <f t="shared" si="110"/>
        <v>0</v>
      </c>
      <c r="T114" s="20">
        <f t="shared" si="111"/>
        <v>0</v>
      </c>
      <c r="U114" s="22">
        <f t="shared" si="112"/>
        <v>0</v>
      </c>
      <c r="V114" s="23"/>
      <c r="W114" s="18">
        <f t="shared" si="113"/>
        <v>0</v>
      </c>
      <c r="X114" s="24"/>
      <c r="Y114" s="18">
        <f t="shared" si="114"/>
        <v>0</v>
      </c>
      <c r="AA114" s="34">
        <f t="shared" si="115"/>
        <v>0</v>
      </c>
      <c r="AB114" s="33"/>
      <c r="AC114" s="34">
        <f t="shared" si="116"/>
        <v>0</v>
      </c>
      <c r="AD114" s="26">
        <f t="shared" si="117"/>
        <v>0</v>
      </c>
      <c r="AE114" s="27">
        <f t="shared" si="118"/>
        <v>0</v>
      </c>
      <c r="AF114" s="28">
        <f t="shared" si="119"/>
        <v>8</v>
      </c>
      <c r="AG114" s="29">
        <f t="shared" si="120"/>
        <v>0.6666666666666666</v>
      </c>
      <c r="AH114" s="28">
        <f t="shared" si="121"/>
        <v>0</v>
      </c>
      <c r="AI114" s="22">
        <f t="shared" si="122"/>
        <v>0</v>
      </c>
    </row>
    <row r="115" spans="1:35" s="274" customFormat="1" ht="15">
      <c r="A115" s="30"/>
      <c r="C115" s="316" t="s">
        <v>1776</v>
      </c>
      <c r="D115" s="329">
        <v>5</v>
      </c>
      <c r="E115" s="58">
        <f t="shared" si="102"/>
        <v>0.4166666666666667</v>
      </c>
      <c r="F115" s="19"/>
      <c r="G115" s="18">
        <f t="shared" si="103"/>
        <v>0</v>
      </c>
      <c r="H115" s="19"/>
      <c r="I115" s="18">
        <f t="shared" si="104"/>
        <v>0</v>
      </c>
      <c r="J115" s="19"/>
      <c r="K115" s="18">
        <f t="shared" si="105"/>
        <v>0</v>
      </c>
      <c r="L115" s="19"/>
      <c r="M115" s="18">
        <f t="shared" si="106"/>
        <v>0</v>
      </c>
      <c r="N115" s="20">
        <f t="shared" si="107"/>
        <v>5</v>
      </c>
      <c r="O115" s="21">
        <f t="shared" si="108"/>
        <v>0.4166666666666667</v>
      </c>
      <c r="P115" s="19"/>
      <c r="Q115" s="18">
        <f t="shared" si="109"/>
        <v>0</v>
      </c>
      <c r="R115" s="19"/>
      <c r="S115" s="18">
        <f t="shared" si="110"/>
        <v>0</v>
      </c>
      <c r="T115" s="20">
        <f t="shared" si="111"/>
        <v>0</v>
      </c>
      <c r="U115" s="22">
        <f t="shared" si="112"/>
        <v>0</v>
      </c>
      <c r="V115" s="23"/>
      <c r="W115" s="18">
        <f t="shared" si="113"/>
        <v>0</v>
      </c>
      <c r="X115" s="24"/>
      <c r="Y115" s="18">
        <f t="shared" si="114"/>
        <v>0</v>
      </c>
      <c r="AA115" s="34">
        <f t="shared" si="115"/>
        <v>0</v>
      </c>
      <c r="AB115" s="33"/>
      <c r="AC115" s="34">
        <f t="shared" si="116"/>
        <v>0</v>
      </c>
      <c r="AD115" s="26">
        <f t="shared" si="117"/>
        <v>0</v>
      </c>
      <c r="AE115" s="27">
        <f t="shared" si="118"/>
        <v>0</v>
      </c>
      <c r="AF115" s="28">
        <f t="shared" si="119"/>
        <v>5</v>
      </c>
      <c r="AG115" s="29">
        <f t="shared" si="120"/>
        <v>0.4166666666666667</v>
      </c>
      <c r="AH115" s="28">
        <f t="shared" si="121"/>
        <v>0</v>
      </c>
      <c r="AI115" s="22">
        <f t="shared" si="122"/>
        <v>0</v>
      </c>
    </row>
    <row r="116" spans="1:35" s="274" customFormat="1" ht="15">
      <c r="A116" s="30"/>
      <c r="C116" s="316" t="s">
        <v>1777</v>
      </c>
      <c r="D116" s="329">
        <v>8</v>
      </c>
      <c r="E116" s="58">
        <f t="shared" si="102"/>
        <v>0.6666666666666666</v>
      </c>
      <c r="F116" s="19"/>
      <c r="G116" s="18">
        <f t="shared" si="103"/>
        <v>0</v>
      </c>
      <c r="H116" s="19"/>
      <c r="I116" s="18">
        <f t="shared" si="104"/>
        <v>0</v>
      </c>
      <c r="J116" s="19"/>
      <c r="K116" s="18">
        <f t="shared" si="105"/>
        <v>0</v>
      </c>
      <c r="L116" s="19"/>
      <c r="M116" s="18">
        <f t="shared" si="106"/>
        <v>0</v>
      </c>
      <c r="N116" s="20">
        <f t="shared" si="107"/>
        <v>8</v>
      </c>
      <c r="O116" s="21">
        <f t="shared" si="108"/>
        <v>0.6666666666666666</v>
      </c>
      <c r="P116" s="19"/>
      <c r="Q116" s="18">
        <f t="shared" si="109"/>
        <v>0</v>
      </c>
      <c r="R116" s="19"/>
      <c r="S116" s="18">
        <f t="shared" si="110"/>
        <v>0</v>
      </c>
      <c r="T116" s="20">
        <f t="shared" si="111"/>
        <v>0</v>
      </c>
      <c r="U116" s="22">
        <f t="shared" si="112"/>
        <v>0</v>
      </c>
      <c r="V116" s="23"/>
      <c r="W116" s="18">
        <f t="shared" si="113"/>
        <v>0</v>
      </c>
      <c r="X116" s="24"/>
      <c r="Y116" s="18">
        <f t="shared" si="114"/>
        <v>0</v>
      </c>
      <c r="AA116" s="34">
        <f t="shared" si="115"/>
        <v>0</v>
      </c>
      <c r="AB116" s="33"/>
      <c r="AC116" s="34">
        <f t="shared" si="116"/>
        <v>0</v>
      </c>
      <c r="AD116" s="26">
        <f t="shared" si="117"/>
        <v>0</v>
      </c>
      <c r="AE116" s="27">
        <f t="shared" si="118"/>
        <v>0</v>
      </c>
      <c r="AF116" s="28">
        <f t="shared" si="119"/>
        <v>8</v>
      </c>
      <c r="AG116" s="29">
        <f t="shared" si="120"/>
        <v>0.6666666666666666</v>
      </c>
      <c r="AH116" s="28">
        <f t="shared" si="121"/>
        <v>0</v>
      </c>
      <c r="AI116" s="22">
        <f t="shared" si="122"/>
        <v>0</v>
      </c>
    </row>
    <row r="117" spans="1:35" s="274" customFormat="1" ht="15">
      <c r="A117" s="30"/>
      <c r="C117" s="316" t="s">
        <v>1778</v>
      </c>
      <c r="D117" s="329">
        <v>8</v>
      </c>
      <c r="E117" s="58">
        <f t="shared" si="102"/>
        <v>0.6666666666666666</v>
      </c>
      <c r="F117" s="19"/>
      <c r="G117" s="18">
        <f t="shared" si="103"/>
        <v>0</v>
      </c>
      <c r="H117" s="19"/>
      <c r="I117" s="18">
        <f t="shared" si="104"/>
        <v>0</v>
      </c>
      <c r="J117" s="19"/>
      <c r="K117" s="18">
        <f t="shared" si="105"/>
        <v>0</v>
      </c>
      <c r="L117" s="19"/>
      <c r="M117" s="18">
        <f t="shared" si="106"/>
        <v>0</v>
      </c>
      <c r="N117" s="20">
        <f t="shared" si="107"/>
        <v>8</v>
      </c>
      <c r="O117" s="21">
        <f t="shared" si="108"/>
        <v>0.6666666666666666</v>
      </c>
      <c r="P117" s="19"/>
      <c r="Q117" s="18">
        <f t="shared" si="109"/>
        <v>0</v>
      </c>
      <c r="R117" s="19"/>
      <c r="S117" s="18">
        <f t="shared" si="110"/>
        <v>0</v>
      </c>
      <c r="T117" s="20">
        <f t="shared" si="111"/>
        <v>0</v>
      </c>
      <c r="U117" s="22">
        <f t="shared" si="112"/>
        <v>0</v>
      </c>
      <c r="V117" s="23"/>
      <c r="W117" s="18">
        <f t="shared" si="113"/>
        <v>0</v>
      </c>
      <c r="X117" s="24"/>
      <c r="Y117" s="18">
        <f t="shared" si="114"/>
        <v>0</v>
      </c>
      <c r="AA117" s="34">
        <f t="shared" si="115"/>
        <v>0</v>
      </c>
      <c r="AB117" s="33"/>
      <c r="AC117" s="34">
        <f t="shared" si="116"/>
        <v>0</v>
      </c>
      <c r="AD117" s="26">
        <f t="shared" si="117"/>
        <v>0</v>
      </c>
      <c r="AE117" s="27">
        <f t="shared" si="118"/>
        <v>0</v>
      </c>
      <c r="AF117" s="28">
        <f t="shared" si="119"/>
        <v>8</v>
      </c>
      <c r="AG117" s="29">
        <f t="shared" si="120"/>
        <v>0.6666666666666666</v>
      </c>
      <c r="AH117" s="28">
        <f t="shared" si="121"/>
        <v>0</v>
      </c>
      <c r="AI117" s="22">
        <f t="shared" si="122"/>
        <v>0</v>
      </c>
    </row>
    <row r="118" spans="1:35" s="274" customFormat="1" ht="15">
      <c r="A118" s="30"/>
      <c r="C118" s="316" t="s">
        <v>1779</v>
      </c>
      <c r="D118" s="329">
        <v>8</v>
      </c>
      <c r="E118" s="58">
        <f t="shared" si="102"/>
        <v>0.6666666666666666</v>
      </c>
      <c r="F118" s="19"/>
      <c r="G118" s="18">
        <f t="shared" si="103"/>
        <v>0</v>
      </c>
      <c r="H118" s="19"/>
      <c r="I118" s="18">
        <f t="shared" si="104"/>
        <v>0</v>
      </c>
      <c r="J118" s="19"/>
      <c r="K118" s="18">
        <f t="shared" si="105"/>
        <v>0</v>
      </c>
      <c r="L118" s="19"/>
      <c r="M118" s="18">
        <f t="shared" si="106"/>
        <v>0</v>
      </c>
      <c r="N118" s="20">
        <f t="shared" si="107"/>
        <v>8</v>
      </c>
      <c r="O118" s="21">
        <f t="shared" si="108"/>
        <v>0.6666666666666666</v>
      </c>
      <c r="P118" s="19"/>
      <c r="Q118" s="18">
        <f t="shared" si="109"/>
        <v>0</v>
      </c>
      <c r="R118" s="19"/>
      <c r="S118" s="18">
        <f t="shared" si="110"/>
        <v>0</v>
      </c>
      <c r="T118" s="20">
        <f t="shared" si="111"/>
        <v>0</v>
      </c>
      <c r="U118" s="22">
        <f t="shared" si="112"/>
        <v>0</v>
      </c>
      <c r="V118" s="23"/>
      <c r="W118" s="18">
        <f t="shared" si="113"/>
        <v>0</v>
      </c>
      <c r="X118" s="24"/>
      <c r="Y118" s="18">
        <f t="shared" si="114"/>
        <v>0</v>
      </c>
      <c r="AA118" s="34">
        <f t="shared" si="115"/>
        <v>0</v>
      </c>
      <c r="AB118" s="33"/>
      <c r="AC118" s="34">
        <f t="shared" si="116"/>
        <v>0</v>
      </c>
      <c r="AD118" s="26">
        <f t="shared" si="117"/>
        <v>0</v>
      </c>
      <c r="AE118" s="27">
        <f t="shared" si="118"/>
        <v>0</v>
      </c>
      <c r="AF118" s="28">
        <f t="shared" si="119"/>
        <v>8</v>
      </c>
      <c r="AG118" s="29">
        <f t="shared" si="120"/>
        <v>0.6666666666666666</v>
      </c>
      <c r="AH118" s="28">
        <f t="shared" si="121"/>
        <v>0</v>
      </c>
      <c r="AI118" s="22">
        <f t="shared" si="122"/>
        <v>0</v>
      </c>
    </row>
    <row r="119" spans="1:35" s="274" customFormat="1" ht="15">
      <c r="A119" s="15"/>
      <c r="C119" s="316" t="s">
        <v>1780</v>
      </c>
      <c r="D119" s="329">
        <v>6</v>
      </c>
      <c r="E119" s="58">
        <f t="shared" si="102"/>
        <v>0.5</v>
      </c>
      <c r="F119" s="19"/>
      <c r="G119" s="18">
        <f t="shared" si="103"/>
        <v>0</v>
      </c>
      <c r="H119" s="19"/>
      <c r="I119" s="18">
        <f t="shared" si="104"/>
        <v>0</v>
      </c>
      <c r="J119" s="19"/>
      <c r="K119" s="18">
        <f t="shared" si="105"/>
        <v>0</v>
      </c>
      <c r="L119" s="19"/>
      <c r="M119" s="18">
        <f t="shared" si="106"/>
        <v>0</v>
      </c>
      <c r="N119" s="20">
        <f t="shared" si="107"/>
        <v>6</v>
      </c>
      <c r="O119" s="21">
        <f t="shared" si="108"/>
        <v>0.5</v>
      </c>
      <c r="P119" s="19"/>
      <c r="Q119" s="18">
        <f t="shared" si="109"/>
        <v>0</v>
      </c>
      <c r="R119" s="19"/>
      <c r="S119" s="18">
        <f t="shared" si="110"/>
        <v>0</v>
      </c>
      <c r="T119" s="20">
        <f t="shared" si="111"/>
        <v>0</v>
      </c>
      <c r="U119" s="22">
        <f t="shared" si="112"/>
        <v>0</v>
      </c>
      <c r="V119" s="23"/>
      <c r="W119" s="18">
        <f t="shared" si="113"/>
        <v>0</v>
      </c>
      <c r="X119" s="24"/>
      <c r="Y119" s="18">
        <f t="shared" si="114"/>
        <v>0</v>
      </c>
      <c r="AA119" s="34">
        <f t="shared" si="115"/>
        <v>0</v>
      </c>
      <c r="AB119" s="33"/>
      <c r="AC119" s="34">
        <f t="shared" si="116"/>
        <v>0</v>
      </c>
      <c r="AD119" s="26">
        <f t="shared" si="117"/>
        <v>0</v>
      </c>
      <c r="AE119" s="27">
        <f t="shared" si="118"/>
        <v>0</v>
      </c>
      <c r="AF119" s="28">
        <f t="shared" si="119"/>
        <v>6</v>
      </c>
      <c r="AG119" s="29">
        <f t="shared" si="120"/>
        <v>0.5</v>
      </c>
      <c r="AH119" s="28">
        <f t="shared" si="121"/>
        <v>0</v>
      </c>
      <c r="AI119" s="22">
        <f t="shared" si="122"/>
        <v>0</v>
      </c>
    </row>
    <row r="120" spans="1:35" ht="15">
      <c r="A120" s="30"/>
      <c r="B120" s="204"/>
      <c r="C120" s="316" t="s">
        <v>1781</v>
      </c>
      <c r="D120" s="329">
        <v>8</v>
      </c>
      <c r="E120" s="58">
        <f t="shared" si="0"/>
        <v>0.6666666666666666</v>
      </c>
      <c r="F120" s="19"/>
      <c r="G120" s="18">
        <f t="shared" si="44"/>
        <v>0</v>
      </c>
      <c r="H120" s="19"/>
      <c r="I120" s="18">
        <f t="shared" si="45"/>
        <v>0</v>
      </c>
      <c r="J120" s="19"/>
      <c r="K120" s="18">
        <f t="shared" si="46"/>
        <v>0</v>
      </c>
      <c r="L120" s="19"/>
      <c r="M120" s="18">
        <f t="shared" si="47"/>
        <v>0</v>
      </c>
      <c r="N120" s="20">
        <f t="shared" si="48"/>
        <v>8</v>
      </c>
      <c r="O120" s="21">
        <f t="shared" si="48"/>
        <v>0.6666666666666666</v>
      </c>
      <c r="P120" s="19"/>
      <c r="Q120" s="18">
        <f t="shared" si="49"/>
        <v>0</v>
      </c>
      <c r="R120" s="19"/>
      <c r="S120" s="18">
        <f t="shared" si="50"/>
        <v>0</v>
      </c>
      <c r="T120" s="20">
        <f t="shared" si="51"/>
        <v>0</v>
      </c>
      <c r="U120" s="22">
        <f t="shared" si="51"/>
        <v>0</v>
      </c>
      <c r="V120" s="23"/>
      <c r="W120" s="18">
        <f t="shared" si="52"/>
        <v>0</v>
      </c>
      <c r="X120" s="24"/>
      <c r="Y120" s="18">
        <f t="shared" si="53"/>
        <v>0</v>
      </c>
      <c r="Z120" s="208"/>
      <c r="AA120" s="34">
        <f t="shared" si="54"/>
        <v>0</v>
      </c>
      <c r="AB120" s="33"/>
      <c r="AC120" s="34">
        <f t="shared" si="12"/>
        <v>0</v>
      </c>
      <c r="AD120" s="26">
        <f t="shared" si="56"/>
        <v>0</v>
      </c>
      <c r="AE120" s="27">
        <f t="shared" si="56"/>
        <v>0</v>
      </c>
      <c r="AF120" s="28">
        <f t="shared" si="57"/>
        <v>8</v>
      </c>
      <c r="AG120" s="29">
        <f t="shared" si="57"/>
        <v>0.6666666666666666</v>
      </c>
      <c r="AH120" s="28">
        <f t="shared" si="58"/>
        <v>0</v>
      </c>
      <c r="AI120" s="22">
        <f t="shared" si="59"/>
        <v>0</v>
      </c>
    </row>
    <row r="121" spans="1:35" s="202" customFormat="1" ht="15">
      <c r="A121" s="30"/>
      <c r="B121" s="204"/>
      <c r="C121" s="316" t="s">
        <v>1782</v>
      </c>
      <c r="D121" s="329">
        <v>8</v>
      </c>
      <c r="E121" s="58">
        <f aca="true" t="shared" si="123" ref="E121:E124">+D121/12</f>
        <v>0.6666666666666666</v>
      </c>
      <c r="F121" s="19"/>
      <c r="G121" s="18">
        <f aca="true" t="shared" si="124" ref="G121:G124">F121/12</f>
        <v>0</v>
      </c>
      <c r="H121" s="19"/>
      <c r="I121" s="18">
        <f aca="true" t="shared" si="125" ref="I121:I124">+H121/12</f>
        <v>0</v>
      </c>
      <c r="J121" s="19"/>
      <c r="K121" s="18">
        <f aca="true" t="shared" si="126" ref="K121:K124">+J121/12</f>
        <v>0</v>
      </c>
      <c r="L121" s="19"/>
      <c r="M121" s="18">
        <f aca="true" t="shared" si="127" ref="M121:M124">+L121/12</f>
        <v>0</v>
      </c>
      <c r="N121" s="20">
        <f aca="true" t="shared" si="128" ref="N121:N124">D121+F121+H121+J121+L121</f>
        <v>8</v>
      </c>
      <c r="O121" s="21">
        <f aca="true" t="shared" si="129" ref="O121:O124">E121+G121+I121+K121+M121</f>
        <v>0.6666666666666666</v>
      </c>
      <c r="P121" s="19"/>
      <c r="Q121" s="18">
        <f aca="true" t="shared" si="130" ref="Q121:Q124">+P121/12</f>
        <v>0</v>
      </c>
      <c r="R121" s="19"/>
      <c r="S121" s="18">
        <f aca="true" t="shared" si="131" ref="S121:S124">+R121/12</f>
        <v>0</v>
      </c>
      <c r="T121" s="20">
        <f aca="true" t="shared" si="132" ref="T121:T124">P121+R121</f>
        <v>0</v>
      </c>
      <c r="U121" s="22">
        <f aca="true" t="shared" si="133" ref="U121:U124">Q121+S121</f>
        <v>0</v>
      </c>
      <c r="V121" s="23"/>
      <c r="W121" s="18">
        <f aca="true" t="shared" si="134" ref="W121:W124">+V121/12</f>
        <v>0</v>
      </c>
      <c r="X121" s="24"/>
      <c r="Y121" s="18">
        <f aca="true" t="shared" si="135" ref="Y121:Y124">+X121/12</f>
        <v>0</v>
      </c>
      <c r="Z121" s="208"/>
      <c r="AA121" s="34">
        <f aca="true" t="shared" si="136" ref="AA121:AA124">+Z121/12</f>
        <v>0</v>
      </c>
      <c r="AB121" s="33"/>
      <c r="AC121" s="34">
        <f aca="true" t="shared" si="137" ref="AC121:AC124">AB121/12</f>
        <v>0</v>
      </c>
      <c r="AD121" s="26">
        <f aca="true" t="shared" si="138" ref="AD121:AD124">X121+Z121+AB121</f>
        <v>0</v>
      </c>
      <c r="AE121" s="27">
        <f aca="true" t="shared" si="139" ref="AE121:AE124">Y121+AA121+AC121</f>
        <v>0</v>
      </c>
      <c r="AF121" s="28">
        <f aca="true" t="shared" si="140" ref="AF121:AF124">N121+T121+V121+AD121</f>
        <v>8</v>
      </c>
      <c r="AG121" s="29">
        <f aca="true" t="shared" si="141" ref="AG121:AG124">O121+U121+W121+AE121</f>
        <v>0.6666666666666666</v>
      </c>
      <c r="AH121" s="28">
        <f aca="true" t="shared" si="142" ref="AH121:AH124">IF(AF121-F121-J121-AB121-12&lt;0,0,AF121-F121-J121-AB121-12)</f>
        <v>0</v>
      </c>
      <c r="AI121" s="22">
        <f aca="true" t="shared" si="143" ref="AI121:AI124">AH121/12</f>
        <v>0</v>
      </c>
    </row>
    <row r="122" spans="1:35" s="202" customFormat="1" ht="15">
      <c r="A122" s="30"/>
      <c r="B122" s="204"/>
      <c r="C122" s="316" t="s">
        <v>1783</v>
      </c>
      <c r="D122" s="329">
        <v>6</v>
      </c>
      <c r="E122" s="58">
        <f t="shared" si="123"/>
        <v>0.5</v>
      </c>
      <c r="F122" s="19"/>
      <c r="G122" s="18">
        <f t="shared" si="124"/>
        <v>0</v>
      </c>
      <c r="H122" s="19"/>
      <c r="I122" s="18">
        <f t="shared" si="125"/>
        <v>0</v>
      </c>
      <c r="J122" s="19"/>
      <c r="K122" s="18">
        <f t="shared" si="126"/>
        <v>0</v>
      </c>
      <c r="L122" s="19"/>
      <c r="M122" s="18">
        <f t="shared" si="127"/>
        <v>0</v>
      </c>
      <c r="N122" s="20">
        <f t="shared" si="128"/>
        <v>6</v>
      </c>
      <c r="O122" s="21">
        <f t="shared" si="129"/>
        <v>0.5</v>
      </c>
      <c r="P122" s="19"/>
      <c r="Q122" s="18">
        <f t="shared" si="130"/>
        <v>0</v>
      </c>
      <c r="R122" s="19"/>
      <c r="S122" s="18">
        <f t="shared" si="131"/>
        <v>0</v>
      </c>
      <c r="T122" s="20">
        <f t="shared" si="132"/>
        <v>0</v>
      </c>
      <c r="U122" s="22">
        <f t="shared" si="133"/>
        <v>0</v>
      </c>
      <c r="V122" s="23"/>
      <c r="W122" s="18">
        <f t="shared" si="134"/>
        <v>0</v>
      </c>
      <c r="X122" s="24"/>
      <c r="Y122" s="18">
        <f t="shared" si="135"/>
        <v>0</v>
      </c>
      <c r="Z122" s="208"/>
      <c r="AA122" s="34">
        <f t="shared" si="136"/>
        <v>0</v>
      </c>
      <c r="AB122" s="33"/>
      <c r="AC122" s="34">
        <f t="shared" si="137"/>
        <v>0</v>
      </c>
      <c r="AD122" s="26">
        <f t="shared" si="138"/>
        <v>0</v>
      </c>
      <c r="AE122" s="27">
        <f t="shared" si="139"/>
        <v>0</v>
      </c>
      <c r="AF122" s="28">
        <f t="shared" si="140"/>
        <v>6</v>
      </c>
      <c r="AG122" s="29">
        <f t="shared" si="141"/>
        <v>0.5</v>
      </c>
      <c r="AH122" s="28">
        <f t="shared" si="142"/>
        <v>0</v>
      </c>
      <c r="AI122" s="22">
        <f t="shared" si="143"/>
        <v>0</v>
      </c>
    </row>
    <row r="123" spans="1:35" s="202" customFormat="1" ht="15">
      <c r="A123" s="30"/>
      <c r="B123" s="204"/>
      <c r="C123" s="316" t="s">
        <v>1784</v>
      </c>
      <c r="D123" s="329">
        <v>8</v>
      </c>
      <c r="E123" s="58">
        <f t="shared" si="123"/>
        <v>0.6666666666666666</v>
      </c>
      <c r="F123" s="19"/>
      <c r="G123" s="18">
        <f t="shared" si="124"/>
        <v>0</v>
      </c>
      <c r="H123" s="19"/>
      <c r="I123" s="18">
        <f t="shared" si="125"/>
        <v>0</v>
      </c>
      <c r="J123" s="19"/>
      <c r="K123" s="18">
        <f t="shared" si="126"/>
        <v>0</v>
      </c>
      <c r="L123" s="19"/>
      <c r="M123" s="18">
        <f t="shared" si="127"/>
        <v>0</v>
      </c>
      <c r="N123" s="20">
        <f t="shared" si="128"/>
        <v>8</v>
      </c>
      <c r="O123" s="21">
        <f t="shared" si="129"/>
        <v>0.6666666666666666</v>
      </c>
      <c r="P123" s="19"/>
      <c r="Q123" s="18">
        <f t="shared" si="130"/>
        <v>0</v>
      </c>
      <c r="R123" s="19"/>
      <c r="S123" s="18">
        <f t="shared" si="131"/>
        <v>0</v>
      </c>
      <c r="T123" s="20">
        <f t="shared" si="132"/>
        <v>0</v>
      </c>
      <c r="U123" s="22">
        <f t="shared" si="133"/>
        <v>0</v>
      </c>
      <c r="V123" s="23"/>
      <c r="W123" s="18">
        <f t="shared" si="134"/>
        <v>0</v>
      </c>
      <c r="X123" s="24"/>
      <c r="Y123" s="18">
        <f t="shared" si="135"/>
        <v>0</v>
      </c>
      <c r="Z123" s="208"/>
      <c r="AA123" s="34">
        <f t="shared" si="136"/>
        <v>0</v>
      </c>
      <c r="AB123" s="33"/>
      <c r="AC123" s="34">
        <f t="shared" si="137"/>
        <v>0</v>
      </c>
      <c r="AD123" s="26">
        <f t="shared" si="138"/>
        <v>0</v>
      </c>
      <c r="AE123" s="27">
        <f t="shared" si="139"/>
        <v>0</v>
      </c>
      <c r="AF123" s="28">
        <f t="shared" si="140"/>
        <v>8</v>
      </c>
      <c r="AG123" s="29">
        <f t="shared" si="141"/>
        <v>0.6666666666666666</v>
      </c>
      <c r="AH123" s="28">
        <f t="shared" si="142"/>
        <v>0</v>
      </c>
      <c r="AI123" s="22">
        <f t="shared" si="143"/>
        <v>0</v>
      </c>
    </row>
    <row r="124" spans="1:35" s="202" customFormat="1" ht="15">
      <c r="A124" s="30"/>
      <c r="B124" s="204"/>
      <c r="C124" s="316" t="s">
        <v>1785</v>
      </c>
      <c r="D124" s="329">
        <v>8</v>
      </c>
      <c r="E124" s="58">
        <f t="shared" si="123"/>
        <v>0.6666666666666666</v>
      </c>
      <c r="F124" s="19"/>
      <c r="G124" s="18">
        <f t="shared" si="124"/>
        <v>0</v>
      </c>
      <c r="H124" s="19"/>
      <c r="I124" s="18">
        <f t="shared" si="125"/>
        <v>0</v>
      </c>
      <c r="J124" s="19"/>
      <c r="K124" s="18">
        <f t="shared" si="126"/>
        <v>0</v>
      </c>
      <c r="L124" s="19"/>
      <c r="M124" s="18">
        <f t="shared" si="127"/>
        <v>0</v>
      </c>
      <c r="N124" s="20">
        <f t="shared" si="128"/>
        <v>8</v>
      </c>
      <c r="O124" s="21">
        <f t="shared" si="129"/>
        <v>0.6666666666666666</v>
      </c>
      <c r="P124" s="19"/>
      <c r="Q124" s="18">
        <f t="shared" si="130"/>
        <v>0</v>
      </c>
      <c r="R124" s="19"/>
      <c r="S124" s="18">
        <f t="shared" si="131"/>
        <v>0</v>
      </c>
      <c r="T124" s="20">
        <f t="shared" si="132"/>
        <v>0</v>
      </c>
      <c r="U124" s="22">
        <f t="shared" si="133"/>
        <v>0</v>
      </c>
      <c r="V124" s="23"/>
      <c r="W124" s="18">
        <f t="shared" si="134"/>
        <v>0</v>
      </c>
      <c r="X124" s="24"/>
      <c r="Y124" s="18">
        <f t="shared" si="135"/>
        <v>0</v>
      </c>
      <c r="Z124" s="208"/>
      <c r="AA124" s="34">
        <f t="shared" si="136"/>
        <v>0</v>
      </c>
      <c r="AB124" s="33"/>
      <c r="AC124" s="34">
        <f t="shared" si="137"/>
        <v>0</v>
      </c>
      <c r="AD124" s="26">
        <f t="shared" si="138"/>
        <v>0</v>
      </c>
      <c r="AE124" s="27">
        <f t="shared" si="139"/>
        <v>0</v>
      </c>
      <c r="AF124" s="28">
        <f t="shared" si="140"/>
        <v>8</v>
      </c>
      <c r="AG124" s="29">
        <f t="shared" si="141"/>
        <v>0.6666666666666666</v>
      </c>
      <c r="AH124" s="28">
        <f t="shared" si="142"/>
        <v>0</v>
      </c>
      <c r="AI124" s="22">
        <f t="shared" si="143"/>
        <v>0</v>
      </c>
    </row>
    <row r="125" spans="1:35" ht="15">
      <c r="A125" s="30"/>
      <c r="B125" s="204"/>
      <c r="C125" s="316" t="s">
        <v>1786</v>
      </c>
      <c r="D125" s="329">
        <v>7.5</v>
      </c>
      <c r="E125" s="58">
        <f t="shared" si="0"/>
        <v>0.625</v>
      </c>
      <c r="F125" s="19"/>
      <c r="G125" s="18">
        <f t="shared" si="44"/>
        <v>0</v>
      </c>
      <c r="H125" s="19"/>
      <c r="I125" s="18">
        <f t="shared" si="45"/>
        <v>0</v>
      </c>
      <c r="J125" s="19"/>
      <c r="K125" s="18">
        <f t="shared" si="46"/>
        <v>0</v>
      </c>
      <c r="L125" s="19"/>
      <c r="M125" s="18">
        <f t="shared" si="47"/>
        <v>0</v>
      </c>
      <c r="N125" s="20">
        <f aca="true" t="shared" si="144" ref="N125:O130">D125+F125+H125+J125+L125</f>
        <v>7.5</v>
      </c>
      <c r="O125" s="21">
        <f t="shared" si="144"/>
        <v>0.625</v>
      </c>
      <c r="P125" s="19"/>
      <c r="Q125" s="18">
        <f t="shared" si="49"/>
        <v>0</v>
      </c>
      <c r="R125" s="19"/>
      <c r="S125" s="18">
        <f t="shared" si="50"/>
        <v>0</v>
      </c>
      <c r="T125" s="20">
        <f aca="true" t="shared" si="145" ref="T125:U130">P125+R125</f>
        <v>0</v>
      </c>
      <c r="U125" s="22">
        <f t="shared" si="145"/>
        <v>0</v>
      </c>
      <c r="V125" s="23"/>
      <c r="W125" s="18">
        <f t="shared" si="52"/>
        <v>0</v>
      </c>
      <c r="X125" s="24"/>
      <c r="Y125" s="18">
        <f t="shared" si="53"/>
        <v>0</v>
      </c>
      <c r="Z125" s="208"/>
      <c r="AA125" s="34">
        <f t="shared" si="54"/>
        <v>0</v>
      </c>
      <c r="AB125" s="33"/>
      <c r="AC125" s="34">
        <f t="shared" si="12"/>
        <v>0</v>
      </c>
      <c r="AD125" s="26">
        <f aca="true" t="shared" si="146" ref="AD125:AE130">X125+Z125+AB125</f>
        <v>0</v>
      </c>
      <c r="AE125" s="27">
        <f t="shared" si="146"/>
        <v>0</v>
      </c>
      <c r="AF125" s="28">
        <f aca="true" t="shared" si="147" ref="AF125:AG130">N125+T125+V125+AD125</f>
        <v>7.5</v>
      </c>
      <c r="AG125" s="29">
        <f t="shared" si="147"/>
        <v>0.625</v>
      </c>
      <c r="AH125" s="28">
        <f t="shared" si="58"/>
        <v>0</v>
      </c>
      <c r="AI125" s="22">
        <f t="shared" si="59"/>
        <v>0</v>
      </c>
    </row>
    <row r="126" spans="1:35" ht="15">
      <c r="A126" s="30"/>
      <c r="B126" s="204"/>
      <c r="C126" s="316" t="s">
        <v>1787</v>
      </c>
      <c r="D126" s="329">
        <v>8</v>
      </c>
      <c r="E126" s="58">
        <f t="shared" si="0"/>
        <v>0.6666666666666666</v>
      </c>
      <c r="F126" s="19"/>
      <c r="G126" s="18">
        <f t="shared" si="44"/>
        <v>0</v>
      </c>
      <c r="H126" s="19"/>
      <c r="I126" s="18">
        <f t="shared" si="45"/>
        <v>0</v>
      </c>
      <c r="J126" s="19"/>
      <c r="K126" s="18">
        <f t="shared" si="46"/>
        <v>0</v>
      </c>
      <c r="L126" s="19"/>
      <c r="M126" s="18">
        <f t="shared" si="47"/>
        <v>0</v>
      </c>
      <c r="N126" s="20">
        <f t="shared" si="144"/>
        <v>8</v>
      </c>
      <c r="O126" s="21">
        <f t="shared" si="144"/>
        <v>0.6666666666666666</v>
      </c>
      <c r="P126" s="19"/>
      <c r="Q126" s="18">
        <f t="shared" si="49"/>
        <v>0</v>
      </c>
      <c r="R126" s="19"/>
      <c r="S126" s="18">
        <f t="shared" si="50"/>
        <v>0</v>
      </c>
      <c r="T126" s="20">
        <f t="shared" si="145"/>
        <v>0</v>
      </c>
      <c r="U126" s="22">
        <f t="shared" si="145"/>
        <v>0</v>
      </c>
      <c r="V126" s="23"/>
      <c r="W126" s="18">
        <f t="shared" si="52"/>
        <v>0</v>
      </c>
      <c r="X126" s="24"/>
      <c r="Y126" s="18">
        <f t="shared" si="53"/>
        <v>0</v>
      </c>
      <c r="Z126" s="208"/>
      <c r="AA126" s="34">
        <f t="shared" si="54"/>
        <v>0</v>
      </c>
      <c r="AB126" s="33"/>
      <c r="AC126" s="34">
        <f t="shared" si="12"/>
        <v>0</v>
      </c>
      <c r="AD126" s="26">
        <f t="shared" si="146"/>
        <v>0</v>
      </c>
      <c r="AE126" s="27">
        <f t="shared" si="146"/>
        <v>0</v>
      </c>
      <c r="AF126" s="28">
        <f t="shared" si="147"/>
        <v>8</v>
      </c>
      <c r="AG126" s="29">
        <f t="shared" si="147"/>
        <v>0.6666666666666666</v>
      </c>
      <c r="AH126" s="28">
        <f t="shared" si="58"/>
        <v>0</v>
      </c>
      <c r="AI126" s="22">
        <f t="shared" si="59"/>
        <v>0</v>
      </c>
    </row>
    <row r="127" spans="1:35" ht="15">
      <c r="A127" s="30"/>
      <c r="B127" s="204"/>
      <c r="C127" s="316" t="s">
        <v>1788</v>
      </c>
      <c r="D127" s="329">
        <v>8</v>
      </c>
      <c r="E127" s="58">
        <f t="shared" si="0"/>
        <v>0.6666666666666666</v>
      </c>
      <c r="F127" s="19"/>
      <c r="G127" s="18">
        <f t="shared" si="44"/>
        <v>0</v>
      </c>
      <c r="H127" s="19"/>
      <c r="I127" s="18">
        <f t="shared" si="45"/>
        <v>0</v>
      </c>
      <c r="J127" s="19"/>
      <c r="K127" s="18">
        <f t="shared" si="46"/>
        <v>0</v>
      </c>
      <c r="L127" s="19"/>
      <c r="M127" s="18">
        <f t="shared" si="47"/>
        <v>0</v>
      </c>
      <c r="N127" s="20">
        <f t="shared" si="144"/>
        <v>8</v>
      </c>
      <c r="O127" s="21">
        <f t="shared" si="144"/>
        <v>0.6666666666666666</v>
      </c>
      <c r="P127" s="19"/>
      <c r="Q127" s="18">
        <f t="shared" si="49"/>
        <v>0</v>
      </c>
      <c r="R127" s="19"/>
      <c r="S127" s="18">
        <f t="shared" si="50"/>
        <v>0</v>
      </c>
      <c r="T127" s="20">
        <f t="shared" si="145"/>
        <v>0</v>
      </c>
      <c r="U127" s="22">
        <f t="shared" si="145"/>
        <v>0</v>
      </c>
      <c r="V127" s="23"/>
      <c r="W127" s="18">
        <f t="shared" si="52"/>
        <v>0</v>
      </c>
      <c r="X127" s="24"/>
      <c r="Y127" s="18">
        <f t="shared" si="53"/>
        <v>0</v>
      </c>
      <c r="Z127" s="208"/>
      <c r="AA127" s="34">
        <f t="shared" si="54"/>
        <v>0</v>
      </c>
      <c r="AB127" s="33"/>
      <c r="AC127" s="34">
        <f t="shared" si="12"/>
        <v>0</v>
      </c>
      <c r="AD127" s="26">
        <f t="shared" si="146"/>
        <v>0</v>
      </c>
      <c r="AE127" s="27">
        <f t="shared" si="146"/>
        <v>0</v>
      </c>
      <c r="AF127" s="28">
        <f t="shared" si="147"/>
        <v>8</v>
      </c>
      <c r="AG127" s="29">
        <f t="shared" si="147"/>
        <v>0.6666666666666666</v>
      </c>
      <c r="AH127" s="28">
        <f t="shared" si="58"/>
        <v>0</v>
      </c>
      <c r="AI127" s="22">
        <f t="shared" si="59"/>
        <v>0</v>
      </c>
    </row>
    <row r="128" spans="1:35" ht="15">
      <c r="A128" s="30"/>
      <c r="B128" s="204"/>
      <c r="C128" s="316" t="s">
        <v>1789</v>
      </c>
      <c r="D128" s="329">
        <v>8</v>
      </c>
      <c r="E128" s="58">
        <f t="shared" si="0"/>
        <v>0.6666666666666666</v>
      </c>
      <c r="F128" s="19"/>
      <c r="G128" s="18">
        <f t="shared" si="44"/>
        <v>0</v>
      </c>
      <c r="H128" s="19"/>
      <c r="I128" s="18">
        <f t="shared" si="45"/>
        <v>0</v>
      </c>
      <c r="J128" s="19"/>
      <c r="K128" s="18">
        <f t="shared" si="46"/>
        <v>0</v>
      </c>
      <c r="L128" s="19"/>
      <c r="M128" s="18">
        <f t="shared" si="47"/>
        <v>0</v>
      </c>
      <c r="N128" s="20">
        <f t="shared" si="144"/>
        <v>8</v>
      </c>
      <c r="O128" s="21">
        <f t="shared" si="144"/>
        <v>0.6666666666666666</v>
      </c>
      <c r="P128" s="19"/>
      <c r="Q128" s="18">
        <f t="shared" si="49"/>
        <v>0</v>
      </c>
      <c r="R128" s="19"/>
      <c r="S128" s="18">
        <f t="shared" si="50"/>
        <v>0</v>
      </c>
      <c r="T128" s="20">
        <f t="shared" si="145"/>
        <v>0</v>
      </c>
      <c r="U128" s="22">
        <f t="shared" si="145"/>
        <v>0</v>
      </c>
      <c r="V128" s="23"/>
      <c r="W128" s="18">
        <f t="shared" si="52"/>
        <v>0</v>
      </c>
      <c r="X128" s="24"/>
      <c r="Y128" s="18">
        <f t="shared" si="53"/>
        <v>0</v>
      </c>
      <c r="Z128" s="208"/>
      <c r="AA128" s="34">
        <f t="shared" si="54"/>
        <v>0</v>
      </c>
      <c r="AB128" s="33"/>
      <c r="AC128" s="34">
        <f t="shared" si="12"/>
        <v>0</v>
      </c>
      <c r="AD128" s="26">
        <f t="shared" si="146"/>
        <v>0</v>
      </c>
      <c r="AE128" s="27">
        <f t="shared" si="146"/>
        <v>0</v>
      </c>
      <c r="AF128" s="28">
        <f t="shared" si="147"/>
        <v>8</v>
      </c>
      <c r="AG128" s="29">
        <f t="shared" si="147"/>
        <v>0.6666666666666666</v>
      </c>
      <c r="AH128" s="28">
        <f t="shared" si="58"/>
        <v>0</v>
      </c>
      <c r="AI128" s="22">
        <f t="shared" si="59"/>
        <v>0</v>
      </c>
    </row>
    <row r="129" spans="1:35" ht="15">
      <c r="A129" s="15"/>
      <c r="B129" s="204"/>
      <c r="C129" s="316" t="s">
        <v>1790</v>
      </c>
      <c r="D129" s="329">
        <v>8</v>
      </c>
      <c r="E129" s="58">
        <f aca="true" t="shared" si="148" ref="E129:E130">+D129/12</f>
        <v>0.6666666666666666</v>
      </c>
      <c r="F129" s="19"/>
      <c r="G129" s="18">
        <f t="shared" si="44"/>
        <v>0</v>
      </c>
      <c r="H129" s="19"/>
      <c r="I129" s="18">
        <f t="shared" si="45"/>
        <v>0</v>
      </c>
      <c r="J129" s="19"/>
      <c r="K129" s="18">
        <f t="shared" si="46"/>
        <v>0</v>
      </c>
      <c r="L129" s="19"/>
      <c r="M129" s="18">
        <f t="shared" si="47"/>
        <v>0</v>
      </c>
      <c r="N129" s="20">
        <f t="shared" si="144"/>
        <v>8</v>
      </c>
      <c r="O129" s="21">
        <f t="shared" si="144"/>
        <v>0.6666666666666666</v>
      </c>
      <c r="P129" s="19"/>
      <c r="Q129" s="18">
        <f t="shared" si="49"/>
        <v>0</v>
      </c>
      <c r="R129" s="19"/>
      <c r="S129" s="18">
        <f t="shared" si="50"/>
        <v>0</v>
      </c>
      <c r="T129" s="20">
        <f t="shared" si="145"/>
        <v>0</v>
      </c>
      <c r="U129" s="22">
        <f t="shared" si="145"/>
        <v>0</v>
      </c>
      <c r="V129" s="23"/>
      <c r="W129" s="18">
        <f t="shared" si="52"/>
        <v>0</v>
      </c>
      <c r="X129" s="24"/>
      <c r="Y129" s="18">
        <f t="shared" si="53"/>
        <v>0</v>
      </c>
      <c r="Z129" s="208"/>
      <c r="AA129" s="34">
        <f t="shared" si="54"/>
        <v>0</v>
      </c>
      <c r="AB129" s="33"/>
      <c r="AC129" s="34">
        <f aca="true" t="shared" si="149" ref="AC129:AC130">AB129/12</f>
        <v>0</v>
      </c>
      <c r="AD129" s="26">
        <f t="shared" si="146"/>
        <v>0</v>
      </c>
      <c r="AE129" s="27">
        <f t="shared" si="146"/>
        <v>0</v>
      </c>
      <c r="AF129" s="28">
        <f t="shared" si="147"/>
        <v>8</v>
      </c>
      <c r="AG129" s="29">
        <f t="shared" si="147"/>
        <v>0.6666666666666666</v>
      </c>
      <c r="AH129" s="28">
        <f t="shared" si="58"/>
        <v>0</v>
      </c>
      <c r="AI129" s="22">
        <f t="shared" si="59"/>
        <v>0</v>
      </c>
    </row>
    <row r="130" spans="1:35" ht="15.75" thickBot="1">
      <c r="A130" s="30"/>
      <c r="B130" s="204"/>
      <c r="C130" s="316" t="s">
        <v>1791</v>
      </c>
      <c r="D130" s="329">
        <v>8</v>
      </c>
      <c r="E130" s="58">
        <f t="shared" si="148"/>
        <v>0.6666666666666666</v>
      </c>
      <c r="F130" s="19"/>
      <c r="G130" s="18">
        <f t="shared" si="44"/>
        <v>0</v>
      </c>
      <c r="H130" s="19"/>
      <c r="I130" s="18">
        <f t="shared" si="45"/>
        <v>0</v>
      </c>
      <c r="J130" s="19"/>
      <c r="K130" s="18">
        <f t="shared" si="46"/>
        <v>0</v>
      </c>
      <c r="L130" s="19"/>
      <c r="M130" s="18">
        <f t="shared" si="47"/>
        <v>0</v>
      </c>
      <c r="N130" s="20">
        <f t="shared" si="144"/>
        <v>8</v>
      </c>
      <c r="O130" s="21">
        <f t="shared" si="144"/>
        <v>0.6666666666666666</v>
      </c>
      <c r="P130" s="19"/>
      <c r="Q130" s="18">
        <f t="shared" si="49"/>
        <v>0</v>
      </c>
      <c r="R130" s="19"/>
      <c r="S130" s="18">
        <f t="shared" si="50"/>
        <v>0</v>
      </c>
      <c r="T130" s="20">
        <f t="shared" si="145"/>
        <v>0</v>
      </c>
      <c r="U130" s="22">
        <f t="shared" si="145"/>
        <v>0</v>
      </c>
      <c r="V130" s="23"/>
      <c r="W130" s="18">
        <f t="shared" si="52"/>
        <v>0</v>
      </c>
      <c r="X130" s="24"/>
      <c r="Y130" s="18">
        <f t="shared" si="53"/>
        <v>0</v>
      </c>
      <c r="Z130" s="208"/>
      <c r="AA130" s="34">
        <f t="shared" si="54"/>
        <v>0</v>
      </c>
      <c r="AB130" s="37"/>
      <c r="AC130" s="34">
        <f t="shared" si="149"/>
        <v>0</v>
      </c>
      <c r="AD130" s="38">
        <f t="shared" si="146"/>
        <v>0</v>
      </c>
      <c r="AE130" s="27">
        <f t="shared" si="146"/>
        <v>0</v>
      </c>
      <c r="AF130" s="28">
        <f t="shared" si="147"/>
        <v>8</v>
      </c>
      <c r="AG130" s="29">
        <f t="shared" si="147"/>
        <v>0.6666666666666666</v>
      </c>
      <c r="AH130" s="28">
        <f t="shared" si="58"/>
        <v>0</v>
      </c>
      <c r="AI130" s="22">
        <f t="shared" si="59"/>
        <v>0</v>
      </c>
    </row>
    <row r="131" spans="1:67" s="41" customFormat="1" ht="15.75" thickBot="1">
      <c r="A131" s="496" t="s">
        <v>38</v>
      </c>
      <c r="B131" s="497"/>
      <c r="C131" s="498"/>
      <c r="D131" s="59">
        <f aca="true" t="shared" si="150" ref="D131:Q131">SUM(D20:D130)</f>
        <v>854</v>
      </c>
      <c r="E131" s="39">
        <f t="shared" si="150"/>
        <v>71.16666666666667</v>
      </c>
      <c r="F131" s="39">
        <f t="shared" si="150"/>
        <v>0</v>
      </c>
      <c r="G131" s="39">
        <f t="shared" si="150"/>
        <v>0</v>
      </c>
      <c r="H131" s="39">
        <f t="shared" si="150"/>
        <v>0</v>
      </c>
      <c r="I131" s="39">
        <f t="shared" si="150"/>
        <v>0</v>
      </c>
      <c r="J131" s="39">
        <f t="shared" si="150"/>
        <v>7</v>
      </c>
      <c r="K131" s="39">
        <f t="shared" si="150"/>
        <v>0.5833333333333334</v>
      </c>
      <c r="L131" s="39">
        <f t="shared" si="150"/>
        <v>0</v>
      </c>
      <c r="M131" s="39">
        <f t="shared" si="150"/>
        <v>0</v>
      </c>
      <c r="N131" s="39">
        <f t="shared" si="150"/>
        <v>861</v>
      </c>
      <c r="O131" s="39">
        <f t="shared" si="150"/>
        <v>71.75</v>
      </c>
      <c r="P131" s="39">
        <f t="shared" si="150"/>
        <v>24</v>
      </c>
      <c r="Q131" s="39">
        <f t="shared" si="150"/>
        <v>2</v>
      </c>
      <c r="R131" s="39">
        <f>SUM(R20:R79)</f>
        <v>0</v>
      </c>
      <c r="S131" s="39">
        <f>SUM(S20:S130)</f>
        <v>0</v>
      </c>
      <c r="T131" s="39">
        <f>SUM(T20:T130)</f>
        <v>24</v>
      </c>
      <c r="U131" s="39">
        <f>SUM(U20:U130)</f>
        <v>2</v>
      </c>
      <c r="V131" s="39">
        <f>SUM(V20:V130)</f>
        <v>0</v>
      </c>
      <c r="W131" s="39">
        <f>SUM(W20:W79)</f>
        <v>0</v>
      </c>
      <c r="X131" s="39">
        <f aca="true" t="shared" si="151" ref="X131:AI131">SUM(X20:X130)</f>
        <v>0</v>
      </c>
      <c r="Y131" s="39">
        <f t="shared" si="151"/>
        <v>0</v>
      </c>
      <c r="Z131" s="39">
        <f t="shared" si="151"/>
        <v>90</v>
      </c>
      <c r="AA131" s="39">
        <f t="shared" si="151"/>
        <v>7.500000000000001</v>
      </c>
      <c r="AB131" s="39">
        <f t="shared" si="151"/>
        <v>1.5</v>
      </c>
      <c r="AC131" s="39">
        <f t="shared" si="151"/>
        <v>0.125</v>
      </c>
      <c r="AD131" s="39">
        <f t="shared" si="151"/>
        <v>91.5</v>
      </c>
      <c r="AE131" s="39">
        <f t="shared" si="151"/>
        <v>7.625000000000001</v>
      </c>
      <c r="AF131" s="39">
        <f t="shared" si="151"/>
        <v>976.5</v>
      </c>
      <c r="AG131" s="39">
        <f t="shared" si="151"/>
        <v>81.37500000000009</v>
      </c>
      <c r="AH131" s="39">
        <f t="shared" si="151"/>
        <v>146.5</v>
      </c>
      <c r="AI131" s="40">
        <f t="shared" si="151"/>
        <v>12.208333333333334</v>
      </c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</row>
    <row r="132" spans="16:67" ht="15">
      <c r="P132" s="1"/>
      <c r="Q132" s="1"/>
      <c r="R132" s="1"/>
      <c r="S132" s="1"/>
      <c r="V132" s="1"/>
      <c r="W132" s="1"/>
      <c r="X132" s="1"/>
      <c r="Y132" s="1"/>
      <c r="Z132" s="1"/>
      <c r="AA132" s="1"/>
      <c r="AB132" s="1"/>
      <c r="AC132" s="1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</row>
    <row r="133" spans="1:19" ht="15">
      <c r="A133" s="373" t="s">
        <v>39</v>
      </c>
      <c r="B133" s="374"/>
      <c r="C133" s="374"/>
      <c r="D133" s="374"/>
      <c r="E133" s="374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/>
      <c r="Q133" s="374"/>
      <c r="R133" s="374"/>
      <c r="S133" s="374"/>
    </row>
    <row r="134" spans="1:36" ht="15" customHeight="1">
      <c r="A134" s="375" t="s">
        <v>1820</v>
      </c>
      <c r="B134" s="376"/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6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  <c r="AC134" s="376"/>
      <c r="AD134" s="376"/>
      <c r="AE134" s="376"/>
      <c r="AF134" s="376"/>
      <c r="AG134" s="376"/>
      <c r="AH134" s="376"/>
      <c r="AI134" s="376"/>
      <c r="AJ134" s="1"/>
    </row>
    <row r="136" ht="15">
      <c r="A136" s="194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131:C131"/>
    <mergeCell ref="A133:S133"/>
    <mergeCell ref="A134:AI134"/>
    <mergeCell ref="AH17:AH19"/>
    <mergeCell ref="AI17:AI19"/>
    <mergeCell ref="A20:C20"/>
    <mergeCell ref="A66:C66"/>
    <mergeCell ref="A74:C74"/>
    <mergeCell ref="A89:C89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1"/>
  <sheetViews>
    <sheetView workbookViewId="0" topLeftCell="A51">
      <selection activeCell="C68" sqref="C68"/>
    </sheetView>
  </sheetViews>
  <sheetFormatPr defaultColWidth="9.140625" defaultRowHeight="15"/>
  <cols>
    <col min="1" max="1" width="21.00390625" style="201" customWidth="1"/>
    <col min="2" max="2" width="25.140625" style="201" customWidth="1"/>
    <col min="3" max="3" width="45.28125" style="201" customWidth="1"/>
    <col min="4" max="5" width="8.00390625" style="201" customWidth="1"/>
    <col min="6" max="6" width="7.00390625" style="201" bestFit="1" customWidth="1"/>
    <col min="7" max="7" width="7.28125" style="201" customWidth="1"/>
    <col min="8" max="8" width="5.8515625" style="201" customWidth="1"/>
    <col min="9" max="9" width="6.421875" style="201" customWidth="1"/>
    <col min="10" max="11" width="6.28125" style="201" customWidth="1"/>
    <col min="12" max="13" width="7.28125" style="201" customWidth="1"/>
    <col min="14" max="14" width="11.28125" style="1" customWidth="1"/>
    <col min="15" max="15" width="11.00390625" style="1" customWidth="1"/>
    <col min="16" max="16" width="8.57421875" style="201" customWidth="1"/>
    <col min="17" max="17" width="7.421875" style="201" customWidth="1"/>
    <col min="18" max="19" width="7.7109375" style="201" customWidth="1"/>
    <col min="20" max="20" width="9.28125" style="1" customWidth="1"/>
    <col min="21" max="21" width="9.8515625" style="1" customWidth="1"/>
    <col min="22" max="22" width="7.7109375" style="201" customWidth="1"/>
    <col min="23" max="23" width="6.140625" style="201" customWidth="1"/>
    <col min="24" max="26" width="7.7109375" style="201" customWidth="1"/>
    <col min="27" max="27" width="9.7109375" style="201" customWidth="1"/>
    <col min="28" max="29" width="7.7109375" style="201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201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399</v>
      </c>
    </row>
    <row r="10" spans="1:3" s="7" customFormat="1" ht="16.5" thickBot="1">
      <c r="A10" s="449" t="s">
        <v>5</v>
      </c>
      <c r="B10" s="450"/>
      <c r="C10" s="8" t="s">
        <v>274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210" t="s">
        <v>946</v>
      </c>
      <c r="B21" s="209" t="s">
        <v>61</v>
      </c>
      <c r="C21" s="209" t="s">
        <v>947</v>
      </c>
      <c r="D21" s="209">
        <v>13.5</v>
      </c>
      <c r="E21" s="18">
        <f aca="true" t="shared" si="0" ref="E21:E143">+D21/12</f>
        <v>1.125</v>
      </c>
      <c r="F21" s="19"/>
      <c r="G21" s="18">
        <f aca="true" t="shared" si="1" ref="G21:G66">F21/12</f>
        <v>0</v>
      </c>
      <c r="H21" s="19"/>
      <c r="I21" s="18">
        <f aca="true" t="shared" si="2" ref="I21:I66">+H21/12</f>
        <v>0</v>
      </c>
      <c r="J21" s="19"/>
      <c r="K21" s="18">
        <f aca="true" t="shared" si="3" ref="K21:M51">+J21/12</f>
        <v>0</v>
      </c>
      <c r="L21" s="19"/>
      <c r="M21" s="18">
        <f aca="true" t="shared" si="4" ref="M21:M50">+L21/12</f>
        <v>0</v>
      </c>
      <c r="N21" s="20">
        <f aca="true" t="shared" si="5" ref="N21:O50">D21+F21+H21+J21+L21</f>
        <v>13.5</v>
      </c>
      <c r="O21" s="21">
        <f t="shared" si="5"/>
        <v>1.125</v>
      </c>
      <c r="P21" s="211">
        <v>0</v>
      </c>
      <c r="Q21" s="18">
        <f aca="true" t="shared" si="6" ref="Q21:Q66">+P21/12</f>
        <v>0</v>
      </c>
      <c r="R21" s="19"/>
      <c r="S21" s="18">
        <f aca="true" t="shared" si="7" ref="S21:S66">+R21/12</f>
        <v>0</v>
      </c>
      <c r="T21" s="20">
        <f aca="true" t="shared" si="8" ref="T21:U50">P21+R21</f>
        <v>0</v>
      </c>
      <c r="U21" s="22">
        <f t="shared" si="8"/>
        <v>0</v>
      </c>
      <c r="V21" s="23"/>
      <c r="W21" s="18">
        <f aca="true" t="shared" si="9" ref="W21:W66">+V21/12</f>
        <v>0</v>
      </c>
      <c r="X21" s="24"/>
      <c r="Y21" s="18">
        <f aca="true" t="shared" si="10" ref="Y21:Y66">+X21/12</f>
        <v>0</v>
      </c>
      <c r="Z21" s="212">
        <v>0</v>
      </c>
      <c r="AA21" s="18">
        <f aca="true" t="shared" si="11" ref="AA21:AA66">+Z21/12</f>
        <v>0</v>
      </c>
      <c r="AB21" s="25"/>
      <c r="AC21" s="18">
        <f aca="true" t="shared" si="12" ref="AC21:AC143">AB21/12</f>
        <v>0</v>
      </c>
      <c r="AD21" s="26">
        <f aca="true" t="shared" si="13" ref="AD21:AE50">X21+Z21+AB21</f>
        <v>0</v>
      </c>
      <c r="AE21" s="27">
        <f t="shared" si="13"/>
        <v>0</v>
      </c>
      <c r="AF21" s="28">
        <f aca="true" t="shared" si="14" ref="AF21:AG50">N21+T21+V21+AD21</f>
        <v>13.5</v>
      </c>
      <c r="AG21" s="29">
        <f t="shared" si="14"/>
        <v>1.125</v>
      </c>
      <c r="AH21" s="28">
        <f aca="true" t="shared" si="15" ref="AH21:AH66">IF(AF21-F21-J21-AB21-12&lt;0,0,AF21-F21-J21-AB21-12)</f>
        <v>1.5</v>
      </c>
      <c r="AI21" s="22">
        <f aca="true" t="shared" si="16" ref="AI21:AI66">AH21/12</f>
        <v>0.125</v>
      </c>
    </row>
    <row r="22" spans="1:35" ht="15">
      <c r="A22" s="210" t="s">
        <v>948</v>
      </c>
      <c r="B22" s="209" t="s">
        <v>61</v>
      </c>
      <c r="C22" s="209" t="s">
        <v>949</v>
      </c>
      <c r="D22" s="209">
        <v>12</v>
      </c>
      <c r="E22" s="18">
        <f t="shared" si="0"/>
        <v>1</v>
      </c>
      <c r="F22" s="19"/>
      <c r="G22" s="18">
        <f t="shared" si="1"/>
        <v>0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12</v>
      </c>
      <c r="O22" s="21">
        <f t="shared" si="5"/>
        <v>1</v>
      </c>
      <c r="P22" s="211">
        <v>0</v>
      </c>
      <c r="Q22" s="18">
        <f t="shared" si="6"/>
        <v>0</v>
      </c>
      <c r="R22" s="19"/>
      <c r="S22" s="18">
        <f t="shared" si="7"/>
        <v>0</v>
      </c>
      <c r="T22" s="20">
        <f t="shared" si="8"/>
        <v>0</v>
      </c>
      <c r="U22" s="22">
        <f t="shared" si="8"/>
        <v>0</v>
      </c>
      <c r="V22" s="23"/>
      <c r="W22" s="18">
        <f t="shared" si="9"/>
        <v>0</v>
      </c>
      <c r="X22" s="24"/>
      <c r="Y22" s="18">
        <f t="shared" si="10"/>
        <v>0</v>
      </c>
      <c r="Z22" s="212">
        <v>0</v>
      </c>
      <c r="AA22" s="18">
        <f t="shared" si="11"/>
        <v>0</v>
      </c>
      <c r="AB22" s="25"/>
      <c r="AC22" s="18">
        <f t="shared" si="12"/>
        <v>0</v>
      </c>
      <c r="AD22" s="26">
        <f t="shared" si="13"/>
        <v>0</v>
      </c>
      <c r="AE22" s="27">
        <f t="shared" si="13"/>
        <v>0</v>
      </c>
      <c r="AF22" s="28">
        <f t="shared" si="14"/>
        <v>12</v>
      </c>
      <c r="AG22" s="29">
        <f t="shared" si="14"/>
        <v>1</v>
      </c>
      <c r="AH22" s="28">
        <f t="shared" si="15"/>
        <v>0</v>
      </c>
      <c r="AI22" s="22">
        <f t="shared" si="16"/>
        <v>0</v>
      </c>
    </row>
    <row r="23" spans="1:35" ht="15">
      <c r="A23" s="210" t="s">
        <v>950</v>
      </c>
      <c r="B23" s="209" t="s">
        <v>61</v>
      </c>
      <c r="C23" s="209" t="s">
        <v>951</v>
      </c>
      <c r="D23" s="209">
        <v>8</v>
      </c>
      <c r="E23" s="18">
        <f t="shared" si="0"/>
        <v>0.6666666666666666</v>
      </c>
      <c r="F23" s="19"/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8</v>
      </c>
      <c r="O23" s="21">
        <f t="shared" si="5"/>
        <v>0.6666666666666666</v>
      </c>
      <c r="P23" s="211">
        <v>3</v>
      </c>
      <c r="Q23" s="18">
        <f t="shared" si="6"/>
        <v>0.25</v>
      </c>
      <c r="R23" s="19"/>
      <c r="S23" s="18">
        <f t="shared" si="7"/>
        <v>0</v>
      </c>
      <c r="T23" s="20">
        <f t="shared" si="8"/>
        <v>3</v>
      </c>
      <c r="U23" s="22">
        <f t="shared" si="8"/>
        <v>0.25</v>
      </c>
      <c r="V23" s="23"/>
      <c r="W23" s="18">
        <f t="shared" si="9"/>
        <v>0</v>
      </c>
      <c r="X23" s="24"/>
      <c r="Y23" s="18">
        <f t="shared" si="10"/>
        <v>0</v>
      </c>
      <c r="Z23" s="212">
        <v>1</v>
      </c>
      <c r="AA23" s="18">
        <f t="shared" si="11"/>
        <v>0.08333333333333333</v>
      </c>
      <c r="AB23" s="25"/>
      <c r="AC23" s="18">
        <f t="shared" si="12"/>
        <v>0</v>
      </c>
      <c r="AD23" s="26">
        <f t="shared" si="13"/>
        <v>1</v>
      </c>
      <c r="AE23" s="27">
        <f t="shared" si="13"/>
        <v>0.08333333333333333</v>
      </c>
      <c r="AF23" s="28">
        <f t="shared" si="14"/>
        <v>12</v>
      </c>
      <c r="AG23" s="29">
        <f t="shared" si="14"/>
        <v>1</v>
      </c>
      <c r="AH23" s="28">
        <f t="shared" si="15"/>
        <v>0</v>
      </c>
      <c r="AI23" s="22">
        <f t="shared" si="16"/>
        <v>0</v>
      </c>
    </row>
    <row r="24" spans="1:35" ht="15">
      <c r="A24" s="210" t="s">
        <v>952</v>
      </c>
      <c r="B24" s="209" t="s">
        <v>61</v>
      </c>
      <c r="C24" s="209" t="s">
        <v>953</v>
      </c>
      <c r="D24" s="209">
        <v>19.5</v>
      </c>
      <c r="E24" s="18">
        <f t="shared" si="0"/>
        <v>1.625</v>
      </c>
      <c r="F24" s="19"/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19.5</v>
      </c>
      <c r="O24" s="21">
        <f t="shared" si="5"/>
        <v>1.625</v>
      </c>
      <c r="P24" s="211">
        <v>0</v>
      </c>
      <c r="Q24" s="18">
        <f t="shared" si="6"/>
        <v>0</v>
      </c>
      <c r="R24" s="19"/>
      <c r="S24" s="18">
        <f t="shared" si="7"/>
        <v>0</v>
      </c>
      <c r="T24" s="20">
        <f t="shared" si="8"/>
        <v>0</v>
      </c>
      <c r="U24" s="22">
        <f t="shared" si="8"/>
        <v>0</v>
      </c>
      <c r="V24" s="23"/>
      <c r="W24" s="18">
        <f t="shared" si="9"/>
        <v>0</v>
      </c>
      <c r="X24" s="24"/>
      <c r="Y24" s="18">
        <f t="shared" si="10"/>
        <v>0</v>
      </c>
      <c r="Z24" s="212">
        <v>0</v>
      </c>
      <c r="AA24" s="18">
        <f t="shared" si="11"/>
        <v>0</v>
      </c>
      <c r="AB24" s="25"/>
      <c r="AC24" s="18">
        <f t="shared" si="12"/>
        <v>0</v>
      </c>
      <c r="AD24" s="26">
        <f t="shared" si="13"/>
        <v>0</v>
      </c>
      <c r="AE24" s="27">
        <f t="shared" si="13"/>
        <v>0</v>
      </c>
      <c r="AF24" s="28">
        <f t="shared" si="14"/>
        <v>19.5</v>
      </c>
      <c r="AG24" s="29">
        <f t="shared" si="14"/>
        <v>1.625</v>
      </c>
      <c r="AH24" s="28">
        <f t="shared" si="15"/>
        <v>7.5</v>
      </c>
      <c r="AI24" s="22">
        <f t="shared" si="16"/>
        <v>0.625</v>
      </c>
    </row>
    <row r="25" spans="1:35" ht="15">
      <c r="A25" s="210" t="s">
        <v>954</v>
      </c>
      <c r="B25" s="209" t="s">
        <v>61</v>
      </c>
      <c r="C25" s="209" t="s">
        <v>955</v>
      </c>
      <c r="D25" s="209">
        <v>11.5</v>
      </c>
      <c r="E25" s="18">
        <f t="shared" si="0"/>
        <v>0.9583333333333334</v>
      </c>
      <c r="F25" s="19"/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11.5</v>
      </c>
      <c r="O25" s="21">
        <f t="shared" si="5"/>
        <v>0.9583333333333334</v>
      </c>
      <c r="P25" s="211">
        <v>0</v>
      </c>
      <c r="Q25" s="18">
        <f t="shared" si="6"/>
        <v>0</v>
      </c>
      <c r="R25" s="19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Z25" s="212">
        <v>4</v>
      </c>
      <c r="AA25" s="18">
        <f t="shared" si="11"/>
        <v>0.3333333333333333</v>
      </c>
      <c r="AB25" s="25"/>
      <c r="AC25" s="18">
        <f t="shared" si="12"/>
        <v>0</v>
      </c>
      <c r="AD25" s="26">
        <f t="shared" si="13"/>
        <v>4</v>
      </c>
      <c r="AE25" s="27">
        <f t="shared" si="13"/>
        <v>0.3333333333333333</v>
      </c>
      <c r="AF25" s="28">
        <f t="shared" si="14"/>
        <v>15.5</v>
      </c>
      <c r="AG25" s="29">
        <f t="shared" si="14"/>
        <v>1.2916666666666667</v>
      </c>
      <c r="AH25" s="28">
        <f t="shared" si="15"/>
        <v>3.5</v>
      </c>
      <c r="AI25" s="22">
        <f t="shared" si="16"/>
        <v>0.2916666666666667</v>
      </c>
    </row>
    <row r="26" spans="1:35" ht="15">
      <c r="A26" s="210" t="s">
        <v>956</v>
      </c>
      <c r="B26" s="209" t="s">
        <v>61</v>
      </c>
      <c r="C26" s="209" t="s">
        <v>957</v>
      </c>
      <c r="D26" s="209">
        <v>13</v>
      </c>
      <c r="E26" s="18">
        <f t="shared" si="0"/>
        <v>1.0833333333333333</v>
      </c>
      <c r="F26" s="19"/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13</v>
      </c>
      <c r="O26" s="21">
        <f t="shared" si="5"/>
        <v>1.0833333333333333</v>
      </c>
      <c r="P26" s="211">
        <v>0</v>
      </c>
      <c r="Q26" s="18">
        <f t="shared" si="6"/>
        <v>0</v>
      </c>
      <c r="R26" s="19"/>
      <c r="S26" s="18">
        <f t="shared" si="7"/>
        <v>0</v>
      </c>
      <c r="T26" s="20">
        <f t="shared" si="8"/>
        <v>0</v>
      </c>
      <c r="U26" s="22">
        <f t="shared" si="8"/>
        <v>0</v>
      </c>
      <c r="V26" s="23"/>
      <c r="W26" s="18">
        <f t="shared" si="9"/>
        <v>0</v>
      </c>
      <c r="X26" s="24"/>
      <c r="Y26" s="18">
        <f t="shared" si="10"/>
        <v>0</v>
      </c>
      <c r="Z26" s="212">
        <v>0</v>
      </c>
      <c r="AA26" s="18">
        <f t="shared" si="11"/>
        <v>0</v>
      </c>
      <c r="AB26" s="25"/>
      <c r="AC26" s="18">
        <f t="shared" si="12"/>
        <v>0</v>
      </c>
      <c r="AD26" s="26">
        <f t="shared" si="13"/>
        <v>0</v>
      </c>
      <c r="AE26" s="27">
        <f t="shared" si="13"/>
        <v>0</v>
      </c>
      <c r="AF26" s="28">
        <f t="shared" si="14"/>
        <v>13</v>
      </c>
      <c r="AG26" s="29">
        <f t="shared" si="14"/>
        <v>1.0833333333333333</v>
      </c>
      <c r="AH26" s="28">
        <f t="shared" si="15"/>
        <v>1</v>
      </c>
      <c r="AI26" s="22">
        <f t="shared" si="16"/>
        <v>0.08333333333333333</v>
      </c>
    </row>
    <row r="27" spans="1:35" ht="15">
      <c r="A27" s="210" t="s">
        <v>958</v>
      </c>
      <c r="B27" s="209" t="s">
        <v>68</v>
      </c>
      <c r="C27" s="209" t="s">
        <v>959</v>
      </c>
      <c r="D27" s="209">
        <v>15</v>
      </c>
      <c r="E27" s="18">
        <f t="shared" si="0"/>
        <v>1.25</v>
      </c>
      <c r="F27" s="19"/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15</v>
      </c>
      <c r="O27" s="21">
        <f t="shared" si="5"/>
        <v>1.25</v>
      </c>
      <c r="P27" s="211">
        <v>0</v>
      </c>
      <c r="Q27" s="18">
        <f t="shared" si="6"/>
        <v>0</v>
      </c>
      <c r="R27" s="19"/>
      <c r="S27" s="18">
        <f t="shared" si="7"/>
        <v>0</v>
      </c>
      <c r="T27" s="20">
        <f t="shared" si="8"/>
        <v>0</v>
      </c>
      <c r="U27" s="22">
        <f t="shared" si="8"/>
        <v>0</v>
      </c>
      <c r="V27" s="23"/>
      <c r="W27" s="18">
        <f t="shared" si="9"/>
        <v>0</v>
      </c>
      <c r="X27" s="24"/>
      <c r="Y27" s="18">
        <f t="shared" si="10"/>
        <v>0</v>
      </c>
      <c r="Z27" s="212">
        <v>1</v>
      </c>
      <c r="AA27" s="18">
        <f t="shared" si="11"/>
        <v>0.08333333333333333</v>
      </c>
      <c r="AB27" s="25"/>
      <c r="AC27" s="18">
        <f t="shared" si="12"/>
        <v>0</v>
      </c>
      <c r="AD27" s="26">
        <f t="shared" si="13"/>
        <v>1</v>
      </c>
      <c r="AE27" s="27">
        <f t="shared" si="13"/>
        <v>0.08333333333333333</v>
      </c>
      <c r="AF27" s="28">
        <f t="shared" si="14"/>
        <v>16</v>
      </c>
      <c r="AG27" s="29">
        <f t="shared" si="14"/>
        <v>1.3333333333333333</v>
      </c>
      <c r="AH27" s="28">
        <f t="shared" si="15"/>
        <v>4</v>
      </c>
      <c r="AI27" s="22">
        <f t="shared" si="16"/>
        <v>0.3333333333333333</v>
      </c>
    </row>
    <row r="28" spans="1:35" ht="15">
      <c r="A28" s="210">
        <v>354109</v>
      </c>
      <c r="B28" s="209" t="s">
        <v>61</v>
      </c>
      <c r="C28" s="209" t="s">
        <v>960</v>
      </c>
      <c r="D28" s="209">
        <v>11</v>
      </c>
      <c r="E28" s="18">
        <f t="shared" si="0"/>
        <v>0.9166666666666666</v>
      </c>
      <c r="F28" s="19"/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11</v>
      </c>
      <c r="O28" s="21">
        <f t="shared" si="5"/>
        <v>0.9166666666666666</v>
      </c>
      <c r="P28" s="211">
        <v>0</v>
      </c>
      <c r="Q28" s="18">
        <f t="shared" si="6"/>
        <v>0</v>
      </c>
      <c r="R28" s="19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Z28" s="212">
        <v>4</v>
      </c>
      <c r="AA28" s="18">
        <f t="shared" si="11"/>
        <v>0.3333333333333333</v>
      </c>
      <c r="AB28" s="25"/>
      <c r="AC28" s="18">
        <f t="shared" si="12"/>
        <v>0</v>
      </c>
      <c r="AD28" s="26">
        <f t="shared" si="13"/>
        <v>4</v>
      </c>
      <c r="AE28" s="27">
        <f t="shared" si="13"/>
        <v>0.3333333333333333</v>
      </c>
      <c r="AF28" s="28">
        <f t="shared" si="14"/>
        <v>15</v>
      </c>
      <c r="AG28" s="29">
        <f t="shared" si="14"/>
        <v>1.25</v>
      </c>
      <c r="AH28" s="28">
        <f t="shared" si="15"/>
        <v>3</v>
      </c>
      <c r="AI28" s="22">
        <f t="shared" si="16"/>
        <v>0.25</v>
      </c>
    </row>
    <row r="29" spans="1:35" ht="15">
      <c r="A29" s="210">
        <v>354055</v>
      </c>
      <c r="B29" s="209" t="s">
        <v>61</v>
      </c>
      <c r="C29" s="209" t="s">
        <v>961</v>
      </c>
      <c r="D29" s="209">
        <v>13</v>
      </c>
      <c r="E29" s="18">
        <f t="shared" si="0"/>
        <v>1.0833333333333333</v>
      </c>
      <c r="F29" s="19"/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13</v>
      </c>
      <c r="O29" s="21">
        <f t="shared" si="5"/>
        <v>1.0833333333333333</v>
      </c>
      <c r="P29" s="211">
        <v>0</v>
      </c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Z29" s="212">
        <v>0</v>
      </c>
      <c r="AA29" s="18">
        <f t="shared" si="11"/>
        <v>0</v>
      </c>
      <c r="AB29" s="25"/>
      <c r="AC29" s="18">
        <f t="shared" si="12"/>
        <v>0</v>
      </c>
      <c r="AD29" s="26">
        <f t="shared" si="13"/>
        <v>0</v>
      </c>
      <c r="AE29" s="27">
        <f t="shared" si="13"/>
        <v>0</v>
      </c>
      <c r="AF29" s="28">
        <f t="shared" si="14"/>
        <v>13</v>
      </c>
      <c r="AG29" s="29">
        <f t="shared" si="14"/>
        <v>1.0833333333333333</v>
      </c>
      <c r="AH29" s="28">
        <f t="shared" si="15"/>
        <v>1</v>
      </c>
      <c r="AI29" s="22">
        <f t="shared" si="16"/>
        <v>0.08333333333333333</v>
      </c>
    </row>
    <row r="30" spans="1:35" ht="15">
      <c r="A30" s="210" t="s">
        <v>962</v>
      </c>
      <c r="B30" s="209" t="s">
        <v>61</v>
      </c>
      <c r="C30" s="209" t="s">
        <v>963</v>
      </c>
      <c r="D30" s="209">
        <v>14</v>
      </c>
      <c r="E30" s="18">
        <f t="shared" si="0"/>
        <v>1.1666666666666667</v>
      </c>
      <c r="F30" s="19"/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14</v>
      </c>
      <c r="O30" s="21">
        <f t="shared" si="5"/>
        <v>1.1666666666666667</v>
      </c>
      <c r="P30" s="211">
        <v>0</v>
      </c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Z30" s="212">
        <v>4</v>
      </c>
      <c r="AA30" s="18">
        <f t="shared" si="11"/>
        <v>0.3333333333333333</v>
      </c>
      <c r="AB30" s="25"/>
      <c r="AC30" s="18">
        <f t="shared" si="12"/>
        <v>0</v>
      </c>
      <c r="AD30" s="26">
        <f t="shared" si="13"/>
        <v>4</v>
      </c>
      <c r="AE30" s="27">
        <f t="shared" si="13"/>
        <v>0.3333333333333333</v>
      </c>
      <c r="AF30" s="28">
        <f t="shared" si="14"/>
        <v>18</v>
      </c>
      <c r="AG30" s="29">
        <f t="shared" si="14"/>
        <v>1.5</v>
      </c>
      <c r="AH30" s="28">
        <f t="shared" si="15"/>
        <v>6</v>
      </c>
      <c r="AI30" s="22">
        <f t="shared" si="16"/>
        <v>0.5</v>
      </c>
    </row>
    <row r="31" spans="1:35" ht="15">
      <c r="A31" s="210" t="s">
        <v>964</v>
      </c>
      <c r="B31" s="209" t="s">
        <v>61</v>
      </c>
      <c r="C31" s="209" t="s">
        <v>965</v>
      </c>
      <c r="D31" s="209">
        <v>7</v>
      </c>
      <c r="E31" s="18">
        <f t="shared" si="0"/>
        <v>0.5833333333333334</v>
      </c>
      <c r="F31" s="19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7</v>
      </c>
      <c r="O31" s="21">
        <f t="shared" si="5"/>
        <v>0.5833333333333334</v>
      </c>
      <c r="P31" s="211">
        <v>5</v>
      </c>
      <c r="Q31" s="18">
        <f t="shared" si="6"/>
        <v>0.4166666666666667</v>
      </c>
      <c r="R31" s="19"/>
      <c r="S31" s="18">
        <f t="shared" si="7"/>
        <v>0</v>
      </c>
      <c r="T31" s="20">
        <f t="shared" si="8"/>
        <v>5</v>
      </c>
      <c r="U31" s="22">
        <f t="shared" si="8"/>
        <v>0.4166666666666667</v>
      </c>
      <c r="V31" s="23"/>
      <c r="W31" s="18">
        <f t="shared" si="9"/>
        <v>0</v>
      </c>
      <c r="X31" s="24"/>
      <c r="Y31" s="18">
        <f t="shared" si="10"/>
        <v>0</v>
      </c>
      <c r="Z31" s="212">
        <v>0</v>
      </c>
      <c r="AA31" s="18">
        <f t="shared" si="11"/>
        <v>0</v>
      </c>
      <c r="AB31" s="25"/>
      <c r="AC31" s="18">
        <f t="shared" si="12"/>
        <v>0</v>
      </c>
      <c r="AD31" s="26">
        <f t="shared" si="13"/>
        <v>0</v>
      </c>
      <c r="AE31" s="27">
        <f t="shared" si="13"/>
        <v>0</v>
      </c>
      <c r="AF31" s="28">
        <f t="shared" si="14"/>
        <v>12</v>
      </c>
      <c r="AG31" s="29">
        <f t="shared" si="14"/>
        <v>1</v>
      </c>
      <c r="AH31" s="28">
        <f t="shared" si="15"/>
        <v>0</v>
      </c>
      <c r="AI31" s="22">
        <f t="shared" si="16"/>
        <v>0</v>
      </c>
    </row>
    <row r="32" spans="1:35" ht="15">
      <c r="A32" s="210" t="s">
        <v>966</v>
      </c>
      <c r="B32" s="209" t="s">
        <v>78</v>
      </c>
      <c r="C32" s="209" t="s">
        <v>967</v>
      </c>
      <c r="D32" s="209">
        <v>4</v>
      </c>
      <c r="E32" s="18">
        <f t="shared" si="0"/>
        <v>0.3333333333333333</v>
      </c>
      <c r="F32" s="19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4</v>
      </c>
      <c r="O32" s="21">
        <f t="shared" si="5"/>
        <v>0.3333333333333333</v>
      </c>
      <c r="P32" s="211">
        <v>0</v>
      </c>
      <c r="Q32" s="18">
        <f t="shared" si="6"/>
        <v>0</v>
      </c>
      <c r="R32" s="19"/>
      <c r="S32" s="18">
        <f t="shared" si="7"/>
        <v>0</v>
      </c>
      <c r="T32" s="20">
        <f t="shared" si="8"/>
        <v>0</v>
      </c>
      <c r="U32" s="22">
        <f t="shared" si="8"/>
        <v>0</v>
      </c>
      <c r="V32" s="23"/>
      <c r="W32" s="18">
        <f t="shared" si="9"/>
        <v>0</v>
      </c>
      <c r="X32" s="24"/>
      <c r="Y32" s="18">
        <f t="shared" si="10"/>
        <v>0</v>
      </c>
      <c r="Z32" s="212">
        <v>9</v>
      </c>
      <c r="AA32" s="18">
        <f t="shared" si="11"/>
        <v>0.75</v>
      </c>
      <c r="AB32" s="25"/>
      <c r="AC32" s="18">
        <f t="shared" si="12"/>
        <v>0</v>
      </c>
      <c r="AD32" s="26">
        <f t="shared" si="13"/>
        <v>9</v>
      </c>
      <c r="AE32" s="27">
        <f t="shared" si="13"/>
        <v>0.75</v>
      </c>
      <c r="AF32" s="28">
        <f t="shared" si="14"/>
        <v>13</v>
      </c>
      <c r="AG32" s="29">
        <f t="shared" si="14"/>
        <v>1.0833333333333333</v>
      </c>
      <c r="AH32" s="28">
        <f t="shared" si="15"/>
        <v>1</v>
      </c>
      <c r="AI32" s="22">
        <f t="shared" si="16"/>
        <v>0.08333333333333333</v>
      </c>
    </row>
    <row r="33" spans="1:35" ht="15">
      <c r="A33" s="210" t="s">
        <v>968</v>
      </c>
      <c r="B33" s="209" t="s">
        <v>61</v>
      </c>
      <c r="C33" s="209" t="s">
        <v>969</v>
      </c>
      <c r="D33" s="209">
        <v>15.5</v>
      </c>
      <c r="E33" s="18">
        <f t="shared" si="0"/>
        <v>1.2916666666666667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15.5</v>
      </c>
      <c r="O33" s="21">
        <f t="shared" si="5"/>
        <v>1.2916666666666667</v>
      </c>
      <c r="P33" s="211">
        <v>0</v>
      </c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212">
        <v>0</v>
      </c>
      <c r="AA33" s="18">
        <f t="shared" si="11"/>
        <v>0</v>
      </c>
      <c r="AB33" s="25"/>
      <c r="AC33" s="18">
        <f t="shared" si="12"/>
        <v>0</v>
      </c>
      <c r="AD33" s="26">
        <f t="shared" si="13"/>
        <v>0</v>
      </c>
      <c r="AE33" s="27">
        <f t="shared" si="13"/>
        <v>0</v>
      </c>
      <c r="AF33" s="28">
        <f t="shared" si="14"/>
        <v>15.5</v>
      </c>
      <c r="AG33" s="29">
        <f t="shared" si="14"/>
        <v>1.2916666666666667</v>
      </c>
      <c r="AH33" s="28">
        <f t="shared" si="15"/>
        <v>3.5</v>
      </c>
      <c r="AI33" s="22">
        <f t="shared" si="16"/>
        <v>0.2916666666666667</v>
      </c>
    </row>
    <row r="34" spans="1:35" ht="15">
      <c r="A34" s="209"/>
      <c r="B34" s="209" t="s">
        <v>61</v>
      </c>
      <c r="C34" s="209" t="s">
        <v>970</v>
      </c>
      <c r="D34" s="209">
        <v>9</v>
      </c>
      <c r="E34" s="18">
        <f t="shared" si="0"/>
        <v>0.75</v>
      </c>
      <c r="F34" s="19">
        <v>1</v>
      </c>
      <c r="G34" s="18">
        <f t="shared" si="1"/>
        <v>0.08333333333333333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4"/>
        <v>0</v>
      </c>
      <c r="N34" s="20">
        <f t="shared" si="5"/>
        <v>10</v>
      </c>
      <c r="O34" s="21">
        <f t="shared" si="5"/>
        <v>0.8333333333333334</v>
      </c>
      <c r="P34" s="211">
        <v>3</v>
      </c>
      <c r="Q34" s="18">
        <f t="shared" si="6"/>
        <v>0.25</v>
      </c>
      <c r="R34" s="19"/>
      <c r="S34" s="18">
        <f t="shared" si="7"/>
        <v>0</v>
      </c>
      <c r="T34" s="20">
        <f t="shared" si="8"/>
        <v>3</v>
      </c>
      <c r="U34" s="22">
        <f t="shared" si="8"/>
        <v>0.25</v>
      </c>
      <c r="V34" s="23"/>
      <c r="W34" s="18">
        <f t="shared" si="9"/>
        <v>0</v>
      </c>
      <c r="X34" s="24"/>
      <c r="Y34" s="18">
        <f t="shared" si="10"/>
        <v>0</v>
      </c>
      <c r="Z34" s="212">
        <v>0</v>
      </c>
      <c r="AA34" s="18">
        <f t="shared" si="11"/>
        <v>0</v>
      </c>
      <c r="AB34" s="25"/>
      <c r="AC34" s="18">
        <f t="shared" si="12"/>
        <v>0</v>
      </c>
      <c r="AD34" s="26">
        <f t="shared" si="13"/>
        <v>0</v>
      </c>
      <c r="AE34" s="27">
        <f t="shared" si="13"/>
        <v>0</v>
      </c>
      <c r="AF34" s="28">
        <f t="shared" si="14"/>
        <v>13</v>
      </c>
      <c r="AG34" s="29">
        <f t="shared" si="14"/>
        <v>1.0833333333333335</v>
      </c>
      <c r="AH34" s="28">
        <f t="shared" si="15"/>
        <v>0</v>
      </c>
      <c r="AI34" s="22">
        <f t="shared" si="16"/>
        <v>0</v>
      </c>
    </row>
    <row r="35" spans="1:35" ht="15">
      <c r="A35" s="210" t="s">
        <v>971</v>
      </c>
      <c r="B35" s="209" t="s">
        <v>298</v>
      </c>
      <c r="C35" s="209" t="s">
        <v>972</v>
      </c>
      <c r="D35" s="209">
        <v>12</v>
      </c>
      <c r="E35" s="18">
        <f t="shared" si="0"/>
        <v>1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4"/>
        <v>0</v>
      </c>
      <c r="N35" s="20">
        <f t="shared" si="5"/>
        <v>12</v>
      </c>
      <c r="O35" s="21">
        <f t="shared" si="5"/>
        <v>1</v>
      </c>
      <c r="P35" s="211">
        <v>3</v>
      </c>
      <c r="Q35" s="18">
        <f t="shared" si="6"/>
        <v>0.25</v>
      </c>
      <c r="R35" s="19"/>
      <c r="S35" s="18">
        <f t="shared" si="7"/>
        <v>0</v>
      </c>
      <c r="T35" s="20">
        <f t="shared" si="8"/>
        <v>3</v>
      </c>
      <c r="U35" s="22">
        <f t="shared" si="8"/>
        <v>0.25</v>
      </c>
      <c r="V35" s="23"/>
      <c r="W35" s="18">
        <f t="shared" si="9"/>
        <v>0</v>
      </c>
      <c r="X35" s="24"/>
      <c r="Y35" s="18">
        <f t="shared" si="10"/>
        <v>0</v>
      </c>
      <c r="Z35" s="212">
        <v>0</v>
      </c>
      <c r="AA35" s="18">
        <f t="shared" si="11"/>
        <v>0</v>
      </c>
      <c r="AB35" s="25"/>
      <c r="AC35" s="18">
        <f t="shared" si="12"/>
        <v>0</v>
      </c>
      <c r="AD35" s="26">
        <f t="shared" si="13"/>
        <v>0</v>
      </c>
      <c r="AE35" s="27">
        <f t="shared" si="13"/>
        <v>0</v>
      </c>
      <c r="AF35" s="28">
        <f t="shared" si="14"/>
        <v>15</v>
      </c>
      <c r="AG35" s="29">
        <f t="shared" si="14"/>
        <v>1.25</v>
      </c>
      <c r="AH35" s="28">
        <f t="shared" si="15"/>
        <v>3</v>
      </c>
      <c r="AI35" s="22">
        <f t="shared" si="16"/>
        <v>0.25</v>
      </c>
    </row>
    <row r="36" spans="1:35" ht="15">
      <c r="A36" s="210" t="s">
        <v>973</v>
      </c>
      <c r="B36" s="209" t="s">
        <v>61</v>
      </c>
      <c r="C36" s="209" t="s">
        <v>974</v>
      </c>
      <c r="D36" s="209">
        <v>13</v>
      </c>
      <c r="E36" s="18">
        <f t="shared" si="0"/>
        <v>1.0833333333333333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4"/>
        <v>0</v>
      </c>
      <c r="N36" s="20">
        <f t="shared" si="5"/>
        <v>13</v>
      </c>
      <c r="O36" s="21">
        <f t="shared" si="5"/>
        <v>1.0833333333333333</v>
      </c>
      <c r="P36" s="211">
        <v>0</v>
      </c>
      <c r="Q36" s="18">
        <f t="shared" si="6"/>
        <v>0</v>
      </c>
      <c r="R36" s="19"/>
      <c r="S36" s="18">
        <f t="shared" si="7"/>
        <v>0</v>
      </c>
      <c r="T36" s="20">
        <f t="shared" si="8"/>
        <v>0</v>
      </c>
      <c r="U36" s="22">
        <f t="shared" si="8"/>
        <v>0</v>
      </c>
      <c r="V36" s="23"/>
      <c r="W36" s="18">
        <f t="shared" si="9"/>
        <v>0</v>
      </c>
      <c r="X36" s="24"/>
      <c r="Y36" s="18">
        <f t="shared" si="10"/>
        <v>0</v>
      </c>
      <c r="Z36" s="212">
        <v>0</v>
      </c>
      <c r="AA36" s="18">
        <f t="shared" si="11"/>
        <v>0</v>
      </c>
      <c r="AB36" s="25"/>
      <c r="AC36" s="18">
        <f t="shared" si="12"/>
        <v>0</v>
      </c>
      <c r="AD36" s="26">
        <f t="shared" si="13"/>
        <v>0</v>
      </c>
      <c r="AE36" s="27">
        <f t="shared" si="13"/>
        <v>0</v>
      </c>
      <c r="AF36" s="28">
        <f t="shared" si="14"/>
        <v>13</v>
      </c>
      <c r="AG36" s="29">
        <f t="shared" si="14"/>
        <v>1.0833333333333333</v>
      </c>
      <c r="AH36" s="28">
        <f t="shared" si="15"/>
        <v>1</v>
      </c>
      <c r="AI36" s="22">
        <f t="shared" si="16"/>
        <v>0.08333333333333333</v>
      </c>
    </row>
    <row r="37" spans="1:35" ht="15">
      <c r="A37" s="210" t="s">
        <v>975</v>
      </c>
      <c r="B37" s="209" t="s">
        <v>61</v>
      </c>
      <c r="C37" s="209" t="s">
        <v>976</v>
      </c>
      <c r="D37" s="209">
        <v>14</v>
      </c>
      <c r="E37" s="18">
        <f t="shared" si="0"/>
        <v>1.1666666666666667</v>
      </c>
      <c r="F37" s="19"/>
      <c r="G37" s="18">
        <f t="shared" si="1"/>
        <v>0</v>
      </c>
      <c r="H37" s="19"/>
      <c r="I37" s="18">
        <f t="shared" si="2"/>
        <v>0</v>
      </c>
      <c r="J37" s="19"/>
      <c r="K37" s="18">
        <f t="shared" si="3"/>
        <v>0</v>
      </c>
      <c r="L37" s="19"/>
      <c r="M37" s="18">
        <f t="shared" si="4"/>
        <v>0</v>
      </c>
      <c r="N37" s="20">
        <f t="shared" si="5"/>
        <v>14</v>
      </c>
      <c r="O37" s="21">
        <f t="shared" si="5"/>
        <v>1.1666666666666667</v>
      </c>
      <c r="P37" s="211">
        <v>0</v>
      </c>
      <c r="Q37" s="18">
        <f t="shared" si="6"/>
        <v>0</v>
      </c>
      <c r="R37" s="19"/>
      <c r="S37" s="18">
        <f t="shared" si="7"/>
        <v>0</v>
      </c>
      <c r="T37" s="20">
        <f t="shared" si="8"/>
        <v>0</v>
      </c>
      <c r="U37" s="22">
        <f t="shared" si="8"/>
        <v>0</v>
      </c>
      <c r="V37" s="23"/>
      <c r="W37" s="18">
        <f t="shared" si="9"/>
        <v>0</v>
      </c>
      <c r="X37" s="24"/>
      <c r="Y37" s="18">
        <f t="shared" si="10"/>
        <v>0</v>
      </c>
      <c r="Z37" s="212">
        <v>6.5</v>
      </c>
      <c r="AA37" s="18">
        <f t="shared" si="11"/>
        <v>0.5416666666666666</v>
      </c>
      <c r="AB37" s="25"/>
      <c r="AC37" s="18">
        <f t="shared" si="12"/>
        <v>0</v>
      </c>
      <c r="AD37" s="26">
        <f t="shared" si="13"/>
        <v>6.5</v>
      </c>
      <c r="AE37" s="27">
        <f t="shared" si="13"/>
        <v>0.5416666666666666</v>
      </c>
      <c r="AF37" s="28">
        <f t="shared" si="14"/>
        <v>20.5</v>
      </c>
      <c r="AG37" s="29">
        <f t="shared" si="14"/>
        <v>1.7083333333333335</v>
      </c>
      <c r="AH37" s="28">
        <f t="shared" si="15"/>
        <v>8.5</v>
      </c>
      <c r="AI37" s="22">
        <f t="shared" si="16"/>
        <v>0.7083333333333334</v>
      </c>
    </row>
    <row r="38" spans="1:35" ht="15">
      <c r="A38" s="210" t="s">
        <v>977</v>
      </c>
      <c r="B38" s="209" t="s">
        <v>61</v>
      </c>
      <c r="C38" s="209" t="s">
        <v>978</v>
      </c>
      <c r="D38" s="209">
        <v>19</v>
      </c>
      <c r="E38" s="18">
        <f t="shared" si="0"/>
        <v>1.5833333333333333</v>
      </c>
      <c r="F38" s="19"/>
      <c r="G38" s="18">
        <f t="shared" si="1"/>
        <v>0</v>
      </c>
      <c r="H38" s="19"/>
      <c r="I38" s="18">
        <f t="shared" si="2"/>
        <v>0</v>
      </c>
      <c r="J38" s="19"/>
      <c r="K38" s="18">
        <f t="shared" si="3"/>
        <v>0</v>
      </c>
      <c r="L38" s="19"/>
      <c r="M38" s="18">
        <f t="shared" si="4"/>
        <v>0</v>
      </c>
      <c r="N38" s="20">
        <f t="shared" si="5"/>
        <v>19</v>
      </c>
      <c r="O38" s="21">
        <f t="shared" si="5"/>
        <v>1.5833333333333333</v>
      </c>
      <c r="P38" s="211">
        <v>0</v>
      </c>
      <c r="Q38" s="18">
        <f t="shared" si="6"/>
        <v>0</v>
      </c>
      <c r="R38" s="19"/>
      <c r="S38" s="18">
        <f t="shared" si="7"/>
        <v>0</v>
      </c>
      <c r="T38" s="20">
        <f t="shared" si="8"/>
        <v>0</v>
      </c>
      <c r="U38" s="22">
        <f t="shared" si="8"/>
        <v>0</v>
      </c>
      <c r="V38" s="23"/>
      <c r="W38" s="18">
        <f t="shared" si="9"/>
        <v>0</v>
      </c>
      <c r="X38" s="24"/>
      <c r="Y38" s="18">
        <f t="shared" si="10"/>
        <v>0</v>
      </c>
      <c r="Z38" s="212">
        <v>0</v>
      </c>
      <c r="AA38" s="18">
        <f t="shared" si="11"/>
        <v>0</v>
      </c>
      <c r="AB38" s="25"/>
      <c r="AC38" s="18">
        <f t="shared" si="12"/>
        <v>0</v>
      </c>
      <c r="AD38" s="26">
        <f t="shared" si="13"/>
        <v>0</v>
      </c>
      <c r="AE38" s="27">
        <f t="shared" si="13"/>
        <v>0</v>
      </c>
      <c r="AF38" s="28">
        <f t="shared" si="14"/>
        <v>19</v>
      </c>
      <c r="AG38" s="29">
        <f t="shared" si="14"/>
        <v>1.5833333333333333</v>
      </c>
      <c r="AH38" s="28">
        <f t="shared" si="15"/>
        <v>7</v>
      </c>
      <c r="AI38" s="22">
        <f t="shared" si="16"/>
        <v>0.5833333333333334</v>
      </c>
    </row>
    <row r="39" spans="1:35" ht="15">
      <c r="A39" s="210" t="s">
        <v>979</v>
      </c>
      <c r="B39" s="209" t="s">
        <v>61</v>
      </c>
      <c r="C39" s="209" t="s">
        <v>980</v>
      </c>
      <c r="D39" s="209">
        <v>10</v>
      </c>
      <c r="E39" s="18">
        <f t="shared" si="0"/>
        <v>0.8333333333333334</v>
      </c>
      <c r="F39" s="19"/>
      <c r="G39" s="18">
        <f t="shared" si="1"/>
        <v>0</v>
      </c>
      <c r="H39" s="19"/>
      <c r="I39" s="18">
        <f t="shared" si="2"/>
        <v>0</v>
      </c>
      <c r="J39" s="19"/>
      <c r="K39" s="18">
        <f t="shared" si="3"/>
        <v>0</v>
      </c>
      <c r="L39" s="19"/>
      <c r="M39" s="18">
        <f t="shared" si="4"/>
        <v>0</v>
      </c>
      <c r="N39" s="20">
        <f t="shared" si="5"/>
        <v>10</v>
      </c>
      <c r="O39" s="21">
        <f t="shared" si="5"/>
        <v>0.8333333333333334</v>
      </c>
      <c r="P39" s="211">
        <v>0</v>
      </c>
      <c r="Q39" s="18">
        <f t="shared" si="6"/>
        <v>0</v>
      </c>
      <c r="R39" s="19"/>
      <c r="S39" s="18">
        <f t="shared" si="7"/>
        <v>0</v>
      </c>
      <c r="T39" s="20">
        <f t="shared" si="8"/>
        <v>0</v>
      </c>
      <c r="U39" s="22">
        <f t="shared" si="8"/>
        <v>0</v>
      </c>
      <c r="V39" s="23"/>
      <c r="W39" s="18">
        <f t="shared" si="9"/>
        <v>0</v>
      </c>
      <c r="X39" s="24"/>
      <c r="Y39" s="18">
        <f t="shared" si="10"/>
        <v>0</v>
      </c>
      <c r="Z39" s="212">
        <v>7.5</v>
      </c>
      <c r="AA39" s="18">
        <f t="shared" si="11"/>
        <v>0.625</v>
      </c>
      <c r="AB39" s="25"/>
      <c r="AC39" s="18">
        <f t="shared" si="12"/>
        <v>0</v>
      </c>
      <c r="AD39" s="26">
        <f t="shared" si="13"/>
        <v>7.5</v>
      </c>
      <c r="AE39" s="27">
        <f t="shared" si="13"/>
        <v>0.625</v>
      </c>
      <c r="AF39" s="28">
        <f t="shared" si="14"/>
        <v>17.5</v>
      </c>
      <c r="AG39" s="29">
        <f t="shared" si="14"/>
        <v>1.4583333333333335</v>
      </c>
      <c r="AH39" s="28">
        <f t="shared" si="15"/>
        <v>5.5</v>
      </c>
      <c r="AI39" s="22">
        <f t="shared" si="16"/>
        <v>0.4583333333333333</v>
      </c>
    </row>
    <row r="40" spans="1:35" ht="15">
      <c r="A40" s="210" t="s">
        <v>981</v>
      </c>
      <c r="B40" s="209" t="s">
        <v>61</v>
      </c>
      <c r="C40" s="209" t="s">
        <v>982</v>
      </c>
      <c r="D40" s="209">
        <v>11</v>
      </c>
      <c r="E40" s="18">
        <f t="shared" si="0"/>
        <v>0.9166666666666666</v>
      </c>
      <c r="F40" s="19"/>
      <c r="G40" s="18">
        <f t="shared" si="1"/>
        <v>0</v>
      </c>
      <c r="H40" s="19"/>
      <c r="I40" s="18">
        <f t="shared" si="2"/>
        <v>0</v>
      </c>
      <c r="J40" s="19"/>
      <c r="K40" s="18">
        <f t="shared" si="3"/>
        <v>0</v>
      </c>
      <c r="L40" s="19"/>
      <c r="M40" s="18">
        <f t="shared" si="4"/>
        <v>0</v>
      </c>
      <c r="N40" s="20">
        <f t="shared" si="5"/>
        <v>11</v>
      </c>
      <c r="O40" s="21">
        <f t="shared" si="5"/>
        <v>0.9166666666666666</v>
      </c>
      <c r="P40" s="211">
        <v>0</v>
      </c>
      <c r="Q40" s="18">
        <f t="shared" si="6"/>
        <v>0</v>
      </c>
      <c r="R40" s="19"/>
      <c r="S40" s="18">
        <f t="shared" si="7"/>
        <v>0</v>
      </c>
      <c r="T40" s="20">
        <f t="shared" si="8"/>
        <v>0</v>
      </c>
      <c r="U40" s="22">
        <f t="shared" si="8"/>
        <v>0</v>
      </c>
      <c r="V40" s="23"/>
      <c r="W40" s="18">
        <f t="shared" si="9"/>
        <v>0</v>
      </c>
      <c r="X40" s="24"/>
      <c r="Y40" s="18">
        <f t="shared" si="10"/>
        <v>0</v>
      </c>
      <c r="Z40" s="212">
        <v>1</v>
      </c>
      <c r="AA40" s="18">
        <f t="shared" si="11"/>
        <v>0.08333333333333333</v>
      </c>
      <c r="AB40" s="25"/>
      <c r="AC40" s="18">
        <f t="shared" si="12"/>
        <v>0</v>
      </c>
      <c r="AD40" s="26">
        <f t="shared" si="13"/>
        <v>1</v>
      </c>
      <c r="AE40" s="27">
        <f t="shared" si="13"/>
        <v>0.08333333333333333</v>
      </c>
      <c r="AF40" s="28">
        <f t="shared" si="14"/>
        <v>12</v>
      </c>
      <c r="AG40" s="29">
        <f t="shared" si="14"/>
        <v>1</v>
      </c>
      <c r="AH40" s="28">
        <f t="shared" si="15"/>
        <v>0</v>
      </c>
      <c r="AI40" s="22">
        <f t="shared" si="16"/>
        <v>0</v>
      </c>
    </row>
    <row r="41" spans="1:35" ht="15">
      <c r="A41" s="210" t="s">
        <v>983</v>
      </c>
      <c r="B41" s="209" t="s">
        <v>326</v>
      </c>
      <c r="C41" s="209" t="s">
        <v>984</v>
      </c>
      <c r="D41" s="209">
        <v>11</v>
      </c>
      <c r="E41" s="18">
        <f t="shared" si="0"/>
        <v>0.9166666666666666</v>
      </c>
      <c r="F41" s="19"/>
      <c r="G41" s="18">
        <f t="shared" si="1"/>
        <v>0</v>
      </c>
      <c r="H41" s="19"/>
      <c r="I41" s="18">
        <f t="shared" si="2"/>
        <v>0</v>
      </c>
      <c r="J41" s="19"/>
      <c r="K41" s="18">
        <f t="shared" si="3"/>
        <v>0</v>
      </c>
      <c r="L41" s="19"/>
      <c r="M41" s="18">
        <f t="shared" si="4"/>
        <v>0</v>
      </c>
      <c r="N41" s="20">
        <f t="shared" si="5"/>
        <v>11</v>
      </c>
      <c r="O41" s="21">
        <f t="shared" si="5"/>
        <v>0.9166666666666666</v>
      </c>
      <c r="P41" s="211">
        <v>0</v>
      </c>
      <c r="Q41" s="18">
        <f t="shared" si="6"/>
        <v>0</v>
      </c>
      <c r="R41" s="19"/>
      <c r="S41" s="18">
        <f t="shared" si="7"/>
        <v>0</v>
      </c>
      <c r="T41" s="20">
        <f t="shared" si="8"/>
        <v>0</v>
      </c>
      <c r="U41" s="22">
        <f t="shared" si="8"/>
        <v>0</v>
      </c>
      <c r="V41" s="23"/>
      <c r="W41" s="18">
        <f t="shared" si="9"/>
        <v>0</v>
      </c>
      <c r="X41" s="24"/>
      <c r="Y41" s="18">
        <f t="shared" si="10"/>
        <v>0</v>
      </c>
      <c r="Z41" s="212">
        <v>1</v>
      </c>
      <c r="AA41" s="18">
        <f t="shared" si="11"/>
        <v>0.08333333333333333</v>
      </c>
      <c r="AB41" s="25"/>
      <c r="AC41" s="18">
        <f t="shared" si="12"/>
        <v>0</v>
      </c>
      <c r="AD41" s="26">
        <f t="shared" si="13"/>
        <v>1</v>
      </c>
      <c r="AE41" s="27">
        <f t="shared" si="13"/>
        <v>0.08333333333333333</v>
      </c>
      <c r="AF41" s="28">
        <f t="shared" si="14"/>
        <v>12</v>
      </c>
      <c r="AG41" s="29">
        <f t="shared" si="14"/>
        <v>1</v>
      </c>
      <c r="AH41" s="28">
        <f t="shared" si="15"/>
        <v>0</v>
      </c>
      <c r="AI41" s="22">
        <f t="shared" si="16"/>
        <v>0</v>
      </c>
    </row>
    <row r="42" spans="1:35" ht="15">
      <c r="A42" s="210" t="s">
        <v>985</v>
      </c>
      <c r="B42" s="209" t="s">
        <v>61</v>
      </c>
      <c r="C42" s="209" t="s">
        <v>986</v>
      </c>
      <c r="D42" s="209">
        <v>16.5</v>
      </c>
      <c r="E42" s="18">
        <f t="shared" si="0"/>
        <v>1.375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3"/>
        <v>0</v>
      </c>
      <c r="L42" s="19"/>
      <c r="M42" s="18">
        <f t="shared" si="4"/>
        <v>0</v>
      </c>
      <c r="N42" s="20">
        <f t="shared" si="5"/>
        <v>16.5</v>
      </c>
      <c r="O42" s="21">
        <f t="shared" si="5"/>
        <v>1.375</v>
      </c>
      <c r="P42" s="211">
        <v>0</v>
      </c>
      <c r="Q42" s="18">
        <f t="shared" si="6"/>
        <v>0</v>
      </c>
      <c r="R42" s="19"/>
      <c r="S42" s="18">
        <f t="shared" si="7"/>
        <v>0</v>
      </c>
      <c r="T42" s="20">
        <f t="shared" si="8"/>
        <v>0</v>
      </c>
      <c r="U42" s="22">
        <f t="shared" si="8"/>
        <v>0</v>
      </c>
      <c r="V42" s="23"/>
      <c r="W42" s="18">
        <f t="shared" si="9"/>
        <v>0</v>
      </c>
      <c r="X42" s="24"/>
      <c r="Y42" s="18">
        <f t="shared" si="10"/>
        <v>0</v>
      </c>
      <c r="Z42" s="212">
        <v>1</v>
      </c>
      <c r="AA42" s="18">
        <f t="shared" si="11"/>
        <v>0.08333333333333333</v>
      </c>
      <c r="AB42" s="25"/>
      <c r="AC42" s="18">
        <f t="shared" si="12"/>
        <v>0</v>
      </c>
      <c r="AD42" s="26">
        <f t="shared" si="13"/>
        <v>1</v>
      </c>
      <c r="AE42" s="27">
        <f t="shared" si="13"/>
        <v>0.08333333333333333</v>
      </c>
      <c r="AF42" s="28">
        <f t="shared" si="14"/>
        <v>17.5</v>
      </c>
      <c r="AG42" s="29">
        <f t="shared" si="14"/>
        <v>1.4583333333333333</v>
      </c>
      <c r="AH42" s="28">
        <f t="shared" si="15"/>
        <v>5.5</v>
      </c>
      <c r="AI42" s="22">
        <f t="shared" si="16"/>
        <v>0.4583333333333333</v>
      </c>
    </row>
    <row r="43" spans="1:35" ht="15">
      <c r="A43" s="210" t="s">
        <v>987</v>
      </c>
      <c r="B43" s="209" t="s">
        <v>61</v>
      </c>
      <c r="C43" s="209" t="s">
        <v>988</v>
      </c>
      <c r="D43" s="209">
        <v>12</v>
      </c>
      <c r="E43" s="18">
        <f t="shared" si="0"/>
        <v>1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t="shared" si="3"/>
        <v>0</v>
      </c>
      <c r="L43" s="19"/>
      <c r="M43" s="18">
        <f t="shared" si="4"/>
        <v>0</v>
      </c>
      <c r="N43" s="20">
        <f t="shared" si="5"/>
        <v>12</v>
      </c>
      <c r="O43" s="21">
        <f t="shared" si="5"/>
        <v>1</v>
      </c>
      <c r="P43" s="211">
        <v>0</v>
      </c>
      <c r="Q43" s="18">
        <f t="shared" si="6"/>
        <v>0</v>
      </c>
      <c r="R43" s="19"/>
      <c r="S43" s="18">
        <f t="shared" si="7"/>
        <v>0</v>
      </c>
      <c r="T43" s="20">
        <f t="shared" si="8"/>
        <v>0</v>
      </c>
      <c r="U43" s="22">
        <f t="shared" si="8"/>
        <v>0</v>
      </c>
      <c r="V43" s="23"/>
      <c r="W43" s="18">
        <f t="shared" si="9"/>
        <v>0</v>
      </c>
      <c r="X43" s="24"/>
      <c r="Y43" s="18">
        <f t="shared" si="10"/>
        <v>0</v>
      </c>
      <c r="Z43" s="212">
        <v>0</v>
      </c>
      <c r="AA43" s="18">
        <f t="shared" si="11"/>
        <v>0</v>
      </c>
      <c r="AB43" s="25"/>
      <c r="AC43" s="18">
        <f t="shared" si="12"/>
        <v>0</v>
      </c>
      <c r="AD43" s="26">
        <f t="shared" si="13"/>
        <v>0</v>
      </c>
      <c r="AE43" s="27">
        <f t="shared" si="13"/>
        <v>0</v>
      </c>
      <c r="AF43" s="28">
        <f t="shared" si="14"/>
        <v>12</v>
      </c>
      <c r="AG43" s="29">
        <f t="shared" si="14"/>
        <v>1</v>
      </c>
      <c r="AH43" s="28">
        <f t="shared" si="15"/>
        <v>0</v>
      </c>
      <c r="AI43" s="22">
        <f t="shared" si="16"/>
        <v>0</v>
      </c>
    </row>
    <row r="44" spans="1:35" ht="15">
      <c r="A44" s="210" t="s">
        <v>989</v>
      </c>
      <c r="B44" s="209" t="s">
        <v>61</v>
      </c>
      <c r="C44" s="209" t="s">
        <v>990</v>
      </c>
      <c r="D44" s="209">
        <v>9</v>
      </c>
      <c r="E44" s="18">
        <f t="shared" si="0"/>
        <v>0.75</v>
      </c>
      <c r="F44" s="19"/>
      <c r="G44" s="18">
        <f t="shared" si="1"/>
        <v>0</v>
      </c>
      <c r="H44" s="19"/>
      <c r="I44" s="18">
        <f t="shared" si="2"/>
        <v>0</v>
      </c>
      <c r="J44" s="19"/>
      <c r="K44" s="18">
        <f t="shared" si="3"/>
        <v>0</v>
      </c>
      <c r="L44" s="19"/>
      <c r="M44" s="18">
        <f t="shared" si="4"/>
        <v>0</v>
      </c>
      <c r="N44" s="20">
        <f t="shared" si="5"/>
        <v>9</v>
      </c>
      <c r="O44" s="21">
        <f t="shared" si="5"/>
        <v>0.75</v>
      </c>
      <c r="P44" s="211">
        <v>0</v>
      </c>
      <c r="Q44" s="18">
        <f t="shared" si="6"/>
        <v>0</v>
      </c>
      <c r="R44" s="19"/>
      <c r="S44" s="18">
        <f t="shared" si="7"/>
        <v>0</v>
      </c>
      <c r="T44" s="20">
        <f t="shared" si="8"/>
        <v>0</v>
      </c>
      <c r="U44" s="22">
        <f t="shared" si="8"/>
        <v>0</v>
      </c>
      <c r="V44" s="23"/>
      <c r="W44" s="18">
        <f t="shared" si="9"/>
        <v>0</v>
      </c>
      <c r="X44" s="24"/>
      <c r="Y44" s="18">
        <f t="shared" si="10"/>
        <v>0</v>
      </c>
      <c r="Z44" s="212">
        <v>9</v>
      </c>
      <c r="AA44" s="18">
        <f t="shared" si="11"/>
        <v>0.75</v>
      </c>
      <c r="AB44" s="25"/>
      <c r="AC44" s="18">
        <f t="shared" si="12"/>
        <v>0</v>
      </c>
      <c r="AD44" s="26">
        <f t="shared" si="13"/>
        <v>9</v>
      </c>
      <c r="AE44" s="27">
        <f t="shared" si="13"/>
        <v>0.75</v>
      </c>
      <c r="AF44" s="28">
        <f t="shared" si="14"/>
        <v>18</v>
      </c>
      <c r="AG44" s="29">
        <f t="shared" si="14"/>
        <v>1.5</v>
      </c>
      <c r="AH44" s="28">
        <f t="shared" si="15"/>
        <v>6</v>
      </c>
      <c r="AI44" s="22">
        <f t="shared" si="16"/>
        <v>0.5</v>
      </c>
    </row>
    <row r="45" spans="1:35" ht="15">
      <c r="A45" s="210" t="s">
        <v>991</v>
      </c>
      <c r="B45" s="209" t="s">
        <v>78</v>
      </c>
      <c r="C45" s="209" t="s">
        <v>992</v>
      </c>
      <c r="D45" s="209">
        <v>14</v>
      </c>
      <c r="E45" s="18">
        <f t="shared" si="0"/>
        <v>1.1666666666666667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3"/>
        <v>0</v>
      </c>
      <c r="L45" s="19"/>
      <c r="M45" s="18">
        <f t="shared" si="4"/>
        <v>0</v>
      </c>
      <c r="N45" s="20">
        <f t="shared" si="5"/>
        <v>14</v>
      </c>
      <c r="O45" s="21">
        <f t="shared" si="5"/>
        <v>1.1666666666666667</v>
      </c>
      <c r="P45" s="211">
        <v>0</v>
      </c>
      <c r="Q45" s="18">
        <f t="shared" si="6"/>
        <v>0</v>
      </c>
      <c r="R45" s="19"/>
      <c r="S45" s="18">
        <f t="shared" si="7"/>
        <v>0</v>
      </c>
      <c r="T45" s="20">
        <f t="shared" si="8"/>
        <v>0</v>
      </c>
      <c r="U45" s="22">
        <f t="shared" si="8"/>
        <v>0</v>
      </c>
      <c r="V45" s="23"/>
      <c r="W45" s="18">
        <f t="shared" si="9"/>
        <v>0</v>
      </c>
      <c r="X45" s="24"/>
      <c r="Y45" s="18">
        <f t="shared" si="10"/>
        <v>0</v>
      </c>
      <c r="Z45" s="212">
        <v>0</v>
      </c>
      <c r="AA45" s="18">
        <f t="shared" si="11"/>
        <v>0</v>
      </c>
      <c r="AB45" s="25"/>
      <c r="AC45" s="18">
        <f t="shared" si="12"/>
        <v>0</v>
      </c>
      <c r="AD45" s="26">
        <f t="shared" si="13"/>
        <v>0</v>
      </c>
      <c r="AE45" s="27">
        <f t="shared" si="13"/>
        <v>0</v>
      </c>
      <c r="AF45" s="28">
        <f t="shared" si="14"/>
        <v>14</v>
      </c>
      <c r="AG45" s="29">
        <f t="shared" si="14"/>
        <v>1.1666666666666667</v>
      </c>
      <c r="AH45" s="28">
        <f t="shared" si="15"/>
        <v>2</v>
      </c>
      <c r="AI45" s="22">
        <f t="shared" si="16"/>
        <v>0.16666666666666666</v>
      </c>
    </row>
    <row r="46" spans="1:35" ht="15">
      <c r="A46" s="210" t="s">
        <v>993</v>
      </c>
      <c r="B46" s="209" t="s">
        <v>476</v>
      </c>
      <c r="C46" s="209" t="s">
        <v>994</v>
      </c>
      <c r="D46" s="209">
        <v>4</v>
      </c>
      <c r="E46" s="18">
        <f t="shared" si="0"/>
        <v>0.3333333333333333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3"/>
        <v>0</v>
      </c>
      <c r="L46" s="19"/>
      <c r="M46" s="18">
        <f t="shared" si="4"/>
        <v>0</v>
      </c>
      <c r="N46" s="20">
        <f t="shared" si="5"/>
        <v>4</v>
      </c>
      <c r="O46" s="21">
        <f t="shared" si="5"/>
        <v>0.3333333333333333</v>
      </c>
      <c r="P46" s="211">
        <v>8</v>
      </c>
      <c r="Q46" s="18">
        <f t="shared" si="6"/>
        <v>0.6666666666666666</v>
      </c>
      <c r="R46" s="19"/>
      <c r="S46" s="18">
        <f t="shared" si="7"/>
        <v>0</v>
      </c>
      <c r="T46" s="20">
        <f t="shared" si="8"/>
        <v>8</v>
      </c>
      <c r="U46" s="22">
        <f t="shared" si="8"/>
        <v>0.6666666666666666</v>
      </c>
      <c r="V46" s="23"/>
      <c r="W46" s="18">
        <f t="shared" si="9"/>
        <v>0</v>
      </c>
      <c r="X46" s="24"/>
      <c r="Y46" s="18">
        <f t="shared" si="10"/>
        <v>0</v>
      </c>
      <c r="Z46" s="212">
        <v>0</v>
      </c>
      <c r="AA46" s="18">
        <f t="shared" si="11"/>
        <v>0</v>
      </c>
      <c r="AB46" s="25"/>
      <c r="AC46" s="18">
        <f t="shared" si="12"/>
        <v>0</v>
      </c>
      <c r="AD46" s="26">
        <f t="shared" si="13"/>
        <v>0</v>
      </c>
      <c r="AE46" s="27">
        <f t="shared" si="13"/>
        <v>0</v>
      </c>
      <c r="AF46" s="28">
        <f t="shared" si="14"/>
        <v>12</v>
      </c>
      <c r="AG46" s="29">
        <f t="shared" si="14"/>
        <v>1</v>
      </c>
      <c r="AH46" s="28">
        <f t="shared" si="15"/>
        <v>0</v>
      </c>
      <c r="AI46" s="22">
        <f t="shared" si="16"/>
        <v>0</v>
      </c>
    </row>
    <row r="47" spans="1:35" ht="15">
      <c r="A47" s="210" t="s">
        <v>995</v>
      </c>
      <c r="B47" s="209" t="s">
        <v>996</v>
      </c>
      <c r="C47" s="209" t="s">
        <v>997</v>
      </c>
      <c r="D47" s="209">
        <v>15</v>
      </c>
      <c r="E47" s="18">
        <f t="shared" si="0"/>
        <v>1.25</v>
      </c>
      <c r="F47" s="19"/>
      <c r="G47" s="18">
        <f t="shared" si="1"/>
        <v>0</v>
      </c>
      <c r="H47" s="19"/>
      <c r="I47" s="18">
        <f t="shared" si="2"/>
        <v>0</v>
      </c>
      <c r="J47" s="19"/>
      <c r="K47" s="18">
        <f t="shared" si="3"/>
        <v>0</v>
      </c>
      <c r="L47" s="19"/>
      <c r="M47" s="18">
        <f t="shared" si="4"/>
        <v>0</v>
      </c>
      <c r="N47" s="20">
        <f t="shared" si="5"/>
        <v>15</v>
      </c>
      <c r="O47" s="21">
        <f t="shared" si="5"/>
        <v>1.25</v>
      </c>
      <c r="P47" s="211">
        <v>0</v>
      </c>
      <c r="Q47" s="18">
        <f t="shared" si="6"/>
        <v>0</v>
      </c>
      <c r="R47" s="19"/>
      <c r="S47" s="18">
        <f t="shared" si="7"/>
        <v>0</v>
      </c>
      <c r="T47" s="20">
        <f t="shared" si="8"/>
        <v>0</v>
      </c>
      <c r="U47" s="22">
        <f t="shared" si="8"/>
        <v>0</v>
      </c>
      <c r="V47" s="23"/>
      <c r="W47" s="18">
        <f t="shared" si="9"/>
        <v>0</v>
      </c>
      <c r="X47" s="24"/>
      <c r="Y47" s="18">
        <f t="shared" si="10"/>
        <v>0</v>
      </c>
      <c r="Z47" s="212">
        <v>4.5</v>
      </c>
      <c r="AA47" s="18">
        <f t="shared" si="11"/>
        <v>0.375</v>
      </c>
      <c r="AB47" s="25"/>
      <c r="AC47" s="18">
        <f t="shared" si="12"/>
        <v>0</v>
      </c>
      <c r="AD47" s="26">
        <f t="shared" si="13"/>
        <v>4.5</v>
      </c>
      <c r="AE47" s="27">
        <f t="shared" si="13"/>
        <v>0.375</v>
      </c>
      <c r="AF47" s="28">
        <f t="shared" si="14"/>
        <v>19.5</v>
      </c>
      <c r="AG47" s="29">
        <f t="shared" si="14"/>
        <v>1.625</v>
      </c>
      <c r="AH47" s="28">
        <f t="shared" si="15"/>
        <v>7.5</v>
      </c>
      <c r="AI47" s="22">
        <f t="shared" si="16"/>
        <v>0.625</v>
      </c>
    </row>
    <row r="48" spans="1:35" ht="15">
      <c r="A48" s="210" t="s">
        <v>998</v>
      </c>
      <c r="B48" s="209" t="s">
        <v>61</v>
      </c>
      <c r="C48" s="209" t="s">
        <v>999</v>
      </c>
      <c r="D48" s="209">
        <v>12</v>
      </c>
      <c r="E48" s="18">
        <f t="shared" si="0"/>
        <v>1</v>
      </c>
      <c r="F48" s="19"/>
      <c r="G48" s="18">
        <f t="shared" si="1"/>
        <v>0</v>
      </c>
      <c r="H48" s="19"/>
      <c r="I48" s="18">
        <f t="shared" si="2"/>
        <v>0</v>
      </c>
      <c r="J48" s="19"/>
      <c r="K48" s="18">
        <f t="shared" si="3"/>
        <v>0</v>
      </c>
      <c r="L48" s="19"/>
      <c r="M48" s="18">
        <f t="shared" si="4"/>
        <v>0</v>
      </c>
      <c r="N48" s="20">
        <f t="shared" si="5"/>
        <v>12</v>
      </c>
      <c r="O48" s="21">
        <f t="shared" si="5"/>
        <v>1</v>
      </c>
      <c r="P48" s="211">
        <v>0</v>
      </c>
      <c r="Q48" s="18">
        <f t="shared" si="6"/>
        <v>0</v>
      </c>
      <c r="R48" s="19"/>
      <c r="S48" s="18">
        <f t="shared" si="7"/>
        <v>0</v>
      </c>
      <c r="T48" s="20">
        <f t="shared" si="8"/>
        <v>0</v>
      </c>
      <c r="U48" s="22">
        <f t="shared" si="8"/>
        <v>0</v>
      </c>
      <c r="V48" s="23"/>
      <c r="W48" s="18">
        <f t="shared" si="9"/>
        <v>0</v>
      </c>
      <c r="X48" s="24"/>
      <c r="Y48" s="18">
        <f t="shared" si="10"/>
        <v>0</v>
      </c>
      <c r="Z48" s="212">
        <v>0</v>
      </c>
      <c r="AA48" s="18">
        <f t="shared" si="11"/>
        <v>0</v>
      </c>
      <c r="AB48" s="25"/>
      <c r="AC48" s="18">
        <f t="shared" si="12"/>
        <v>0</v>
      </c>
      <c r="AD48" s="26">
        <f t="shared" si="13"/>
        <v>0</v>
      </c>
      <c r="AE48" s="27">
        <f t="shared" si="13"/>
        <v>0</v>
      </c>
      <c r="AF48" s="28">
        <f t="shared" si="14"/>
        <v>12</v>
      </c>
      <c r="AG48" s="29">
        <f t="shared" si="14"/>
        <v>1</v>
      </c>
      <c r="AH48" s="28">
        <f t="shared" si="15"/>
        <v>0</v>
      </c>
      <c r="AI48" s="22">
        <f t="shared" si="16"/>
        <v>0</v>
      </c>
    </row>
    <row r="49" spans="1:35" ht="15">
      <c r="A49" s="210" t="s">
        <v>1000</v>
      </c>
      <c r="B49" s="209" t="s">
        <v>61</v>
      </c>
      <c r="C49" s="209" t="s">
        <v>1001</v>
      </c>
      <c r="D49" s="209">
        <v>16.5</v>
      </c>
      <c r="E49" s="18">
        <f t="shared" si="0"/>
        <v>1.375</v>
      </c>
      <c r="F49" s="19"/>
      <c r="G49" s="18">
        <f t="shared" si="1"/>
        <v>0</v>
      </c>
      <c r="H49" s="19"/>
      <c r="I49" s="18">
        <f t="shared" si="2"/>
        <v>0</v>
      </c>
      <c r="J49" s="19"/>
      <c r="K49" s="18">
        <f t="shared" si="3"/>
        <v>0</v>
      </c>
      <c r="L49" s="19"/>
      <c r="M49" s="18">
        <f t="shared" si="4"/>
        <v>0</v>
      </c>
      <c r="N49" s="20">
        <f t="shared" si="5"/>
        <v>16.5</v>
      </c>
      <c r="O49" s="21">
        <f t="shared" si="5"/>
        <v>1.375</v>
      </c>
      <c r="P49" s="211">
        <v>0</v>
      </c>
      <c r="Q49" s="18">
        <f t="shared" si="6"/>
        <v>0</v>
      </c>
      <c r="R49" s="19"/>
      <c r="S49" s="18">
        <f t="shared" si="7"/>
        <v>0</v>
      </c>
      <c r="T49" s="20">
        <f t="shared" si="8"/>
        <v>0</v>
      </c>
      <c r="U49" s="22">
        <f t="shared" si="8"/>
        <v>0</v>
      </c>
      <c r="V49" s="23"/>
      <c r="W49" s="18">
        <f t="shared" si="9"/>
        <v>0</v>
      </c>
      <c r="X49" s="24"/>
      <c r="Y49" s="18">
        <f t="shared" si="10"/>
        <v>0</v>
      </c>
      <c r="Z49" s="212">
        <v>1.5</v>
      </c>
      <c r="AA49" s="18">
        <f t="shared" si="11"/>
        <v>0.125</v>
      </c>
      <c r="AB49" s="25"/>
      <c r="AC49" s="18">
        <f t="shared" si="12"/>
        <v>0</v>
      </c>
      <c r="AD49" s="26">
        <f t="shared" si="13"/>
        <v>1.5</v>
      </c>
      <c r="AE49" s="27">
        <f t="shared" si="13"/>
        <v>0.125</v>
      </c>
      <c r="AF49" s="28">
        <f t="shared" si="14"/>
        <v>18</v>
      </c>
      <c r="AG49" s="29">
        <f t="shared" si="14"/>
        <v>1.5</v>
      </c>
      <c r="AH49" s="28">
        <f t="shared" si="15"/>
        <v>6</v>
      </c>
      <c r="AI49" s="22">
        <f t="shared" si="16"/>
        <v>0.5</v>
      </c>
    </row>
    <row r="50" spans="1:35" ht="15">
      <c r="A50" s="210" t="s">
        <v>1002</v>
      </c>
      <c r="B50" s="209" t="s">
        <v>61</v>
      </c>
      <c r="C50" s="209" t="s">
        <v>1003</v>
      </c>
      <c r="D50" s="209">
        <v>10</v>
      </c>
      <c r="E50" s="18">
        <f t="shared" si="0"/>
        <v>0.8333333333333334</v>
      </c>
      <c r="F50" s="19"/>
      <c r="G50" s="18">
        <f t="shared" si="1"/>
        <v>0</v>
      </c>
      <c r="H50" s="19"/>
      <c r="I50" s="18">
        <f t="shared" si="2"/>
        <v>0</v>
      </c>
      <c r="J50" s="19"/>
      <c r="K50" s="18">
        <f t="shared" si="3"/>
        <v>0</v>
      </c>
      <c r="L50" s="19"/>
      <c r="M50" s="18">
        <f t="shared" si="4"/>
        <v>0</v>
      </c>
      <c r="N50" s="20">
        <f t="shared" si="5"/>
        <v>10</v>
      </c>
      <c r="O50" s="21">
        <f t="shared" si="5"/>
        <v>0.8333333333333334</v>
      </c>
      <c r="P50" s="211">
        <v>6</v>
      </c>
      <c r="Q50" s="18">
        <f t="shared" si="6"/>
        <v>0.5</v>
      </c>
      <c r="R50" s="19"/>
      <c r="S50" s="18">
        <f t="shared" si="7"/>
        <v>0</v>
      </c>
      <c r="T50" s="20">
        <f t="shared" si="8"/>
        <v>6</v>
      </c>
      <c r="U50" s="22">
        <f t="shared" si="8"/>
        <v>0.5</v>
      </c>
      <c r="V50" s="23"/>
      <c r="W50" s="18">
        <f t="shared" si="9"/>
        <v>0</v>
      </c>
      <c r="X50" s="24"/>
      <c r="Y50" s="18">
        <f t="shared" si="10"/>
        <v>0</v>
      </c>
      <c r="Z50" s="212">
        <v>0</v>
      </c>
      <c r="AA50" s="18">
        <f t="shared" si="11"/>
        <v>0</v>
      </c>
      <c r="AB50" s="25"/>
      <c r="AC50" s="18">
        <f t="shared" si="12"/>
        <v>0</v>
      </c>
      <c r="AD50" s="26">
        <f t="shared" si="13"/>
        <v>0</v>
      </c>
      <c r="AE50" s="27">
        <f t="shared" si="13"/>
        <v>0</v>
      </c>
      <c r="AF50" s="28">
        <f t="shared" si="14"/>
        <v>16</v>
      </c>
      <c r="AG50" s="29">
        <f t="shared" si="14"/>
        <v>1.3333333333333335</v>
      </c>
      <c r="AH50" s="28">
        <f t="shared" si="15"/>
        <v>4</v>
      </c>
      <c r="AI50" s="22">
        <f t="shared" si="16"/>
        <v>0.3333333333333333</v>
      </c>
    </row>
    <row r="51" spans="1:35" ht="15">
      <c r="A51" s="210" t="s">
        <v>1004</v>
      </c>
      <c r="B51" s="209" t="s">
        <v>61</v>
      </c>
      <c r="C51" s="209" t="s">
        <v>1005</v>
      </c>
      <c r="D51" s="209">
        <v>9</v>
      </c>
      <c r="E51" s="18">
        <f t="shared" si="0"/>
        <v>0.75</v>
      </c>
      <c r="F51" s="19"/>
      <c r="G51" s="18">
        <f t="shared" si="1"/>
        <v>0</v>
      </c>
      <c r="H51" s="19"/>
      <c r="I51" s="18">
        <f t="shared" si="2"/>
        <v>0</v>
      </c>
      <c r="J51" s="19"/>
      <c r="K51" s="18">
        <f t="shared" si="3"/>
        <v>0</v>
      </c>
      <c r="L51" s="19"/>
      <c r="M51" s="18">
        <f t="shared" si="3"/>
        <v>0</v>
      </c>
      <c r="N51" s="20">
        <f aca="true" t="shared" si="17" ref="N51:O66">D51+F51+H51+J51+L51</f>
        <v>9</v>
      </c>
      <c r="O51" s="21">
        <f t="shared" si="17"/>
        <v>0.75</v>
      </c>
      <c r="P51" s="211">
        <v>3</v>
      </c>
      <c r="Q51" s="18">
        <f t="shared" si="6"/>
        <v>0.25</v>
      </c>
      <c r="R51" s="19"/>
      <c r="S51" s="18">
        <f t="shared" si="7"/>
        <v>0</v>
      </c>
      <c r="T51" s="20">
        <f aca="true" t="shared" si="18" ref="T51:U66">P51+R51</f>
        <v>3</v>
      </c>
      <c r="U51" s="22">
        <f t="shared" si="18"/>
        <v>0.25</v>
      </c>
      <c r="V51" s="23"/>
      <c r="W51" s="18">
        <f t="shared" si="9"/>
        <v>0</v>
      </c>
      <c r="X51" s="24"/>
      <c r="Y51" s="18">
        <f t="shared" si="10"/>
        <v>0</v>
      </c>
      <c r="Z51" s="212">
        <v>0.05</v>
      </c>
      <c r="AA51" s="18">
        <f t="shared" si="11"/>
        <v>0.004166666666666667</v>
      </c>
      <c r="AB51" s="25"/>
      <c r="AC51" s="18">
        <f t="shared" si="12"/>
        <v>0</v>
      </c>
      <c r="AD51" s="26">
        <f aca="true" t="shared" si="19" ref="AD51:AE66">X51+Z51+AB51</f>
        <v>0.05</v>
      </c>
      <c r="AE51" s="27">
        <f t="shared" si="19"/>
        <v>0.004166666666666667</v>
      </c>
      <c r="AF51" s="28">
        <f aca="true" t="shared" si="20" ref="AF51:AG66">N51+T51+V51+AD51</f>
        <v>12.05</v>
      </c>
      <c r="AG51" s="29">
        <f t="shared" si="20"/>
        <v>1.0041666666666667</v>
      </c>
      <c r="AH51" s="28">
        <f t="shared" si="15"/>
        <v>0.05000000000000071</v>
      </c>
      <c r="AI51" s="22">
        <f t="shared" si="16"/>
        <v>0.004166666666666726</v>
      </c>
    </row>
    <row r="52" spans="1:35" ht="15">
      <c r="A52" s="210" t="s">
        <v>1006</v>
      </c>
      <c r="B52" s="209" t="s">
        <v>78</v>
      </c>
      <c r="C52" s="209" t="s">
        <v>1007</v>
      </c>
      <c r="D52" s="209">
        <v>13.5</v>
      </c>
      <c r="E52" s="18">
        <f t="shared" si="0"/>
        <v>1.125</v>
      </c>
      <c r="F52" s="19"/>
      <c r="G52" s="18">
        <f t="shared" si="1"/>
        <v>0</v>
      </c>
      <c r="H52" s="19"/>
      <c r="I52" s="18">
        <f t="shared" si="2"/>
        <v>0</v>
      </c>
      <c r="J52" s="19"/>
      <c r="K52" s="18">
        <f aca="true" t="shared" si="21" ref="K52:M66">+J52/12</f>
        <v>0</v>
      </c>
      <c r="L52" s="19"/>
      <c r="M52" s="18">
        <f t="shared" si="21"/>
        <v>0</v>
      </c>
      <c r="N52" s="20">
        <f t="shared" si="17"/>
        <v>13.5</v>
      </c>
      <c r="O52" s="21">
        <f t="shared" si="17"/>
        <v>1.125</v>
      </c>
      <c r="P52" s="211">
        <v>0</v>
      </c>
      <c r="Q52" s="18">
        <f t="shared" si="6"/>
        <v>0</v>
      </c>
      <c r="R52" s="19"/>
      <c r="S52" s="18">
        <f t="shared" si="7"/>
        <v>0</v>
      </c>
      <c r="T52" s="20">
        <f t="shared" si="18"/>
        <v>0</v>
      </c>
      <c r="U52" s="22">
        <f t="shared" si="18"/>
        <v>0</v>
      </c>
      <c r="V52" s="23"/>
      <c r="W52" s="18">
        <f t="shared" si="9"/>
        <v>0</v>
      </c>
      <c r="X52" s="24"/>
      <c r="Y52" s="18">
        <f t="shared" si="10"/>
        <v>0</v>
      </c>
      <c r="Z52" s="212">
        <v>12</v>
      </c>
      <c r="AA52" s="18">
        <f t="shared" si="11"/>
        <v>1</v>
      </c>
      <c r="AB52" s="25"/>
      <c r="AC52" s="18">
        <f t="shared" si="12"/>
        <v>0</v>
      </c>
      <c r="AD52" s="26">
        <f t="shared" si="19"/>
        <v>12</v>
      </c>
      <c r="AE52" s="27">
        <f t="shared" si="19"/>
        <v>1</v>
      </c>
      <c r="AF52" s="28">
        <f t="shared" si="20"/>
        <v>25.5</v>
      </c>
      <c r="AG52" s="29">
        <f t="shared" si="20"/>
        <v>2.125</v>
      </c>
      <c r="AH52" s="28">
        <f t="shared" si="15"/>
        <v>13.5</v>
      </c>
      <c r="AI52" s="22">
        <f t="shared" si="16"/>
        <v>1.125</v>
      </c>
    </row>
    <row r="53" spans="1:35" ht="15">
      <c r="A53" s="210" t="s">
        <v>1008</v>
      </c>
      <c r="B53" s="209" t="s">
        <v>64</v>
      </c>
      <c r="C53" s="209" t="s">
        <v>1009</v>
      </c>
      <c r="D53" s="209">
        <v>16.5</v>
      </c>
      <c r="E53" s="18">
        <f t="shared" si="0"/>
        <v>1.375</v>
      </c>
      <c r="F53" s="19"/>
      <c r="G53" s="18">
        <f t="shared" si="1"/>
        <v>0</v>
      </c>
      <c r="H53" s="19"/>
      <c r="I53" s="18">
        <f t="shared" si="2"/>
        <v>0</v>
      </c>
      <c r="J53" s="19"/>
      <c r="K53" s="18">
        <f t="shared" si="21"/>
        <v>0</v>
      </c>
      <c r="L53" s="19"/>
      <c r="M53" s="18">
        <f t="shared" si="21"/>
        <v>0</v>
      </c>
      <c r="N53" s="20">
        <f t="shared" si="17"/>
        <v>16.5</v>
      </c>
      <c r="O53" s="21">
        <f t="shared" si="17"/>
        <v>1.375</v>
      </c>
      <c r="P53" s="211">
        <v>0</v>
      </c>
      <c r="Q53" s="18">
        <f t="shared" si="6"/>
        <v>0</v>
      </c>
      <c r="R53" s="19"/>
      <c r="S53" s="18">
        <f t="shared" si="7"/>
        <v>0</v>
      </c>
      <c r="T53" s="20">
        <f t="shared" si="18"/>
        <v>0</v>
      </c>
      <c r="U53" s="22">
        <f t="shared" si="18"/>
        <v>0</v>
      </c>
      <c r="V53" s="23"/>
      <c r="W53" s="18">
        <f t="shared" si="9"/>
        <v>0</v>
      </c>
      <c r="X53" s="24"/>
      <c r="Y53" s="18">
        <f t="shared" si="10"/>
        <v>0</v>
      </c>
      <c r="Z53" s="212">
        <v>6</v>
      </c>
      <c r="AA53" s="18">
        <f t="shared" si="11"/>
        <v>0.5</v>
      </c>
      <c r="AB53" s="25"/>
      <c r="AC53" s="18">
        <f t="shared" si="12"/>
        <v>0</v>
      </c>
      <c r="AD53" s="26">
        <f t="shared" si="19"/>
        <v>6</v>
      </c>
      <c r="AE53" s="27">
        <f t="shared" si="19"/>
        <v>0.5</v>
      </c>
      <c r="AF53" s="28">
        <f t="shared" si="20"/>
        <v>22.5</v>
      </c>
      <c r="AG53" s="29">
        <f t="shared" si="20"/>
        <v>1.875</v>
      </c>
      <c r="AH53" s="28">
        <f t="shared" si="15"/>
        <v>10.5</v>
      </c>
      <c r="AI53" s="22">
        <f t="shared" si="16"/>
        <v>0.875</v>
      </c>
    </row>
    <row r="54" spans="1:35" ht="15">
      <c r="A54" s="210" t="s">
        <v>1010</v>
      </c>
      <c r="B54" s="209" t="s">
        <v>61</v>
      </c>
      <c r="C54" s="209" t="s">
        <v>1011</v>
      </c>
      <c r="D54" s="209">
        <v>12</v>
      </c>
      <c r="E54" s="18">
        <f t="shared" si="0"/>
        <v>1</v>
      </c>
      <c r="F54" s="19"/>
      <c r="G54" s="18">
        <f t="shared" si="1"/>
        <v>0</v>
      </c>
      <c r="H54" s="19"/>
      <c r="I54" s="18">
        <f t="shared" si="2"/>
        <v>0</v>
      </c>
      <c r="J54" s="19"/>
      <c r="K54" s="18">
        <f t="shared" si="21"/>
        <v>0</v>
      </c>
      <c r="L54" s="19"/>
      <c r="M54" s="18">
        <f t="shared" si="21"/>
        <v>0</v>
      </c>
      <c r="N54" s="20">
        <f t="shared" si="17"/>
        <v>12</v>
      </c>
      <c r="O54" s="21">
        <f t="shared" si="17"/>
        <v>1</v>
      </c>
      <c r="P54" s="211">
        <v>0</v>
      </c>
      <c r="Q54" s="18">
        <f t="shared" si="6"/>
        <v>0</v>
      </c>
      <c r="R54" s="19"/>
      <c r="S54" s="18">
        <f t="shared" si="7"/>
        <v>0</v>
      </c>
      <c r="T54" s="20">
        <f t="shared" si="18"/>
        <v>0</v>
      </c>
      <c r="U54" s="22">
        <f t="shared" si="18"/>
        <v>0</v>
      </c>
      <c r="V54" s="23"/>
      <c r="W54" s="18">
        <f t="shared" si="9"/>
        <v>0</v>
      </c>
      <c r="X54" s="24"/>
      <c r="Y54" s="18">
        <f t="shared" si="10"/>
        <v>0</v>
      </c>
      <c r="Z54" s="212">
        <v>0</v>
      </c>
      <c r="AA54" s="18">
        <f t="shared" si="11"/>
        <v>0</v>
      </c>
      <c r="AB54" s="25"/>
      <c r="AC54" s="18">
        <f t="shared" si="12"/>
        <v>0</v>
      </c>
      <c r="AD54" s="26">
        <f t="shared" si="19"/>
        <v>0</v>
      </c>
      <c r="AE54" s="27">
        <f t="shared" si="19"/>
        <v>0</v>
      </c>
      <c r="AF54" s="28">
        <f t="shared" si="20"/>
        <v>12</v>
      </c>
      <c r="AG54" s="29">
        <f t="shared" si="20"/>
        <v>1</v>
      </c>
      <c r="AH54" s="28">
        <f t="shared" si="15"/>
        <v>0</v>
      </c>
      <c r="AI54" s="22">
        <f t="shared" si="16"/>
        <v>0</v>
      </c>
    </row>
    <row r="55" spans="1:35" ht="15">
      <c r="A55" s="210" t="s">
        <v>1012</v>
      </c>
      <c r="B55" s="209" t="s">
        <v>302</v>
      </c>
      <c r="C55" s="209" t="s">
        <v>1013</v>
      </c>
      <c r="D55" s="209">
        <v>15</v>
      </c>
      <c r="E55" s="18">
        <f t="shared" si="0"/>
        <v>1.25</v>
      </c>
      <c r="F55" s="19"/>
      <c r="G55" s="18">
        <f t="shared" si="1"/>
        <v>0</v>
      </c>
      <c r="H55" s="19"/>
      <c r="I55" s="18">
        <f t="shared" si="2"/>
        <v>0</v>
      </c>
      <c r="J55" s="19"/>
      <c r="K55" s="18">
        <f t="shared" si="21"/>
        <v>0</v>
      </c>
      <c r="L55" s="19"/>
      <c r="M55" s="18">
        <f t="shared" si="21"/>
        <v>0</v>
      </c>
      <c r="N55" s="20">
        <f t="shared" si="17"/>
        <v>15</v>
      </c>
      <c r="O55" s="21">
        <f t="shared" si="17"/>
        <v>1.25</v>
      </c>
      <c r="P55" s="211">
        <v>0</v>
      </c>
      <c r="Q55" s="18">
        <f t="shared" si="6"/>
        <v>0</v>
      </c>
      <c r="R55" s="19"/>
      <c r="S55" s="18">
        <f t="shared" si="7"/>
        <v>0</v>
      </c>
      <c r="T55" s="20">
        <f t="shared" si="18"/>
        <v>0</v>
      </c>
      <c r="U55" s="22">
        <f t="shared" si="18"/>
        <v>0</v>
      </c>
      <c r="V55" s="23"/>
      <c r="W55" s="18">
        <f t="shared" si="9"/>
        <v>0</v>
      </c>
      <c r="X55" s="24"/>
      <c r="Y55" s="18">
        <f t="shared" si="10"/>
        <v>0</v>
      </c>
      <c r="Z55" s="212">
        <v>1.5</v>
      </c>
      <c r="AA55" s="18">
        <f t="shared" si="11"/>
        <v>0.125</v>
      </c>
      <c r="AB55" s="25"/>
      <c r="AC55" s="18">
        <f t="shared" si="12"/>
        <v>0</v>
      </c>
      <c r="AD55" s="26">
        <f t="shared" si="19"/>
        <v>1.5</v>
      </c>
      <c r="AE55" s="27">
        <f t="shared" si="19"/>
        <v>0.125</v>
      </c>
      <c r="AF55" s="28">
        <f t="shared" si="20"/>
        <v>16.5</v>
      </c>
      <c r="AG55" s="29">
        <f t="shared" si="20"/>
        <v>1.375</v>
      </c>
      <c r="AH55" s="28">
        <f t="shared" si="15"/>
        <v>4.5</v>
      </c>
      <c r="AI55" s="22">
        <f t="shared" si="16"/>
        <v>0.375</v>
      </c>
    </row>
    <row r="56" spans="1:35" s="212" customFormat="1" ht="15">
      <c r="A56" s="210" t="s">
        <v>1014</v>
      </c>
      <c r="B56" s="209" t="s">
        <v>61</v>
      </c>
      <c r="C56" s="209" t="s">
        <v>1015</v>
      </c>
      <c r="D56" s="209">
        <v>11</v>
      </c>
      <c r="E56" s="18">
        <f t="shared" si="0"/>
        <v>0.9166666666666666</v>
      </c>
      <c r="F56" s="24"/>
      <c r="G56" s="18">
        <f aca="true" t="shared" si="22" ref="G56:G58">F56/12</f>
        <v>0</v>
      </c>
      <c r="H56" s="19"/>
      <c r="I56" s="18">
        <f aca="true" t="shared" si="23" ref="I56:I58">+H56/12</f>
        <v>0</v>
      </c>
      <c r="J56" s="19"/>
      <c r="K56" s="18">
        <f aca="true" t="shared" si="24" ref="K56:K58">+J56/12</f>
        <v>0</v>
      </c>
      <c r="L56" s="19"/>
      <c r="M56" s="18">
        <f aca="true" t="shared" si="25" ref="M56:M58">+L56/12</f>
        <v>0</v>
      </c>
      <c r="N56" s="20">
        <f aca="true" t="shared" si="26" ref="N56:N58">D56+F56+H56+J56+L56</f>
        <v>11</v>
      </c>
      <c r="O56" s="21">
        <f aca="true" t="shared" si="27" ref="O56:O58">E56+G56+I56+K56+M56</f>
        <v>0.9166666666666666</v>
      </c>
      <c r="P56" s="211">
        <v>0</v>
      </c>
      <c r="Q56" s="18">
        <f t="shared" si="6"/>
        <v>0</v>
      </c>
      <c r="R56" s="19"/>
      <c r="S56" s="18">
        <f aca="true" t="shared" si="28" ref="S56:S58">+R56/12</f>
        <v>0</v>
      </c>
      <c r="T56" s="20">
        <f t="shared" si="18"/>
        <v>0</v>
      </c>
      <c r="U56" s="22">
        <f aca="true" t="shared" si="29" ref="U56:U58">Q56+S56</f>
        <v>0</v>
      </c>
      <c r="V56" s="23"/>
      <c r="W56" s="18">
        <f aca="true" t="shared" si="30" ref="W56:W58">+V56/12</f>
        <v>0</v>
      </c>
      <c r="X56" s="24"/>
      <c r="Y56" s="18">
        <f aca="true" t="shared" si="31" ref="Y56:Y58">+X56/12</f>
        <v>0</v>
      </c>
      <c r="Z56" s="212">
        <v>2</v>
      </c>
      <c r="AA56" s="18">
        <f t="shared" si="11"/>
        <v>0.16666666666666666</v>
      </c>
      <c r="AB56" s="25"/>
      <c r="AC56" s="18">
        <f aca="true" t="shared" si="32" ref="AC56:AC58">AB56/12</f>
        <v>0</v>
      </c>
      <c r="AD56" s="26">
        <f t="shared" si="19"/>
        <v>2</v>
      </c>
      <c r="AE56" s="27">
        <f aca="true" t="shared" si="33" ref="AE56:AE58">Y56+AA56+AC56</f>
        <v>0.16666666666666666</v>
      </c>
      <c r="AF56" s="28">
        <f aca="true" t="shared" si="34" ref="AF56:AF58">N56+T56+V56+AD56</f>
        <v>13</v>
      </c>
      <c r="AG56" s="29">
        <f aca="true" t="shared" si="35" ref="AG56:AG58">O56+U56+W56+AE56</f>
        <v>1.0833333333333333</v>
      </c>
      <c r="AH56" s="28">
        <f aca="true" t="shared" si="36" ref="AH56:AH58">IF(AF56-F56-J56-AB56-12&lt;0,0,AF56-F56-J56-AB56-12)</f>
        <v>1</v>
      </c>
      <c r="AI56" s="22">
        <f aca="true" t="shared" si="37" ref="AI56:AI58">AH56/12</f>
        <v>0.08333333333333333</v>
      </c>
    </row>
    <row r="57" spans="1:35" s="212" customFormat="1" ht="15">
      <c r="A57" s="210" t="s">
        <v>1016</v>
      </c>
      <c r="B57" s="209" t="s">
        <v>61</v>
      </c>
      <c r="C57" s="209" t="s">
        <v>1017</v>
      </c>
      <c r="D57" s="209">
        <v>0</v>
      </c>
      <c r="E57" s="18">
        <f t="shared" si="0"/>
        <v>0</v>
      </c>
      <c r="F57" s="24"/>
      <c r="G57" s="18">
        <f t="shared" si="22"/>
        <v>0</v>
      </c>
      <c r="H57" s="19"/>
      <c r="I57" s="18">
        <f t="shared" si="23"/>
        <v>0</v>
      </c>
      <c r="J57" s="19"/>
      <c r="K57" s="18">
        <f t="shared" si="24"/>
        <v>0</v>
      </c>
      <c r="L57" s="19"/>
      <c r="M57" s="18">
        <f t="shared" si="25"/>
        <v>0</v>
      </c>
      <c r="N57" s="20">
        <f t="shared" si="26"/>
        <v>0</v>
      </c>
      <c r="O57" s="21">
        <f t="shared" si="27"/>
        <v>0</v>
      </c>
      <c r="P57" s="211">
        <v>3</v>
      </c>
      <c r="Q57" s="18">
        <f t="shared" si="6"/>
        <v>0.25</v>
      </c>
      <c r="R57" s="19"/>
      <c r="S57" s="18">
        <f t="shared" si="28"/>
        <v>0</v>
      </c>
      <c r="T57" s="20">
        <f t="shared" si="18"/>
        <v>3</v>
      </c>
      <c r="U57" s="22">
        <f t="shared" si="29"/>
        <v>0.25</v>
      </c>
      <c r="V57" s="23"/>
      <c r="W57" s="18">
        <f t="shared" si="30"/>
        <v>0</v>
      </c>
      <c r="X57" s="24"/>
      <c r="Y57" s="18">
        <f t="shared" si="31"/>
        <v>0</v>
      </c>
      <c r="Z57" s="212">
        <v>9</v>
      </c>
      <c r="AA57" s="18">
        <f t="shared" si="11"/>
        <v>0.75</v>
      </c>
      <c r="AB57" s="25"/>
      <c r="AC57" s="18">
        <f t="shared" si="32"/>
        <v>0</v>
      </c>
      <c r="AD57" s="26">
        <f t="shared" si="19"/>
        <v>9</v>
      </c>
      <c r="AE57" s="27">
        <f t="shared" si="33"/>
        <v>0.75</v>
      </c>
      <c r="AF57" s="28">
        <f t="shared" si="34"/>
        <v>12</v>
      </c>
      <c r="AG57" s="29">
        <f t="shared" si="35"/>
        <v>1</v>
      </c>
      <c r="AH57" s="28">
        <f t="shared" si="36"/>
        <v>0</v>
      </c>
      <c r="AI57" s="22">
        <f t="shared" si="37"/>
        <v>0</v>
      </c>
    </row>
    <row r="58" spans="1:35" s="212" customFormat="1" ht="15">
      <c r="A58" s="210" t="s">
        <v>1018</v>
      </c>
      <c r="B58" s="209" t="s">
        <v>61</v>
      </c>
      <c r="C58" s="209" t="s">
        <v>1019</v>
      </c>
      <c r="D58" s="209">
        <v>13.5</v>
      </c>
      <c r="E58" s="18">
        <f t="shared" si="0"/>
        <v>1.125</v>
      </c>
      <c r="F58" s="24"/>
      <c r="G58" s="18">
        <f t="shared" si="22"/>
        <v>0</v>
      </c>
      <c r="H58" s="19"/>
      <c r="I58" s="18">
        <f t="shared" si="23"/>
        <v>0</v>
      </c>
      <c r="J58" s="19"/>
      <c r="K58" s="18">
        <f t="shared" si="24"/>
        <v>0</v>
      </c>
      <c r="L58" s="19"/>
      <c r="M58" s="18">
        <f t="shared" si="25"/>
        <v>0</v>
      </c>
      <c r="N58" s="20">
        <f t="shared" si="26"/>
        <v>13.5</v>
      </c>
      <c r="O58" s="21">
        <f t="shared" si="27"/>
        <v>1.125</v>
      </c>
      <c r="P58" s="211">
        <v>0</v>
      </c>
      <c r="Q58" s="18">
        <f t="shared" si="6"/>
        <v>0</v>
      </c>
      <c r="R58" s="19"/>
      <c r="S58" s="18">
        <f t="shared" si="28"/>
        <v>0</v>
      </c>
      <c r="T58" s="20">
        <f t="shared" si="18"/>
        <v>0</v>
      </c>
      <c r="U58" s="22">
        <f t="shared" si="29"/>
        <v>0</v>
      </c>
      <c r="V58" s="23"/>
      <c r="W58" s="18">
        <f t="shared" si="30"/>
        <v>0</v>
      </c>
      <c r="X58" s="24"/>
      <c r="Y58" s="18">
        <f t="shared" si="31"/>
        <v>0</v>
      </c>
      <c r="Z58" s="212">
        <v>0</v>
      </c>
      <c r="AA58" s="18">
        <f t="shared" si="11"/>
        <v>0</v>
      </c>
      <c r="AB58" s="25"/>
      <c r="AC58" s="18">
        <f t="shared" si="32"/>
        <v>0</v>
      </c>
      <c r="AD58" s="26">
        <f t="shared" si="19"/>
        <v>0</v>
      </c>
      <c r="AE58" s="27">
        <f t="shared" si="33"/>
        <v>0</v>
      </c>
      <c r="AF58" s="28">
        <f t="shared" si="34"/>
        <v>13.5</v>
      </c>
      <c r="AG58" s="29">
        <f t="shared" si="35"/>
        <v>1.125</v>
      </c>
      <c r="AH58" s="28">
        <f t="shared" si="36"/>
        <v>1.5</v>
      </c>
      <c r="AI58" s="22">
        <f t="shared" si="37"/>
        <v>0.125</v>
      </c>
    </row>
    <row r="59" spans="1:35" s="1" customFormat="1" ht="15">
      <c r="A59" s="493" t="s">
        <v>35</v>
      </c>
      <c r="B59" s="494"/>
      <c r="C59" s="495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8"/>
    </row>
    <row r="60" spans="1:35" s="212" customFormat="1" ht="15">
      <c r="A60" s="15"/>
      <c r="B60" s="16"/>
      <c r="C60" s="16"/>
      <c r="D60" s="17"/>
      <c r="E60" s="18">
        <f aca="true" t="shared" si="38" ref="E60:E61">+D60/12</f>
        <v>0</v>
      </c>
      <c r="F60" s="19"/>
      <c r="G60" s="18">
        <f aca="true" t="shared" si="39" ref="G60:G61">F60/12</f>
        <v>0</v>
      </c>
      <c r="H60" s="19"/>
      <c r="I60" s="18">
        <f aca="true" t="shared" si="40" ref="I60:I61">+H60/12</f>
        <v>0</v>
      </c>
      <c r="J60" s="19"/>
      <c r="K60" s="18">
        <f aca="true" t="shared" si="41" ref="K60:K61">+J60/12</f>
        <v>0</v>
      </c>
      <c r="L60" s="19"/>
      <c r="M60" s="18">
        <f aca="true" t="shared" si="42" ref="M60:M61">+L60/12</f>
        <v>0</v>
      </c>
      <c r="N60" s="20">
        <f aca="true" t="shared" si="43" ref="N60:O61">D60+F60+H60+J60+L60</f>
        <v>0</v>
      </c>
      <c r="O60" s="21">
        <f t="shared" si="43"/>
        <v>0</v>
      </c>
      <c r="P60" s="19"/>
      <c r="Q60" s="18">
        <f aca="true" t="shared" si="44" ref="Q60:Q61">+P60/12</f>
        <v>0</v>
      </c>
      <c r="R60" s="19"/>
      <c r="S60" s="18">
        <f aca="true" t="shared" si="45" ref="S60:S61">+R60/12</f>
        <v>0</v>
      </c>
      <c r="T60" s="20">
        <f aca="true" t="shared" si="46" ref="T60:U61">P60+R60</f>
        <v>0</v>
      </c>
      <c r="U60" s="22">
        <f t="shared" si="46"/>
        <v>0</v>
      </c>
      <c r="V60" s="23"/>
      <c r="W60" s="18">
        <f aca="true" t="shared" si="47" ref="W60:W61">+V60/12</f>
        <v>0</v>
      </c>
      <c r="X60" s="24"/>
      <c r="Y60" s="18">
        <f aca="true" t="shared" si="48" ref="Y60:Y61">+X60/12</f>
        <v>0</v>
      </c>
      <c r="Z60" s="24"/>
      <c r="AA60" s="18">
        <f aca="true" t="shared" si="49" ref="AA60:AA61">+Z60/12</f>
        <v>0</v>
      </c>
      <c r="AB60" s="33"/>
      <c r="AC60" s="18">
        <f aca="true" t="shared" si="50" ref="AC60:AC61">AB60/12</f>
        <v>0</v>
      </c>
      <c r="AD60" s="26">
        <f aca="true" t="shared" si="51" ref="AD60:AE61">X60+Z60+AB60</f>
        <v>0</v>
      </c>
      <c r="AE60" s="27">
        <f t="shared" si="51"/>
        <v>0</v>
      </c>
      <c r="AF60" s="28">
        <f aca="true" t="shared" si="52" ref="AF60:AG61">N60+T60+V60+AD60</f>
        <v>0</v>
      </c>
      <c r="AG60" s="29">
        <f t="shared" si="52"/>
        <v>0</v>
      </c>
      <c r="AH60" s="28">
        <f aca="true" t="shared" si="53" ref="AH60:AH61">IF(AF60-F60-J60-AB60-12&lt;0,0,AF60-F60-J60-AB60-12)</f>
        <v>0</v>
      </c>
      <c r="AI60" s="22">
        <f aca="true" t="shared" si="54" ref="AI60:AI61">AH60/12</f>
        <v>0</v>
      </c>
    </row>
    <row r="61" spans="1:35" s="212" customFormat="1" ht="15">
      <c r="A61" s="15"/>
      <c r="B61" s="16"/>
      <c r="C61" s="16"/>
      <c r="D61" s="17"/>
      <c r="E61" s="18">
        <f t="shared" si="38"/>
        <v>0</v>
      </c>
      <c r="F61" s="19"/>
      <c r="G61" s="18">
        <f t="shared" si="39"/>
        <v>0</v>
      </c>
      <c r="H61" s="19"/>
      <c r="I61" s="18">
        <f t="shared" si="40"/>
        <v>0</v>
      </c>
      <c r="J61" s="19"/>
      <c r="K61" s="18">
        <f t="shared" si="41"/>
        <v>0</v>
      </c>
      <c r="L61" s="19"/>
      <c r="M61" s="18">
        <f t="shared" si="42"/>
        <v>0</v>
      </c>
      <c r="N61" s="20">
        <f t="shared" si="43"/>
        <v>0</v>
      </c>
      <c r="O61" s="21">
        <f t="shared" si="43"/>
        <v>0</v>
      </c>
      <c r="P61" s="19"/>
      <c r="Q61" s="18">
        <f t="shared" si="44"/>
        <v>0</v>
      </c>
      <c r="R61" s="19"/>
      <c r="S61" s="18">
        <f t="shared" si="45"/>
        <v>0</v>
      </c>
      <c r="T61" s="20">
        <f t="shared" si="46"/>
        <v>0</v>
      </c>
      <c r="U61" s="22">
        <f t="shared" si="46"/>
        <v>0</v>
      </c>
      <c r="V61" s="23"/>
      <c r="W61" s="18">
        <f t="shared" si="47"/>
        <v>0</v>
      </c>
      <c r="X61" s="24"/>
      <c r="Y61" s="18">
        <f t="shared" si="48"/>
        <v>0</v>
      </c>
      <c r="Z61" s="24"/>
      <c r="AA61" s="18">
        <f t="shared" si="49"/>
        <v>0</v>
      </c>
      <c r="AB61" s="33"/>
      <c r="AC61" s="18">
        <f t="shared" si="50"/>
        <v>0</v>
      </c>
      <c r="AD61" s="26">
        <f t="shared" si="51"/>
        <v>0</v>
      </c>
      <c r="AE61" s="27">
        <f t="shared" si="51"/>
        <v>0</v>
      </c>
      <c r="AF61" s="28">
        <f t="shared" si="52"/>
        <v>0</v>
      </c>
      <c r="AG61" s="29">
        <f t="shared" si="52"/>
        <v>0</v>
      </c>
      <c r="AH61" s="28">
        <f t="shared" si="53"/>
        <v>0</v>
      </c>
      <c r="AI61" s="22">
        <f t="shared" si="54"/>
        <v>0</v>
      </c>
    </row>
    <row r="62" spans="1:35" ht="15">
      <c r="A62" s="15"/>
      <c r="B62" s="16"/>
      <c r="C62" s="16"/>
      <c r="D62" s="17"/>
      <c r="E62" s="18">
        <f t="shared" si="0"/>
        <v>0</v>
      </c>
      <c r="F62" s="19"/>
      <c r="G62" s="18">
        <f t="shared" si="1"/>
        <v>0</v>
      </c>
      <c r="H62" s="19"/>
      <c r="I62" s="18">
        <f t="shared" si="2"/>
        <v>0</v>
      </c>
      <c r="J62" s="19"/>
      <c r="K62" s="18">
        <f t="shared" si="21"/>
        <v>0</v>
      </c>
      <c r="L62" s="19"/>
      <c r="M62" s="18">
        <f t="shared" si="21"/>
        <v>0</v>
      </c>
      <c r="N62" s="20">
        <f t="shared" si="17"/>
        <v>0</v>
      </c>
      <c r="O62" s="21">
        <f t="shared" si="17"/>
        <v>0</v>
      </c>
      <c r="P62" s="19"/>
      <c r="Q62" s="18">
        <f t="shared" si="6"/>
        <v>0</v>
      </c>
      <c r="R62" s="19"/>
      <c r="S62" s="18">
        <f t="shared" si="7"/>
        <v>0</v>
      </c>
      <c r="T62" s="20">
        <f t="shared" si="18"/>
        <v>0</v>
      </c>
      <c r="U62" s="22">
        <f t="shared" si="18"/>
        <v>0</v>
      </c>
      <c r="V62" s="23"/>
      <c r="W62" s="18">
        <f t="shared" si="9"/>
        <v>0</v>
      </c>
      <c r="X62" s="24"/>
      <c r="Y62" s="18">
        <f t="shared" si="10"/>
        <v>0</v>
      </c>
      <c r="Z62" s="24"/>
      <c r="AA62" s="18">
        <f t="shared" si="11"/>
        <v>0</v>
      </c>
      <c r="AB62" s="25"/>
      <c r="AC62" s="18">
        <f t="shared" si="12"/>
        <v>0</v>
      </c>
      <c r="AD62" s="26">
        <f t="shared" si="19"/>
        <v>0</v>
      </c>
      <c r="AE62" s="27">
        <f t="shared" si="19"/>
        <v>0</v>
      </c>
      <c r="AF62" s="28">
        <f t="shared" si="20"/>
        <v>0</v>
      </c>
      <c r="AG62" s="29">
        <f t="shared" si="20"/>
        <v>0</v>
      </c>
      <c r="AH62" s="28">
        <f t="shared" si="15"/>
        <v>0</v>
      </c>
      <c r="AI62" s="22">
        <f t="shared" si="16"/>
        <v>0</v>
      </c>
    </row>
    <row r="63" spans="1:35" ht="15">
      <c r="A63" s="15"/>
      <c r="B63" s="16"/>
      <c r="C63" s="16"/>
      <c r="D63" s="17"/>
      <c r="E63" s="18">
        <f t="shared" si="0"/>
        <v>0</v>
      </c>
      <c r="F63" s="19"/>
      <c r="G63" s="18">
        <f t="shared" si="1"/>
        <v>0</v>
      </c>
      <c r="H63" s="19"/>
      <c r="I63" s="18">
        <f t="shared" si="2"/>
        <v>0</v>
      </c>
      <c r="J63" s="19"/>
      <c r="K63" s="18">
        <f t="shared" si="21"/>
        <v>0</v>
      </c>
      <c r="L63" s="19"/>
      <c r="M63" s="18">
        <f t="shared" si="21"/>
        <v>0</v>
      </c>
      <c r="N63" s="20">
        <f t="shared" si="17"/>
        <v>0</v>
      </c>
      <c r="O63" s="21">
        <f t="shared" si="17"/>
        <v>0</v>
      </c>
      <c r="P63" s="19"/>
      <c r="Q63" s="18">
        <f t="shared" si="6"/>
        <v>0</v>
      </c>
      <c r="R63" s="19"/>
      <c r="S63" s="18">
        <f t="shared" si="7"/>
        <v>0</v>
      </c>
      <c r="T63" s="20">
        <f t="shared" si="18"/>
        <v>0</v>
      </c>
      <c r="U63" s="22">
        <f t="shared" si="18"/>
        <v>0</v>
      </c>
      <c r="V63" s="23"/>
      <c r="W63" s="18">
        <f t="shared" si="9"/>
        <v>0</v>
      </c>
      <c r="X63" s="24"/>
      <c r="Y63" s="18">
        <f t="shared" si="10"/>
        <v>0</v>
      </c>
      <c r="Z63" s="24"/>
      <c r="AA63" s="18">
        <f t="shared" si="11"/>
        <v>0</v>
      </c>
      <c r="AB63" s="25"/>
      <c r="AC63" s="18">
        <f t="shared" si="12"/>
        <v>0</v>
      </c>
      <c r="AD63" s="26">
        <f t="shared" si="19"/>
        <v>0</v>
      </c>
      <c r="AE63" s="27">
        <f t="shared" si="19"/>
        <v>0</v>
      </c>
      <c r="AF63" s="28">
        <f t="shared" si="20"/>
        <v>0</v>
      </c>
      <c r="AG63" s="29">
        <f t="shared" si="20"/>
        <v>0</v>
      </c>
      <c r="AH63" s="28">
        <f t="shared" si="15"/>
        <v>0</v>
      </c>
      <c r="AI63" s="22">
        <f t="shared" si="16"/>
        <v>0</v>
      </c>
    </row>
    <row r="64" spans="1:35" ht="15">
      <c r="A64" s="15"/>
      <c r="B64" s="16"/>
      <c r="C64" s="16"/>
      <c r="D64" s="17"/>
      <c r="E64" s="18">
        <f t="shared" si="0"/>
        <v>0</v>
      </c>
      <c r="F64" s="19"/>
      <c r="G64" s="18">
        <f t="shared" si="1"/>
        <v>0</v>
      </c>
      <c r="H64" s="19"/>
      <c r="I64" s="18">
        <f t="shared" si="2"/>
        <v>0</v>
      </c>
      <c r="J64" s="19"/>
      <c r="K64" s="18">
        <f t="shared" si="21"/>
        <v>0</v>
      </c>
      <c r="L64" s="19"/>
      <c r="M64" s="18">
        <f t="shared" si="21"/>
        <v>0</v>
      </c>
      <c r="N64" s="20">
        <f t="shared" si="17"/>
        <v>0</v>
      </c>
      <c r="O64" s="21">
        <f t="shared" si="17"/>
        <v>0</v>
      </c>
      <c r="P64" s="19"/>
      <c r="Q64" s="18">
        <f t="shared" si="6"/>
        <v>0</v>
      </c>
      <c r="R64" s="19"/>
      <c r="S64" s="18">
        <f t="shared" si="7"/>
        <v>0</v>
      </c>
      <c r="T64" s="20">
        <f t="shared" si="18"/>
        <v>0</v>
      </c>
      <c r="U64" s="22">
        <f t="shared" si="18"/>
        <v>0</v>
      </c>
      <c r="V64" s="23"/>
      <c r="W64" s="18">
        <f t="shared" si="9"/>
        <v>0</v>
      </c>
      <c r="X64" s="24"/>
      <c r="Y64" s="18">
        <f t="shared" si="10"/>
        <v>0</v>
      </c>
      <c r="Z64" s="24"/>
      <c r="AA64" s="18">
        <f t="shared" si="11"/>
        <v>0</v>
      </c>
      <c r="AB64" s="25"/>
      <c r="AC64" s="18">
        <f t="shared" si="12"/>
        <v>0</v>
      </c>
      <c r="AD64" s="26">
        <f t="shared" si="19"/>
        <v>0</v>
      </c>
      <c r="AE64" s="27">
        <f t="shared" si="19"/>
        <v>0</v>
      </c>
      <c r="AF64" s="28">
        <f t="shared" si="20"/>
        <v>0</v>
      </c>
      <c r="AG64" s="29">
        <f t="shared" si="20"/>
        <v>0</v>
      </c>
      <c r="AH64" s="28">
        <f t="shared" si="15"/>
        <v>0</v>
      </c>
      <c r="AI64" s="22">
        <f t="shared" si="16"/>
        <v>0</v>
      </c>
    </row>
    <row r="65" spans="1:35" ht="15">
      <c r="A65" s="15"/>
      <c r="B65" s="16"/>
      <c r="C65" s="16"/>
      <c r="D65" s="17"/>
      <c r="E65" s="18">
        <f t="shared" si="0"/>
        <v>0</v>
      </c>
      <c r="F65" s="19"/>
      <c r="G65" s="18">
        <f t="shared" si="1"/>
        <v>0</v>
      </c>
      <c r="H65" s="19"/>
      <c r="I65" s="18">
        <f t="shared" si="2"/>
        <v>0</v>
      </c>
      <c r="J65" s="19"/>
      <c r="K65" s="18">
        <f t="shared" si="21"/>
        <v>0</v>
      </c>
      <c r="L65" s="19"/>
      <c r="M65" s="18">
        <f t="shared" si="21"/>
        <v>0</v>
      </c>
      <c r="N65" s="20">
        <f t="shared" si="17"/>
        <v>0</v>
      </c>
      <c r="O65" s="21">
        <f t="shared" si="17"/>
        <v>0</v>
      </c>
      <c r="P65" s="19"/>
      <c r="Q65" s="18">
        <f t="shared" si="6"/>
        <v>0</v>
      </c>
      <c r="R65" s="19"/>
      <c r="S65" s="18">
        <f t="shared" si="7"/>
        <v>0</v>
      </c>
      <c r="T65" s="20">
        <f t="shared" si="18"/>
        <v>0</v>
      </c>
      <c r="U65" s="22">
        <f t="shared" si="18"/>
        <v>0</v>
      </c>
      <c r="V65" s="23"/>
      <c r="W65" s="18">
        <f t="shared" si="9"/>
        <v>0</v>
      </c>
      <c r="X65" s="24"/>
      <c r="Y65" s="18">
        <f t="shared" si="10"/>
        <v>0</v>
      </c>
      <c r="Z65" s="24"/>
      <c r="AA65" s="18">
        <f t="shared" si="11"/>
        <v>0</v>
      </c>
      <c r="AB65" s="25"/>
      <c r="AC65" s="18">
        <f t="shared" si="12"/>
        <v>0</v>
      </c>
      <c r="AD65" s="26">
        <f t="shared" si="19"/>
        <v>0</v>
      </c>
      <c r="AE65" s="27">
        <f t="shared" si="19"/>
        <v>0</v>
      </c>
      <c r="AF65" s="28">
        <f t="shared" si="20"/>
        <v>0</v>
      </c>
      <c r="AG65" s="29">
        <f t="shared" si="20"/>
        <v>0</v>
      </c>
      <c r="AH65" s="28">
        <f t="shared" si="15"/>
        <v>0</v>
      </c>
      <c r="AI65" s="22">
        <f t="shared" si="16"/>
        <v>0</v>
      </c>
    </row>
    <row r="66" spans="1:35" ht="15">
      <c r="A66" s="30"/>
      <c r="B66" s="31"/>
      <c r="C66" s="31"/>
      <c r="D66" s="17"/>
      <c r="E66" s="18">
        <f t="shared" si="0"/>
        <v>0</v>
      </c>
      <c r="F66" s="19"/>
      <c r="G66" s="18">
        <f t="shared" si="1"/>
        <v>0</v>
      </c>
      <c r="H66" s="19"/>
      <c r="I66" s="18">
        <f t="shared" si="2"/>
        <v>0</v>
      </c>
      <c r="J66" s="19"/>
      <c r="K66" s="18">
        <f t="shared" si="21"/>
        <v>0</v>
      </c>
      <c r="L66" s="19"/>
      <c r="M66" s="18">
        <f t="shared" si="21"/>
        <v>0</v>
      </c>
      <c r="N66" s="20">
        <f t="shared" si="17"/>
        <v>0</v>
      </c>
      <c r="O66" s="21">
        <f t="shared" si="17"/>
        <v>0</v>
      </c>
      <c r="P66" s="19"/>
      <c r="Q66" s="18">
        <f t="shared" si="6"/>
        <v>0</v>
      </c>
      <c r="R66" s="19"/>
      <c r="S66" s="18">
        <f t="shared" si="7"/>
        <v>0</v>
      </c>
      <c r="T66" s="20">
        <f t="shared" si="18"/>
        <v>0</v>
      </c>
      <c r="U66" s="22">
        <f t="shared" si="18"/>
        <v>0</v>
      </c>
      <c r="V66" s="23"/>
      <c r="W66" s="18">
        <f t="shared" si="9"/>
        <v>0</v>
      </c>
      <c r="X66" s="24"/>
      <c r="Y66" s="18">
        <f t="shared" si="10"/>
        <v>0</v>
      </c>
      <c r="Z66" s="24"/>
      <c r="AA66" s="18">
        <f t="shared" si="11"/>
        <v>0</v>
      </c>
      <c r="AB66" s="25"/>
      <c r="AC66" s="18">
        <f t="shared" si="12"/>
        <v>0</v>
      </c>
      <c r="AD66" s="26">
        <f t="shared" si="19"/>
        <v>0</v>
      </c>
      <c r="AE66" s="27">
        <f t="shared" si="19"/>
        <v>0</v>
      </c>
      <c r="AF66" s="28">
        <f t="shared" si="20"/>
        <v>0</v>
      </c>
      <c r="AG66" s="29">
        <f t="shared" si="20"/>
        <v>0</v>
      </c>
      <c r="AH66" s="28">
        <f t="shared" si="15"/>
        <v>0</v>
      </c>
      <c r="AI66" s="22">
        <f t="shared" si="16"/>
        <v>0</v>
      </c>
    </row>
    <row r="67" spans="1:35" s="1" customFormat="1" ht="15">
      <c r="A67" s="493" t="s">
        <v>36</v>
      </c>
      <c r="B67" s="494"/>
      <c r="C67" s="495"/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8"/>
    </row>
    <row r="68" spans="1:35" ht="15">
      <c r="A68" s="15"/>
      <c r="B68" s="31"/>
      <c r="C68" s="368" t="s">
        <v>1846</v>
      </c>
      <c r="D68" s="17">
        <v>12</v>
      </c>
      <c r="E68" s="18">
        <f aca="true" t="shared" si="55" ref="E68:E77">+D68/12</f>
        <v>1</v>
      </c>
      <c r="F68" s="19"/>
      <c r="G68" s="18">
        <f aca="true" t="shared" si="56" ref="G68:G145">F68/12</f>
        <v>0</v>
      </c>
      <c r="H68" s="19"/>
      <c r="I68" s="18">
        <f aca="true" t="shared" si="57" ref="I68:I145">+H68/12</f>
        <v>0</v>
      </c>
      <c r="J68" s="19"/>
      <c r="K68" s="18">
        <f aca="true" t="shared" si="58" ref="K68:K145">+J68/12</f>
        <v>0</v>
      </c>
      <c r="L68" s="19"/>
      <c r="M68" s="18">
        <f aca="true" t="shared" si="59" ref="M68:M145">+L68/12</f>
        <v>0</v>
      </c>
      <c r="N68" s="20">
        <f aca="true" t="shared" si="60" ref="N68:O139">D68+F68+H68+J68+L68</f>
        <v>12</v>
      </c>
      <c r="O68" s="21">
        <f t="shared" si="60"/>
        <v>1</v>
      </c>
      <c r="P68" s="19"/>
      <c r="Q68" s="18">
        <f aca="true" t="shared" si="61" ref="Q68:Q145">+P68/12</f>
        <v>0</v>
      </c>
      <c r="R68" s="19"/>
      <c r="S68" s="18">
        <f aca="true" t="shared" si="62" ref="S68:S145">+R68/12</f>
        <v>0</v>
      </c>
      <c r="T68" s="20">
        <f aca="true" t="shared" si="63" ref="T68:U139">P68+R68</f>
        <v>0</v>
      </c>
      <c r="U68" s="22">
        <f t="shared" si="63"/>
        <v>0</v>
      </c>
      <c r="V68" s="23"/>
      <c r="W68" s="18">
        <f aca="true" t="shared" si="64" ref="W68:W145">+V68/12</f>
        <v>0</v>
      </c>
      <c r="X68" s="24"/>
      <c r="Y68" s="18">
        <f aca="true" t="shared" si="65" ref="Y68:Y145">+X68/12</f>
        <v>0</v>
      </c>
      <c r="Z68" s="24"/>
      <c r="AA68" s="18">
        <f aca="true" t="shared" si="66" ref="AA68:AA145">+Z68/12</f>
        <v>0</v>
      </c>
      <c r="AB68" s="33"/>
      <c r="AC68" s="18">
        <f aca="true" t="shared" si="67" ref="AC68:AC77">AB68/12</f>
        <v>0</v>
      </c>
      <c r="AD68" s="26">
        <f aca="true" t="shared" si="68" ref="AD68:AE139">X68+Z68+AB68</f>
        <v>0</v>
      </c>
      <c r="AE68" s="27">
        <f t="shared" si="68"/>
        <v>0</v>
      </c>
      <c r="AF68" s="28">
        <f aca="true" t="shared" si="69" ref="AF68:AG139">N68+T68+V68+AD68</f>
        <v>12</v>
      </c>
      <c r="AG68" s="29">
        <f t="shared" si="69"/>
        <v>1</v>
      </c>
      <c r="AH68" s="28">
        <f aca="true" t="shared" si="70" ref="AH68:AH145">IF(AF68-F68-J68-AB68-12&lt;0,0,AF68-F68-J68-AB68-12)</f>
        <v>0</v>
      </c>
      <c r="AI68" s="22">
        <f aca="true" t="shared" si="71" ref="AI68:AI145">AH68/12</f>
        <v>0</v>
      </c>
    </row>
    <row r="69" spans="1:35" ht="15">
      <c r="A69" s="15"/>
      <c r="B69" s="31"/>
      <c r="C69" s="31"/>
      <c r="D69" s="17"/>
      <c r="E69" s="18">
        <f t="shared" si="55"/>
        <v>0</v>
      </c>
      <c r="F69" s="19"/>
      <c r="G69" s="18">
        <f t="shared" si="56"/>
        <v>0</v>
      </c>
      <c r="H69" s="19"/>
      <c r="I69" s="18">
        <f t="shared" si="57"/>
        <v>0</v>
      </c>
      <c r="J69" s="19"/>
      <c r="K69" s="18">
        <f t="shared" si="58"/>
        <v>0</v>
      </c>
      <c r="L69" s="19"/>
      <c r="M69" s="18">
        <f t="shared" si="59"/>
        <v>0</v>
      </c>
      <c r="N69" s="20">
        <f t="shared" si="60"/>
        <v>0</v>
      </c>
      <c r="O69" s="21">
        <f t="shared" si="60"/>
        <v>0</v>
      </c>
      <c r="P69" s="19"/>
      <c r="Q69" s="18">
        <f t="shared" si="61"/>
        <v>0</v>
      </c>
      <c r="R69" s="19"/>
      <c r="S69" s="18">
        <f t="shared" si="62"/>
        <v>0</v>
      </c>
      <c r="T69" s="20">
        <f t="shared" si="63"/>
        <v>0</v>
      </c>
      <c r="U69" s="22">
        <f t="shared" si="63"/>
        <v>0</v>
      </c>
      <c r="V69" s="23"/>
      <c r="W69" s="18">
        <f t="shared" si="64"/>
        <v>0</v>
      </c>
      <c r="X69" s="24"/>
      <c r="Y69" s="18">
        <f t="shared" si="65"/>
        <v>0</v>
      </c>
      <c r="Z69" s="24"/>
      <c r="AA69" s="18">
        <f t="shared" si="66"/>
        <v>0</v>
      </c>
      <c r="AB69" s="33"/>
      <c r="AC69" s="18">
        <f t="shared" si="67"/>
        <v>0</v>
      </c>
      <c r="AD69" s="26">
        <f t="shared" si="68"/>
        <v>0</v>
      </c>
      <c r="AE69" s="27">
        <f t="shared" si="68"/>
        <v>0</v>
      </c>
      <c r="AF69" s="28">
        <f t="shared" si="69"/>
        <v>0</v>
      </c>
      <c r="AG69" s="29">
        <f t="shared" si="69"/>
        <v>0</v>
      </c>
      <c r="AH69" s="28">
        <f t="shared" si="70"/>
        <v>0</v>
      </c>
      <c r="AI69" s="22">
        <f t="shared" si="71"/>
        <v>0</v>
      </c>
    </row>
    <row r="70" spans="1:35" ht="15">
      <c r="A70" s="15"/>
      <c r="B70" s="31"/>
      <c r="C70" s="31"/>
      <c r="D70" s="17"/>
      <c r="E70" s="18">
        <f t="shared" si="55"/>
        <v>0</v>
      </c>
      <c r="F70" s="19"/>
      <c r="G70" s="18">
        <f t="shared" si="56"/>
        <v>0</v>
      </c>
      <c r="H70" s="19"/>
      <c r="I70" s="18">
        <f t="shared" si="57"/>
        <v>0</v>
      </c>
      <c r="J70" s="19"/>
      <c r="K70" s="18">
        <f t="shared" si="58"/>
        <v>0</v>
      </c>
      <c r="L70" s="19"/>
      <c r="M70" s="18">
        <f t="shared" si="59"/>
        <v>0</v>
      </c>
      <c r="N70" s="20">
        <f t="shared" si="60"/>
        <v>0</v>
      </c>
      <c r="O70" s="21">
        <f t="shared" si="60"/>
        <v>0</v>
      </c>
      <c r="P70" s="19"/>
      <c r="Q70" s="18">
        <f t="shared" si="61"/>
        <v>0</v>
      </c>
      <c r="R70" s="19"/>
      <c r="S70" s="18">
        <f t="shared" si="62"/>
        <v>0</v>
      </c>
      <c r="T70" s="20">
        <f t="shared" si="63"/>
        <v>0</v>
      </c>
      <c r="U70" s="22">
        <f t="shared" si="63"/>
        <v>0</v>
      </c>
      <c r="V70" s="23"/>
      <c r="W70" s="18">
        <f t="shared" si="64"/>
        <v>0</v>
      </c>
      <c r="X70" s="24"/>
      <c r="Y70" s="18">
        <f t="shared" si="65"/>
        <v>0</v>
      </c>
      <c r="Z70" s="24"/>
      <c r="AA70" s="18">
        <f t="shared" si="66"/>
        <v>0</v>
      </c>
      <c r="AB70" s="33"/>
      <c r="AC70" s="18">
        <f t="shared" si="67"/>
        <v>0</v>
      </c>
      <c r="AD70" s="26">
        <f t="shared" si="68"/>
        <v>0</v>
      </c>
      <c r="AE70" s="27">
        <f t="shared" si="68"/>
        <v>0</v>
      </c>
      <c r="AF70" s="28">
        <f t="shared" si="69"/>
        <v>0</v>
      </c>
      <c r="AG70" s="29">
        <f t="shared" si="69"/>
        <v>0</v>
      </c>
      <c r="AH70" s="28">
        <f t="shared" si="70"/>
        <v>0</v>
      </c>
      <c r="AI70" s="22">
        <f t="shared" si="71"/>
        <v>0</v>
      </c>
    </row>
    <row r="71" spans="1:35" ht="15">
      <c r="A71" s="15"/>
      <c r="B71" s="31"/>
      <c r="C71" s="31"/>
      <c r="D71" s="17"/>
      <c r="E71" s="18">
        <f t="shared" si="55"/>
        <v>0</v>
      </c>
      <c r="F71" s="19"/>
      <c r="G71" s="18">
        <f t="shared" si="56"/>
        <v>0</v>
      </c>
      <c r="H71" s="19"/>
      <c r="I71" s="18">
        <f t="shared" si="57"/>
        <v>0</v>
      </c>
      <c r="J71" s="19"/>
      <c r="K71" s="18">
        <f t="shared" si="58"/>
        <v>0</v>
      </c>
      <c r="L71" s="19"/>
      <c r="M71" s="18">
        <f t="shared" si="59"/>
        <v>0</v>
      </c>
      <c r="N71" s="20">
        <f t="shared" si="60"/>
        <v>0</v>
      </c>
      <c r="O71" s="21">
        <f t="shared" si="60"/>
        <v>0</v>
      </c>
      <c r="P71" s="19"/>
      <c r="Q71" s="18">
        <f t="shared" si="61"/>
        <v>0</v>
      </c>
      <c r="R71" s="19"/>
      <c r="S71" s="18">
        <f t="shared" si="62"/>
        <v>0</v>
      </c>
      <c r="T71" s="20">
        <f t="shared" si="63"/>
        <v>0</v>
      </c>
      <c r="U71" s="22">
        <f t="shared" si="63"/>
        <v>0</v>
      </c>
      <c r="V71" s="23"/>
      <c r="W71" s="18">
        <f t="shared" si="64"/>
        <v>0</v>
      </c>
      <c r="X71" s="24"/>
      <c r="Y71" s="18">
        <f t="shared" si="65"/>
        <v>0</v>
      </c>
      <c r="Z71" s="24"/>
      <c r="AA71" s="18">
        <f t="shared" si="66"/>
        <v>0</v>
      </c>
      <c r="AB71" s="33"/>
      <c r="AC71" s="18">
        <f t="shared" si="67"/>
        <v>0</v>
      </c>
      <c r="AD71" s="26">
        <f t="shared" si="68"/>
        <v>0</v>
      </c>
      <c r="AE71" s="27">
        <f t="shared" si="68"/>
        <v>0</v>
      </c>
      <c r="AF71" s="28">
        <f t="shared" si="69"/>
        <v>0</v>
      </c>
      <c r="AG71" s="29">
        <f t="shared" si="69"/>
        <v>0</v>
      </c>
      <c r="AH71" s="28">
        <f t="shared" si="70"/>
        <v>0</v>
      </c>
      <c r="AI71" s="22">
        <f t="shared" si="71"/>
        <v>0</v>
      </c>
    </row>
    <row r="72" spans="1:35" ht="15">
      <c r="A72" s="30"/>
      <c r="B72" s="31"/>
      <c r="C72" s="31"/>
      <c r="D72" s="17"/>
      <c r="E72" s="18">
        <f t="shared" si="55"/>
        <v>0</v>
      </c>
      <c r="F72" s="19"/>
      <c r="G72" s="18">
        <f t="shared" si="56"/>
        <v>0</v>
      </c>
      <c r="H72" s="19"/>
      <c r="I72" s="18">
        <f t="shared" si="57"/>
        <v>0</v>
      </c>
      <c r="J72" s="19"/>
      <c r="K72" s="18">
        <f t="shared" si="58"/>
        <v>0</v>
      </c>
      <c r="L72" s="19"/>
      <c r="M72" s="18">
        <f t="shared" si="59"/>
        <v>0</v>
      </c>
      <c r="N72" s="20">
        <f t="shared" si="60"/>
        <v>0</v>
      </c>
      <c r="O72" s="21">
        <f t="shared" si="60"/>
        <v>0</v>
      </c>
      <c r="P72" s="19"/>
      <c r="Q72" s="18">
        <f t="shared" si="61"/>
        <v>0</v>
      </c>
      <c r="R72" s="19"/>
      <c r="S72" s="18">
        <f t="shared" si="62"/>
        <v>0</v>
      </c>
      <c r="T72" s="20">
        <f t="shared" si="63"/>
        <v>0</v>
      </c>
      <c r="U72" s="22">
        <f t="shared" si="63"/>
        <v>0</v>
      </c>
      <c r="V72" s="23"/>
      <c r="W72" s="18">
        <f t="shared" si="64"/>
        <v>0</v>
      </c>
      <c r="X72" s="24"/>
      <c r="Y72" s="18">
        <f t="shared" si="65"/>
        <v>0</v>
      </c>
      <c r="Z72" s="24"/>
      <c r="AA72" s="18">
        <f t="shared" si="66"/>
        <v>0</v>
      </c>
      <c r="AB72" s="33"/>
      <c r="AC72" s="18">
        <f t="shared" si="67"/>
        <v>0</v>
      </c>
      <c r="AD72" s="26">
        <f t="shared" si="68"/>
        <v>0</v>
      </c>
      <c r="AE72" s="27">
        <f t="shared" si="68"/>
        <v>0</v>
      </c>
      <c r="AF72" s="28">
        <f t="shared" si="69"/>
        <v>0</v>
      </c>
      <c r="AG72" s="29">
        <f t="shared" si="69"/>
        <v>0</v>
      </c>
      <c r="AH72" s="28">
        <f t="shared" si="70"/>
        <v>0</v>
      </c>
      <c r="AI72" s="22">
        <f t="shared" si="71"/>
        <v>0</v>
      </c>
    </row>
    <row r="73" spans="1:35" ht="15">
      <c r="A73" s="30"/>
      <c r="B73" s="31"/>
      <c r="C73" s="31"/>
      <c r="D73" s="17"/>
      <c r="E73" s="18">
        <f t="shared" si="55"/>
        <v>0</v>
      </c>
      <c r="F73" s="19"/>
      <c r="G73" s="18">
        <f t="shared" si="56"/>
        <v>0</v>
      </c>
      <c r="H73" s="19"/>
      <c r="I73" s="18">
        <f t="shared" si="57"/>
        <v>0</v>
      </c>
      <c r="J73" s="19"/>
      <c r="K73" s="18">
        <f t="shared" si="58"/>
        <v>0</v>
      </c>
      <c r="L73" s="19"/>
      <c r="M73" s="18">
        <f t="shared" si="59"/>
        <v>0</v>
      </c>
      <c r="N73" s="20">
        <f t="shared" si="60"/>
        <v>0</v>
      </c>
      <c r="O73" s="21">
        <f t="shared" si="60"/>
        <v>0</v>
      </c>
      <c r="P73" s="19"/>
      <c r="Q73" s="18">
        <f t="shared" si="61"/>
        <v>0</v>
      </c>
      <c r="R73" s="19"/>
      <c r="S73" s="18">
        <f t="shared" si="62"/>
        <v>0</v>
      </c>
      <c r="T73" s="20">
        <f t="shared" si="63"/>
        <v>0</v>
      </c>
      <c r="U73" s="22">
        <f t="shared" si="63"/>
        <v>0</v>
      </c>
      <c r="V73" s="23"/>
      <c r="W73" s="18">
        <f t="shared" si="64"/>
        <v>0</v>
      </c>
      <c r="X73" s="24"/>
      <c r="Y73" s="18">
        <f t="shared" si="65"/>
        <v>0</v>
      </c>
      <c r="Z73" s="24"/>
      <c r="AA73" s="18">
        <f t="shared" si="66"/>
        <v>0</v>
      </c>
      <c r="AB73" s="33"/>
      <c r="AC73" s="18">
        <f t="shared" si="67"/>
        <v>0</v>
      </c>
      <c r="AD73" s="26">
        <f t="shared" si="68"/>
        <v>0</v>
      </c>
      <c r="AE73" s="27">
        <f t="shared" si="68"/>
        <v>0</v>
      </c>
      <c r="AF73" s="28">
        <f t="shared" si="69"/>
        <v>0</v>
      </c>
      <c r="AG73" s="29">
        <f t="shared" si="69"/>
        <v>0</v>
      </c>
      <c r="AH73" s="28">
        <f t="shared" si="70"/>
        <v>0</v>
      </c>
      <c r="AI73" s="22">
        <f t="shared" si="71"/>
        <v>0</v>
      </c>
    </row>
    <row r="74" spans="1:35" ht="15">
      <c r="A74" s="30"/>
      <c r="B74" s="31"/>
      <c r="C74" s="31"/>
      <c r="D74" s="17"/>
      <c r="E74" s="18">
        <f t="shared" si="55"/>
        <v>0</v>
      </c>
      <c r="F74" s="19"/>
      <c r="G74" s="18">
        <f t="shared" si="56"/>
        <v>0</v>
      </c>
      <c r="H74" s="19"/>
      <c r="I74" s="18">
        <f t="shared" si="57"/>
        <v>0</v>
      </c>
      <c r="J74" s="19"/>
      <c r="K74" s="18">
        <f t="shared" si="58"/>
        <v>0</v>
      </c>
      <c r="L74" s="19"/>
      <c r="M74" s="18">
        <f t="shared" si="59"/>
        <v>0</v>
      </c>
      <c r="N74" s="20">
        <f t="shared" si="60"/>
        <v>0</v>
      </c>
      <c r="O74" s="21">
        <f t="shared" si="60"/>
        <v>0</v>
      </c>
      <c r="P74" s="19"/>
      <c r="Q74" s="18">
        <f t="shared" si="61"/>
        <v>0</v>
      </c>
      <c r="R74" s="19"/>
      <c r="S74" s="18">
        <f t="shared" si="62"/>
        <v>0</v>
      </c>
      <c r="T74" s="20">
        <f t="shared" si="63"/>
        <v>0</v>
      </c>
      <c r="U74" s="22">
        <f t="shared" si="63"/>
        <v>0</v>
      </c>
      <c r="V74" s="23"/>
      <c r="W74" s="18">
        <f t="shared" si="64"/>
        <v>0</v>
      </c>
      <c r="X74" s="24"/>
      <c r="Y74" s="18">
        <f t="shared" si="65"/>
        <v>0</v>
      </c>
      <c r="Z74" s="24"/>
      <c r="AA74" s="18">
        <f t="shared" si="66"/>
        <v>0</v>
      </c>
      <c r="AB74" s="33"/>
      <c r="AC74" s="18">
        <f t="shared" si="67"/>
        <v>0</v>
      </c>
      <c r="AD74" s="26">
        <f t="shared" si="68"/>
        <v>0</v>
      </c>
      <c r="AE74" s="27">
        <f t="shared" si="68"/>
        <v>0</v>
      </c>
      <c r="AF74" s="28">
        <f t="shared" si="69"/>
        <v>0</v>
      </c>
      <c r="AG74" s="29">
        <f t="shared" si="69"/>
        <v>0</v>
      </c>
      <c r="AH74" s="28">
        <f t="shared" si="70"/>
        <v>0</v>
      </c>
      <c r="AI74" s="22">
        <f t="shared" si="71"/>
        <v>0</v>
      </c>
    </row>
    <row r="75" spans="1:35" ht="15">
      <c r="A75" s="30"/>
      <c r="B75" s="31"/>
      <c r="C75" s="31"/>
      <c r="D75" s="17"/>
      <c r="E75" s="18">
        <f t="shared" si="55"/>
        <v>0</v>
      </c>
      <c r="F75" s="19"/>
      <c r="G75" s="18">
        <f t="shared" si="56"/>
        <v>0</v>
      </c>
      <c r="H75" s="19"/>
      <c r="I75" s="18">
        <f t="shared" si="57"/>
        <v>0</v>
      </c>
      <c r="J75" s="19"/>
      <c r="K75" s="18">
        <f t="shared" si="58"/>
        <v>0</v>
      </c>
      <c r="L75" s="19"/>
      <c r="M75" s="18">
        <f t="shared" si="59"/>
        <v>0</v>
      </c>
      <c r="N75" s="20">
        <f t="shared" si="60"/>
        <v>0</v>
      </c>
      <c r="O75" s="21">
        <f t="shared" si="60"/>
        <v>0</v>
      </c>
      <c r="P75" s="19"/>
      <c r="Q75" s="18">
        <f t="shared" si="61"/>
        <v>0</v>
      </c>
      <c r="R75" s="19"/>
      <c r="S75" s="18">
        <f t="shared" si="62"/>
        <v>0</v>
      </c>
      <c r="T75" s="20">
        <f t="shared" si="63"/>
        <v>0</v>
      </c>
      <c r="U75" s="22">
        <f t="shared" si="63"/>
        <v>0</v>
      </c>
      <c r="V75" s="23"/>
      <c r="W75" s="18">
        <f t="shared" si="64"/>
        <v>0</v>
      </c>
      <c r="X75" s="24"/>
      <c r="Y75" s="18">
        <f t="shared" si="65"/>
        <v>0</v>
      </c>
      <c r="Z75" s="24"/>
      <c r="AA75" s="18">
        <f t="shared" si="66"/>
        <v>0</v>
      </c>
      <c r="AB75" s="33"/>
      <c r="AC75" s="18">
        <f t="shared" si="67"/>
        <v>0</v>
      </c>
      <c r="AD75" s="26">
        <f t="shared" si="68"/>
        <v>0</v>
      </c>
      <c r="AE75" s="27">
        <f t="shared" si="68"/>
        <v>0</v>
      </c>
      <c r="AF75" s="28">
        <f t="shared" si="69"/>
        <v>0</v>
      </c>
      <c r="AG75" s="29">
        <f t="shared" si="69"/>
        <v>0</v>
      </c>
      <c r="AH75" s="28">
        <f t="shared" si="70"/>
        <v>0</v>
      </c>
      <c r="AI75" s="22">
        <f t="shared" si="71"/>
        <v>0</v>
      </c>
    </row>
    <row r="76" spans="1:35" ht="15">
      <c r="A76" s="30"/>
      <c r="B76" s="31"/>
      <c r="C76" s="31"/>
      <c r="D76" s="17"/>
      <c r="E76" s="18">
        <f t="shared" si="55"/>
        <v>0</v>
      </c>
      <c r="F76" s="19"/>
      <c r="G76" s="18">
        <f t="shared" si="56"/>
        <v>0</v>
      </c>
      <c r="H76" s="19"/>
      <c r="I76" s="18">
        <f t="shared" si="57"/>
        <v>0</v>
      </c>
      <c r="J76" s="19"/>
      <c r="K76" s="18">
        <f t="shared" si="58"/>
        <v>0</v>
      </c>
      <c r="L76" s="19"/>
      <c r="M76" s="18">
        <f t="shared" si="59"/>
        <v>0</v>
      </c>
      <c r="N76" s="20">
        <f t="shared" si="60"/>
        <v>0</v>
      </c>
      <c r="O76" s="21">
        <f t="shared" si="60"/>
        <v>0</v>
      </c>
      <c r="P76" s="19"/>
      <c r="Q76" s="18">
        <f t="shared" si="61"/>
        <v>0</v>
      </c>
      <c r="R76" s="19"/>
      <c r="S76" s="18">
        <f t="shared" si="62"/>
        <v>0</v>
      </c>
      <c r="T76" s="20">
        <f t="shared" si="63"/>
        <v>0</v>
      </c>
      <c r="U76" s="22">
        <f t="shared" si="63"/>
        <v>0</v>
      </c>
      <c r="V76" s="23"/>
      <c r="W76" s="18">
        <f t="shared" si="64"/>
        <v>0</v>
      </c>
      <c r="X76" s="24"/>
      <c r="Y76" s="18">
        <f t="shared" si="65"/>
        <v>0</v>
      </c>
      <c r="Z76" s="24"/>
      <c r="AA76" s="18">
        <f t="shared" si="66"/>
        <v>0</v>
      </c>
      <c r="AB76" s="33"/>
      <c r="AC76" s="18">
        <f t="shared" si="67"/>
        <v>0</v>
      </c>
      <c r="AD76" s="26">
        <f t="shared" si="68"/>
        <v>0</v>
      </c>
      <c r="AE76" s="27">
        <f t="shared" si="68"/>
        <v>0</v>
      </c>
      <c r="AF76" s="28">
        <f t="shared" si="69"/>
        <v>0</v>
      </c>
      <c r="AG76" s="29">
        <f t="shared" si="69"/>
        <v>0</v>
      </c>
      <c r="AH76" s="28">
        <f t="shared" si="70"/>
        <v>0</v>
      </c>
      <c r="AI76" s="22">
        <f t="shared" si="71"/>
        <v>0</v>
      </c>
    </row>
    <row r="77" spans="1:35" ht="15">
      <c r="A77" s="30"/>
      <c r="B77" s="31"/>
      <c r="C77" s="31"/>
      <c r="D77" s="17"/>
      <c r="E77" s="18">
        <f t="shared" si="55"/>
        <v>0</v>
      </c>
      <c r="F77" s="19"/>
      <c r="G77" s="18">
        <f t="shared" si="56"/>
        <v>0</v>
      </c>
      <c r="H77" s="19"/>
      <c r="I77" s="18">
        <f t="shared" si="57"/>
        <v>0</v>
      </c>
      <c r="J77" s="19"/>
      <c r="K77" s="18">
        <f t="shared" si="58"/>
        <v>0</v>
      </c>
      <c r="L77" s="19"/>
      <c r="M77" s="18">
        <f t="shared" si="59"/>
        <v>0</v>
      </c>
      <c r="N77" s="20">
        <f t="shared" si="60"/>
        <v>0</v>
      </c>
      <c r="O77" s="21">
        <f t="shared" si="60"/>
        <v>0</v>
      </c>
      <c r="P77" s="19"/>
      <c r="Q77" s="18">
        <f t="shared" si="61"/>
        <v>0</v>
      </c>
      <c r="R77" s="19"/>
      <c r="S77" s="18">
        <f t="shared" si="62"/>
        <v>0</v>
      </c>
      <c r="T77" s="20">
        <f t="shared" si="63"/>
        <v>0</v>
      </c>
      <c r="U77" s="22">
        <f t="shared" si="63"/>
        <v>0</v>
      </c>
      <c r="V77" s="23"/>
      <c r="W77" s="18">
        <f t="shared" si="64"/>
        <v>0</v>
      </c>
      <c r="X77" s="24"/>
      <c r="Y77" s="18">
        <f t="shared" si="65"/>
        <v>0</v>
      </c>
      <c r="Z77" s="24"/>
      <c r="AA77" s="18">
        <f t="shared" si="66"/>
        <v>0</v>
      </c>
      <c r="AB77" s="33"/>
      <c r="AC77" s="18">
        <f t="shared" si="67"/>
        <v>0</v>
      </c>
      <c r="AD77" s="26">
        <f t="shared" si="68"/>
        <v>0</v>
      </c>
      <c r="AE77" s="27">
        <f t="shared" si="68"/>
        <v>0</v>
      </c>
      <c r="AF77" s="28">
        <f t="shared" si="69"/>
        <v>0</v>
      </c>
      <c r="AG77" s="29">
        <f t="shared" si="69"/>
        <v>0</v>
      </c>
      <c r="AH77" s="28">
        <f t="shared" si="70"/>
        <v>0</v>
      </c>
      <c r="AI77" s="22">
        <f t="shared" si="71"/>
        <v>0</v>
      </c>
    </row>
    <row r="78" spans="1:35" ht="15">
      <c r="A78" s="30"/>
      <c r="B78" s="31"/>
      <c r="C78" s="31"/>
      <c r="D78" s="17"/>
      <c r="E78" s="18">
        <f t="shared" si="0"/>
        <v>0</v>
      </c>
      <c r="F78" s="19"/>
      <c r="G78" s="18">
        <f t="shared" si="56"/>
        <v>0</v>
      </c>
      <c r="H78" s="19"/>
      <c r="I78" s="18">
        <f t="shared" si="57"/>
        <v>0</v>
      </c>
      <c r="J78" s="19"/>
      <c r="K78" s="18">
        <f t="shared" si="58"/>
        <v>0</v>
      </c>
      <c r="L78" s="19"/>
      <c r="M78" s="18">
        <f t="shared" si="59"/>
        <v>0</v>
      </c>
      <c r="N78" s="20">
        <f t="shared" si="60"/>
        <v>0</v>
      </c>
      <c r="O78" s="21">
        <f t="shared" si="60"/>
        <v>0</v>
      </c>
      <c r="P78" s="19"/>
      <c r="Q78" s="18">
        <f t="shared" si="61"/>
        <v>0</v>
      </c>
      <c r="R78" s="19"/>
      <c r="S78" s="18">
        <f t="shared" si="62"/>
        <v>0</v>
      </c>
      <c r="T78" s="20">
        <f t="shared" si="63"/>
        <v>0</v>
      </c>
      <c r="U78" s="22">
        <f t="shared" si="63"/>
        <v>0</v>
      </c>
      <c r="V78" s="23"/>
      <c r="W78" s="18">
        <f t="shared" si="64"/>
        <v>0</v>
      </c>
      <c r="X78" s="24"/>
      <c r="Y78" s="18">
        <f t="shared" si="65"/>
        <v>0</v>
      </c>
      <c r="Z78" s="24"/>
      <c r="AA78" s="18">
        <f t="shared" si="66"/>
        <v>0</v>
      </c>
      <c r="AB78" s="33"/>
      <c r="AC78" s="18">
        <f t="shared" si="12"/>
        <v>0</v>
      </c>
      <c r="AD78" s="26">
        <f t="shared" si="68"/>
        <v>0</v>
      </c>
      <c r="AE78" s="27">
        <f t="shared" si="68"/>
        <v>0</v>
      </c>
      <c r="AF78" s="28">
        <f t="shared" si="69"/>
        <v>0</v>
      </c>
      <c r="AG78" s="29">
        <f t="shared" si="69"/>
        <v>0</v>
      </c>
      <c r="AH78" s="28">
        <f t="shared" si="70"/>
        <v>0</v>
      </c>
      <c r="AI78" s="22">
        <f t="shared" si="71"/>
        <v>0</v>
      </c>
    </row>
    <row r="79" spans="1:35" ht="15">
      <c r="A79" s="30"/>
      <c r="B79" s="31"/>
      <c r="C79" s="31"/>
      <c r="D79" s="17"/>
      <c r="E79" s="18">
        <f t="shared" si="0"/>
        <v>0</v>
      </c>
      <c r="F79" s="19"/>
      <c r="G79" s="18">
        <f t="shared" si="56"/>
        <v>0</v>
      </c>
      <c r="H79" s="19"/>
      <c r="I79" s="18">
        <f t="shared" si="57"/>
        <v>0</v>
      </c>
      <c r="J79" s="19"/>
      <c r="K79" s="18">
        <f t="shared" si="58"/>
        <v>0</v>
      </c>
      <c r="L79" s="19"/>
      <c r="M79" s="18">
        <f t="shared" si="59"/>
        <v>0</v>
      </c>
      <c r="N79" s="20">
        <f t="shared" si="60"/>
        <v>0</v>
      </c>
      <c r="O79" s="21">
        <f t="shared" si="60"/>
        <v>0</v>
      </c>
      <c r="P79" s="19"/>
      <c r="Q79" s="18">
        <f t="shared" si="61"/>
        <v>0</v>
      </c>
      <c r="R79" s="19"/>
      <c r="S79" s="18">
        <f t="shared" si="62"/>
        <v>0</v>
      </c>
      <c r="T79" s="20">
        <f t="shared" si="63"/>
        <v>0</v>
      </c>
      <c r="U79" s="22">
        <f t="shared" si="63"/>
        <v>0</v>
      </c>
      <c r="V79" s="23"/>
      <c r="W79" s="18">
        <f t="shared" si="64"/>
        <v>0</v>
      </c>
      <c r="X79" s="24"/>
      <c r="Y79" s="18">
        <f t="shared" si="65"/>
        <v>0</v>
      </c>
      <c r="Z79" s="24"/>
      <c r="AA79" s="18">
        <f t="shared" si="66"/>
        <v>0</v>
      </c>
      <c r="AB79" s="33"/>
      <c r="AC79" s="18">
        <f t="shared" si="12"/>
        <v>0</v>
      </c>
      <c r="AD79" s="26">
        <f t="shared" si="68"/>
        <v>0</v>
      </c>
      <c r="AE79" s="27">
        <f t="shared" si="68"/>
        <v>0</v>
      </c>
      <c r="AF79" s="28">
        <f t="shared" si="69"/>
        <v>0</v>
      </c>
      <c r="AG79" s="29">
        <f t="shared" si="69"/>
        <v>0</v>
      </c>
      <c r="AH79" s="28">
        <f t="shared" si="70"/>
        <v>0</v>
      </c>
      <c r="AI79" s="22">
        <f t="shared" si="71"/>
        <v>0</v>
      </c>
    </row>
    <row r="80" spans="1:35" ht="15">
      <c r="A80" s="30"/>
      <c r="B80" s="31"/>
      <c r="C80" s="31"/>
      <c r="D80" s="17"/>
      <c r="E80" s="18">
        <f t="shared" si="0"/>
        <v>0</v>
      </c>
      <c r="F80" s="19"/>
      <c r="G80" s="18">
        <f t="shared" si="56"/>
        <v>0</v>
      </c>
      <c r="H80" s="19"/>
      <c r="I80" s="18">
        <f t="shared" si="57"/>
        <v>0</v>
      </c>
      <c r="J80" s="19"/>
      <c r="K80" s="18">
        <f t="shared" si="58"/>
        <v>0</v>
      </c>
      <c r="L80" s="19"/>
      <c r="M80" s="18">
        <f t="shared" si="59"/>
        <v>0</v>
      </c>
      <c r="N80" s="20">
        <f t="shared" si="60"/>
        <v>0</v>
      </c>
      <c r="O80" s="21">
        <f t="shared" si="60"/>
        <v>0</v>
      </c>
      <c r="P80" s="19"/>
      <c r="Q80" s="18">
        <f t="shared" si="61"/>
        <v>0</v>
      </c>
      <c r="R80" s="19"/>
      <c r="S80" s="18">
        <f t="shared" si="62"/>
        <v>0</v>
      </c>
      <c r="T80" s="20">
        <f t="shared" si="63"/>
        <v>0</v>
      </c>
      <c r="U80" s="22">
        <f t="shared" si="63"/>
        <v>0</v>
      </c>
      <c r="V80" s="23"/>
      <c r="W80" s="18">
        <f t="shared" si="64"/>
        <v>0</v>
      </c>
      <c r="X80" s="24"/>
      <c r="Y80" s="18">
        <f t="shared" si="65"/>
        <v>0</v>
      </c>
      <c r="Z80" s="24"/>
      <c r="AA80" s="18">
        <f t="shared" si="66"/>
        <v>0</v>
      </c>
      <c r="AB80" s="33"/>
      <c r="AC80" s="18">
        <f t="shared" si="12"/>
        <v>0</v>
      </c>
      <c r="AD80" s="26">
        <f t="shared" si="68"/>
        <v>0</v>
      </c>
      <c r="AE80" s="27">
        <f t="shared" si="68"/>
        <v>0</v>
      </c>
      <c r="AF80" s="28">
        <f t="shared" si="69"/>
        <v>0</v>
      </c>
      <c r="AG80" s="29">
        <f t="shared" si="69"/>
        <v>0</v>
      </c>
      <c r="AH80" s="28">
        <f t="shared" si="70"/>
        <v>0</v>
      </c>
      <c r="AI80" s="22">
        <f t="shared" si="71"/>
        <v>0</v>
      </c>
    </row>
    <row r="81" spans="1:35" ht="15">
      <c r="A81" s="30"/>
      <c r="B81" s="31"/>
      <c r="C81" s="16"/>
      <c r="D81" s="17"/>
      <c r="E81" s="18">
        <f t="shared" si="0"/>
        <v>0</v>
      </c>
      <c r="F81" s="19"/>
      <c r="G81" s="18">
        <f t="shared" si="56"/>
        <v>0</v>
      </c>
      <c r="H81" s="19"/>
      <c r="I81" s="18">
        <f t="shared" si="57"/>
        <v>0</v>
      </c>
      <c r="J81" s="19"/>
      <c r="K81" s="18">
        <f t="shared" si="58"/>
        <v>0</v>
      </c>
      <c r="L81" s="19"/>
      <c r="M81" s="18">
        <f t="shared" si="59"/>
        <v>0</v>
      </c>
      <c r="N81" s="20">
        <f t="shared" si="60"/>
        <v>0</v>
      </c>
      <c r="O81" s="21">
        <f t="shared" si="60"/>
        <v>0</v>
      </c>
      <c r="P81" s="19"/>
      <c r="Q81" s="18">
        <f t="shared" si="61"/>
        <v>0</v>
      </c>
      <c r="R81" s="19"/>
      <c r="S81" s="18">
        <f t="shared" si="62"/>
        <v>0</v>
      </c>
      <c r="T81" s="20">
        <f t="shared" si="63"/>
        <v>0</v>
      </c>
      <c r="U81" s="22">
        <f t="shared" si="63"/>
        <v>0</v>
      </c>
      <c r="V81" s="23"/>
      <c r="W81" s="18">
        <f t="shared" si="64"/>
        <v>0</v>
      </c>
      <c r="X81" s="24"/>
      <c r="Y81" s="18">
        <f t="shared" si="65"/>
        <v>0</v>
      </c>
      <c r="Z81" s="24"/>
      <c r="AA81" s="18">
        <f t="shared" si="66"/>
        <v>0</v>
      </c>
      <c r="AB81" s="33"/>
      <c r="AC81" s="18">
        <f t="shared" si="12"/>
        <v>0</v>
      </c>
      <c r="AD81" s="26">
        <f t="shared" si="68"/>
        <v>0</v>
      </c>
      <c r="AE81" s="27">
        <f t="shared" si="68"/>
        <v>0</v>
      </c>
      <c r="AF81" s="28">
        <f t="shared" si="69"/>
        <v>0</v>
      </c>
      <c r="AG81" s="29">
        <f t="shared" si="69"/>
        <v>0</v>
      </c>
      <c r="AH81" s="28">
        <f t="shared" si="70"/>
        <v>0</v>
      </c>
      <c r="AI81" s="22">
        <f t="shared" si="71"/>
        <v>0</v>
      </c>
    </row>
    <row r="82" spans="1:35" s="1" customFormat="1" ht="15">
      <c r="A82" s="493" t="s">
        <v>37</v>
      </c>
      <c r="B82" s="494"/>
      <c r="C82" s="495"/>
      <c r="D82" s="46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8"/>
    </row>
    <row r="83" spans="1:35" s="274" customFormat="1" ht="15">
      <c r="A83" s="30"/>
      <c r="B83" s="318" t="s">
        <v>1694</v>
      </c>
      <c r="C83" s="316" t="s">
        <v>1636</v>
      </c>
      <c r="D83" s="321">
        <v>8</v>
      </c>
      <c r="E83" s="18">
        <f aca="true" t="shared" si="72" ref="E83:E103">+D83/12</f>
        <v>0.6666666666666666</v>
      </c>
      <c r="F83" s="19"/>
      <c r="G83" s="18">
        <f aca="true" t="shared" si="73" ref="G83:G103">F83/12</f>
        <v>0</v>
      </c>
      <c r="H83" s="19"/>
      <c r="I83" s="18">
        <f aca="true" t="shared" si="74" ref="I83:I103">+H83/12</f>
        <v>0</v>
      </c>
      <c r="J83" s="19"/>
      <c r="K83" s="18">
        <f aca="true" t="shared" si="75" ref="K83:K103">+J83/12</f>
        <v>0</v>
      </c>
      <c r="L83" s="19"/>
      <c r="M83" s="18">
        <f aca="true" t="shared" si="76" ref="M83:M103">+L83/12</f>
        <v>0</v>
      </c>
      <c r="N83" s="20">
        <f aca="true" t="shared" si="77" ref="N83:N103">D83+F83+H83+J83+L83</f>
        <v>8</v>
      </c>
      <c r="O83" s="21">
        <f aca="true" t="shared" si="78" ref="O83:O103">E83+G83+I83+K83+M83</f>
        <v>0.6666666666666666</v>
      </c>
      <c r="P83" s="19"/>
      <c r="Q83" s="18">
        <f aca="true" t="shared" si="79" ref="Q83:Q103">+P83/12</f>
        <v>0</v>
      </c>
      <c r="R83" s="19"/>
      <c r="S83" s="18">
        <f aca="true" t="shared" si="80" ref="S83:S103">+R83/12</f>
        <v>0</v>
      </c>
      <c r="T83" s="20">
        <f aca="true" t="shared" si="81" ref="T83:T103">P83+R83</f>
        <v>0</v>
      </c>
      <c r="U83" s="22">
        <f aca="true" t="shared" si="82" ref="U83:U103">Q83+S83</f>
        <v>0</v>
      </c>
      <c r="V83" s="23"/>
      <c r="W83" s="18">
        <f aca="true" t="shared" si="83" ref="W83:W103">+V83/12</f>
        <v>0</v>
      </c>
      <c r="X83" s="24"/>
      <c r="Y83" s="18">
        <f aca="true" t="shared" si="84" ref="Y83:Y103">+X83/12</f>
        <v>0</v>
      </c>
      <c r="Z83" s="24"/>
      <c r="AA83" s="34">
        <f aca="true" t="shared" si="85" ref="AA83:AA103">+Z83/12</f>
        <v>0</v>
      </c>
      <c r="AB83" s="33"/>
      <c r="AC83" s="34">
        <f aca="true" t="shared" si="86" ref="AC83:AC103">AB83/12</f>
        <v>0</v>
      </c>
      <c r="AD83" s="26">
        <f aca="true" t="shared" si="87" ref="AD83:AD103">X83+Z83+AB83</f>
        <v>0</v>
      </c>
      <c r="AE83" s="27">
        <f aca="true" t="shared" si="88" ref="AE83:AE103">Y83+AA83+AC83</f>
        <v>0</v>
      </c>
      <c r="AF83" s="28">
        <f aca="true" t="shared" si="89" ref="AF83:AF103">N83+T83+V83+AD83</f>
        <v>8</v>
      </c>
      <c r="AG83" s="29">
        <f aca="true" t="shared" si="90" ref="AG83:AG103">O83+U83+W83+AE83</f>
        <v>0.6666666666666666</v>
      </c>
      <c r="AH83" s="28">
        <f aca="true" t="shared" si="91" ref="AH83:AH103">IF(AF83-F83-J83-AB83-12&lt;0,0,AF83-F83-J83-AB83-12)</f>
        <v>0</v>
      </c>
      <c r="AI83" s="22">
        <f aca="true" t="shared" si="92" ref="AI83:AI103">AH83/12</f>
        <v>0</v>
      </c>
    </row>
    <row r="84" spans="1:35" s="274" customFormat="1" ht="15">
      <c r="A84" s="30"/>
      <c r="B84" s="318" t="s">
        <v>1695</v>
      </c>
      <c r="C84" s="316" t="s">
        <v>1637</v>
      </c>
      <c r="D84" s="321">
        <v>9</v>
      </c>
      <c r="E84" s="18">
        <f t="shared" si="72"/>
        <v>0.75</v>
      </c>
      <c r="F84" s="19"/>
      <c r="G84" s="18">
        <f t="shared" si="73"/>
        <v>0</v>
      </c>
      <c r="H84" s="19"/>
      <c r="I84" s="18">
        <f t="shared" si="74"/>
        <v>0</v>
      </c>
      <c r="J84" s="19"/>
      <c r="K84" s="18">
        <f t="shared" si="75"/>
        <v>0</v>
      </c>
      <c r="L84" s="19"/>
      <c r="M84" s="18">
        <f t="shared" si="76"/>
        <v>0</v>
      </c>
      <c r="N84" s="20">
        <f t="shared" si="77"/>
        <v>9</v>
      </c>
      <c r="O84" s="21">
        <f t="shared" si="78"/>
        <v>0.75</v>
      </c>
      <c r="P84" s="19"/>
      <c r="Q84" s="18">
        <f t="shared" si="79"/>
        <v>0</v>
      </c>
      <c r="R84" s="19"/>
      <c r="S84" s="18">
        <f t="shared" si="80"/>
        <v>0</v>
      </c>
      <c r="T84" s="20">
        <f t="shared" si="81"/>
        <v>0</v>
      </c>
      <c r="U84" s="22">
        <f t="shared" si="82"/>
        <v>0</v>
      </c>
      <c r="V84" s="23"/>
      <c r="W84" s="18">
        <f t="shared" si="83"/>
        <v>0</v>
      </c>
      <c r="X84" s="24"/>
      <c r="Y84" s="18">
        <f t="shared" si="84"/>
        <v>0</v>
      </c>
      <c r="Z84" s="24"/>
      <c r="AA84" s="34">
        <f t="shared" si="85"/>
        <v>0</v>
      </c>
      <c r="AB84" s="33"/>
      <c r="AC84" s="34">
        <f t="shared" si="86"/>
        <v>0</v>
      </c>
      <c r="AD84" s="26">
        <f t="shared" si="87"/>
        <v>0</v>
      </c>
      <c r="AE84" s="27">
        <f t="shared" si="88"/>
        <v>0</v>
      </c>
      <c r="AF84" s="28">
        <f t="shared" si="89"/>
        <v>9</v>
      </c>
      <c r="AG84" s="29">
        <f t="shared" si="90"/>
        <v>0.75</v>
      </c>
      <c r="AH84" s="28">
        <f t="shared" si="91"/>
        <v>0</v>
      </c>
      <c r="AI84" s="22">
        <f t="shared" si="92"/>
        <v>0</v>
      </c>
    </row>
    <row r="85" spans="1:35" s="274" customFormat="1" ht="15">
      <c r="A85" s="30"/>
      <c r="B85" s="318" t="s">
        <v>1527</v>
      </c>
      <c r="C85" s="316" t="s">
        <v>1638</v>
      </c>
      <c r="D85" s="321">
        <v>8</v>
      </c>
      <c r="E85" s="18">
        <f t="shared" si="72"/>
        <v>0.6666666666666666</v>
      </c>
      <c r="F85" s="19"/>
      <c r="G85" s="18">
        <f t="shared" si="73"/>
        <v>0</v>
      </c>
      <c r="H85" s="19"/>
      <c r="I85" s="18">
        <f t="shared" si="74"/>
        <v>0</v>
      </c>
      <c r="J85" s="19"/>
      <c r="K85" s="18">
        <f t="shared" si="75"/>
        <v>0</v>
      </c>
      <c r="L85" s="19"/>
      <c r="M85" s="18">
        <f t="shared" si="76"/>
        <v>0</v>
      </c>
      <c r="N85" s="20">
        <f t="shared" si="77"/>
        <v>8</v>
      </c>
      <c r="O85" s="21">
        <f t="shared" si="78"/>
        <v>0.6666666666666666</v>
      </c>
      <c r="P85" s="19"/>
      <c r="Q85" s="18">
        <f t="shared" si="79"/>
        <v>0</v>
      </c>
      <c r="R85" s="19"/>
      <c r="S85" s="18">
        <f t="shared" si="80"/>
        <v>0</v>
      </c>
      <c r="T85" s="20">
        <f t="shared" si="81"/>
        <v>0</v>
      </c>
      <c r="U85" s="22">
        <f t="shared" si="82"/>
        <v>0</v>
      </c>
      <c r="V85" s="23"/>
      <c r="W85" s="18">
        <f t="shared" si="83"/>
        <v>0</v>
      </c>
      <c r="X85" s="24"/>
      <c r="Y85" s="18">
        <f t="shared" si="84"/>
        <v>0</v>
      </c>
      <c r="Z85" s="24"/>
      <c r="AA85" s="34">
        <f t="shared" si="85"/>
        <v>0</v>
      </c>
      <c r="AB85" s="33"/>
      <c r="AC85" s="34">
        <f t="shared" si="86"/>
        <v>0</v>
      </c>
      <c r="AD85" s="26">
        <f t="shared" si="87"/>
        <v>0</v>
      </c>
      <c r="AE85" s="27">
        <f t="shared" si="88"/>
        <v>0</v>
      </c>
      <c r="AF85" s="28">
        <f t="shared" si="89"/>
        <v>8</v>
      </c>
      <c r="AG85" s="29">
        <f t="shared" si="90"/>
        <v>0.6666666666666666</v>
      </c>
      <c r="AH85" s="28">
        <f t="shared" si="91"/>
        <v>0</v>
      </c>
      <c r="AI85" s="22">
        <f t="shared" si="92"/>
        <v>0</v>
      </c>
    </row>
    <row r="86" spans="1:35" s="274" customFormat="1" ht="15">
      <c r="A86" s="30"/>
      <c r="B86" s="318" t="s">
        <v>1696</v>
      </c>
      <c r="C86" s="316" t="s">
        <v>1639</v>
      </c>
      <c r="D86" s="321">
        <v>3</v>
      </c>
      <c r="E86" s="18">
        <f t="shared" si="72"/>
        <v>0.25</v>
      </c>
      <c r="F86" s="19"/>
      <c r="G86" s="18">
        <f t="shared" si="73"/>
        <v>0</v>
      </c>
      <c r="H86" s="19"/>
      <c r="I86" s="18">
        <f t="shared" si="74"/>
        <v>0</v>
      </c>
      <c r="J86" s="19"/>
      <c r="K86" s="18">
        <f t="shared" si="75"/>
        <v>0</v>
      </c>
      <c r="L86" s="19"/>
      <c r="M86" s="18">
        <f t="shared" si="76"/>
        <v>0</v>
      </c>
      <c r="N86" s="20">
        <f t="shared" si="77"/>
        <v>3</v>
      </c>
      <c r="O86" s="21">
        <f t="shared" si="78"/>
        <v>0.25</v>
      </c>
      <c r="P86" s="19"/>
      <c r="Q86" s="18">
        <f t="shared" si="79"/>
        <v>0</v>
      </c>
      <c r="R86" s="19"/>
      <c r="S86" s="18">
        <f t="shared" si="80"/>
        <v>0</v>
      </c>
      <c r="T86" s="20">
        <f t="shared" si="81"/>
        <v>0</v>
      </c>
      <c r="U86" s="22">
        <f t="shared" si="82"/>
        <v>0</v>
      </c>
      <c r="V86" s="23"/>
      <c r="W86" s="18">
        <f t="shared" si="83"/>
        <v>0</v>
      </c>
      <c r="X86" s="24"/>
      <c r="Y86" s="18">
        <f t="shared" si="84"/>
        <v>0</v>
      </c>
      <c r="Z86" s="24"/>
      <c r="AA86" s="34">
        <f t="shared" si="85"/>
        <v>0</v>
      </c>
      <c r="AB86" s="33"/>
      <c r="AC86" s="34">
        <f t="shared" si="86"/>
        <v>0</v>
      </c>
      <c r="AD86" s="26">
        <f t="shared" si="87"/>
        <v>0</v>
      </c>
      <c r="AE86" s="27">
        <f t="shared" si="88"/>
        <v>0</v>
      </c>
      <c r="AF86" s="28">
        <f t="shared" si="89"/>
        <v>3</v>
      </c>
      <c r="AG86" s="29">
        <f t="shared" si="90"/>
        <v>0.25</v>
      </c>
      <c r="AH86" s="28">
        <f t="shared" si="91"/>
        <v>0</v>
      </c>
      <c r="AI86" s="22">
        <f t="shared" si="92"/>
        <v>0</v>
      </c>
    </row>
    <row r="87" spans="1:35" s="274" customFormat="1" ht="15">
      <c r="A87" s="30"/>
      <c r="B87" s="318" t="s">
        <v>1697</v>
      </c>
      <c r="C87" s="316" t="s">
        <v>1640</v>
      </c>
      <c r="D87" s="321">
        <v>4</v>
      </c>
      <c r="E87" s="18">
        <f t="shared" si="72"/>
        <v>0.3333333333333333</v>
      </c>
      <c r="F87" s="19"/>
      <c r="G87" s="18">
        <f t="shared" si="73"/>
        <v>0</v>
      </c>
      <c r="H87" s="19"/>
      <c r="I87" s="18">
        <f t="shared" si="74"/>
        <v>0</v>
      </c>
      <c r="J87" s="19"/>
      <c r="K87" s="18">
        <f t="shared" si="75"/>
        <v>0</v>
      </c>
      <c r="L87" s="19"/>
      <c r="M87" s="18">
        <f t="shared" si="76"/>
        <v>0</v>
      </c>
      <c r="N87" s="20">
        <f t="shared" si="77"/>
        <v>4</v>
      </c>
      <c r="O87" s="21">
        <f t="shared" si="78"/>
        <v>0.3333333333333333</v>
      </c>
      <c r="P87" s="19"/>
      <c r="Q87" s="18">
        <f t="shared" si="79"/>
        <v>0</v>
      </c>
      <c r="R87" s="19"/>
      <c r="S87" s="18">
        <f t="shared" si="80"/>
        <v>0</v>
      </c>
      <c r="T87" s="20">
        <f t="shared" si="81"/>
        <v>0</v>
      </c>
      <c r="U87" s="22">
        <f t="shared" si="82"/>
        <v>0</v>
      </c>
      <c r="V87" s="23"/>
      <c r="W87" s="18">
        <f t="shared" si="83"/>
        <v>0</v>
      </c>
      <c r="X87" s="24"/>
      <c r="Y87" s="18">
        <f t="shared" si="84"/>
        <v>0</v>
      </c>
      <c r="Z87" s="24"/>
      <c r="AA87" s="34">
        <f t="shared" si="85"/>
        <v>0</v>
      </c>
      <c r="AB87" s="33"/>
      <c r="AC87" s="34">
        <f t="shared" si="86"/>
        <v>0</v>
      </c>
      <c r="AD87" s="26">
        <f t="shared" si="87"/>
        <v>0</v>
      </c>
      <c r="AE87" s="27">
        <f t="shared" si="88"/>
        <v>0</v>
      </c>
      <c r="AF87" s="28">
        <f t="shared" si="89"/>
        <v>4</v>
      </c>
      <c r="AG87" s="29">
        <f t="shared" si="90"/>
        <v>0.3333333333333333</v>
      </c>
      <c r="AH87" s="28">
        <f t="shared" si="91"/>
        <v>0</v>
      </c>
      <c r="AI87" s="22">
        <f t="shared" si="92"/>
        <v>0</v>
      </c>
    </row>
    <row r="88" spans="1:35" s="274" customFormat="1" ht="15">
      <c r="A88" s="15"/>
      <c r="B88" s="318" t="s">
        <v>1698</v>
      </c>
      <c r="C88" s="316" t="s">
        <v>1641</v>
      </c>
      <c r="D88" s="321">
        <v>9</v>
      </c>
      <c r="E88" s="18">
        <f t="shared" si="72"/>
        <v>0.75</v>
      </c>
      <c r="F88" s="19"/>
      <c r="G88" s="18">
        <f t="shared" si="73"/>
        <v>0</v>
      </c>
      <c r="H88" s="19"/>
      <c r="I88" s="18">
        <f t="shared" si="74"/>
        <v>0</v>
      </c>
      <c r="J88" s="19"/>
      <c r="K88" s="18">
        <f t="shared" si="75"/>
        <v>0</v>
      </c>
      <c r="L88" s="19"/>
      <c r="M88" s="18">
        <f t="shared" si="76"/>
        <v>0</v>
      </c>
      <c r="N88" s="20">
        <f t="shared" si="77"/>
        <v>9</v>
      </c>
      <c r="O88" s="21">
        <f t="shared" si="78"/>
        <v>0.75</v>
      </c>
      <c r="P88" s="19"/>
      <c r="Q88" s="18">
        <f t="shared" si="79"/>
        <v>0</v>
      </c>
      <c r="R88" s="19"/>
      <c r="S88" s="18">
        <f t="shared" si="80"/>
        <v>0</v>
      </c>
      <c r="T88" s="20">
        <f t="shared" si="81"/>
        <v>0</v>
      </c>
      <c r="U88" s="22">
        <f t="shared" si="82"/>
        <v>0</v>
      </c>
      <c r="V88" s="23"/>
      <c r="W88" s="18">
        <f t="shared" si="83"/>
        <v>0</v>
      </c>
      <c r="X88" s="24"/>
      <c r="Y88" s="18">
        <f t="shared" si="84"/>
        <v>0</v>
      </c>
      <c r="Z88" s="24"/>
      <c r="AA88" s="34">
        <f t="shared" si="85"/>
        <v>0</v>
      </c>
      <c r="AB88" s="33"/>
      <c r="AC88" s="34">
        <f t="shared" si="86"/>
        <v>0</v>
      </c>
      <c r="AD88" s="26">
        <f t="shared" si="87"/>
        <v>0</v>
      </c>
      <c r="AE88" s="27">
        <f t="shared" si="88"/>
        <v>0</v>
      </c>
      <c r="AF88" s="28">
        <f t="shared" si="89"/>
        <v>9</v>
      </c>
      <c r="AG88" s="29">
        <f t="shared" si="90"/>
        <v>0.75</v>
      </c>
      <c r="AH88" s="28">
        <f t="shared" si="91"/>
        <v>0</v>
      </c>
      <c r="AI88" s="22">
        <f t="shared" si="92"/>
        <v>0</v>
      </c>
    </row>
    <row r="89" spans="1:35" s="274" customFormat="1" ht="15">
      <c r="A89" s="30"/>
      <c r="B89" s="318" t="s">
        <v>1699</v>
      </c>
      <c r="C89" s="316" t="s">
        <v>1642</v>
      </c>
      <c r="D89" s="321">
        <v>4</v>
      </c>
      <c r="E89" s="18">
        <f t="shared" si="72"/>
        <v>0.3333333333333333</v>
      </c>
      <c r="F89" s="19"/>
      <c r="G89" s="18">
        <f t="shared" si="73"/>
        <v>0</v>
      </c>
      <c r="H89" s="19"/>
      <c r="I89" s="18">
        <f t="shared" si="74"/>
        <v>0</v>
      </c>
      <c r="J89" s="19"/>
      <c r="K89" s="18">
        <f t="shared" si="75"/>
        <v>0</v>
      </c>
      <c r="L89" s="19"/>
      <c r="M89" s="18">
        <f t="shared" si="76"/>
        <v>0</v>
      </c>
      <c r="N89" s="20">
        <f t="shared" si="77"/>
        <v>4</v>
      </c>
      <c r="O89" s="21">
        <f t="shared" si="78"/>
        <v>0.3333333333333333</v>
      </c>
      <c r="P89" s="19"/>
      <c r="Q89" s="18">
        <f t="shared" si="79"/>
        <v>0</v>
      </c>
      <c r="R89" s="19"/>
      <c r="S89" s="18">
        <f t="shared" si="80"/>
        <v>0</v>
      </c>
      <c r="T89" s="20">
        <f t="shared" si="81"/>
        <v>0</v>
      </c>
      <c r="U89" s="22">
        <f t="shared" si="82"/>
        <v>0</v>
      </c>
      <c r="V89" s="23"/>
      <c r="W89" s="18">
        <f t="shared" si="83"/>
        <v>0</v>
      </c>
      <c r="X89" s="24"/>
      <c r="Y89" s="18">
        <f t="shared" si="84"/>
        <v>0</v>
      </c>
      <c r="Z89" s="24"/>
      <c r="AA89" s="34">
        <f t="shared" si="85"/>
        <v>0</v>
      </c>
      <c r="AB89" s="37"/>
      <c r="AC89" s="34">
        <f t="shared" si="86"/>
        <v>0</v>
      </c>
      <c r="AD89" s="38">
        <f t="shared" si="87"/>
        <v>0</v>
      </c>
      <c r="AE89" s="27">
        <f t="shared" si="88"/>
        <v>0</v>
      </c>
      <c r="AF89" s="28">
        <f t="shared" si="89"/>
        <v>4</v>
      </c>
      <c r="AG89" s="29">
        <f t="shared" si="90"/>
        <v>0.3333333333333333</v>
      </c>
      <c r="AH89" s="28">
        <f t="shared" si="91"/>
        <v>0</v>
      </c>
      <c r="AI89" s="22">
        <f t="shared" si="92"/>
        <v>0</v>
      </c>
    </row>
    <row r="90" spans="1:35" s="274" customFormat="1" ht="15">
      <c r="A90" s="30"/>
      <c r="B90" s="318" t="s">
        <v>1700</v>
      </c>
      <c r="C90" s="316" t="s">
        <v>1643</v>
      </c>
      <c r="D90" s="321">
        <v>8</v>
      </c>
      <c r="E90" s="18">
        <f t="shared" si="72"/>
        <v>0.6666666666666666</v>
      </c>
      <c r="F90" s="19"/>
      <c r="G90" s="18">
        <f t="shared" si="73"/>
        <v>0</v>
      </c>
      <c r="H90" s="19"/>
      <c r="I90" s="18">
        <f t="shared" si="74"/>
        <v>0</v>
      </c>
      <c r="J90" s="19"/>
      <c r="K90" s="18">
        <f t="shared" si="75"/>
        <v>0</v>
      </c>
      <c r="L90" s="19"/>
      <c r="M90" s="18">
        <f t="shared" si="76"/>
        <v>0</v>
      </c>
      <c r="N90" s="20">
        <f t="shared" si="77"/>
        <v>8</v>
      </c>
      <c r="O90" s="21">
        <f t="shared" si="78"/>
        <v>0.6666666666666666</v>
      </c>
      <c r="P90" s="19"/>
      <c r="Q90" s="18">
        <f t="shared" si="79"/>
        <v>0</v>
      </c>
      <c r="R90" s="19"/>
      <c r="S90" s="18">
        <f t="shared" si="80"/>
        <v>0</v>
      </c>
      <c r="T90" s="20">
        <f t="shared" si="81"/>
        <v>0</v>
      </c>
      <c r="U90" s="22">
        <f t="shared" si="82"/>
        <v>0</v>
      </c>
      <c r="V90" s="23"/>
      <c r="W90" s="18">
        <f t="shared" si="83"/>
        <v>0</v>
      </c>
      <c r="X90" s="24"/>
      <c r="Y90" s="18">
        <f t="shared" si="84"/>
        <v>0</v>
      </c>
      <c r="Z90" s="24"/>
      <c r="AA90" s="34">
        <f t="shared" si="85"/>
        <v>0</v>
      </c>
      <c r="AB90" s="33"/>
      <c r="AC90" s="34">
        <f t="shared" si="86"/>
        <v>0</v>
      </c>
      <c r="AD90" s="26">
        <f t="shared" si="87"/>
        <v>0</v>
      </c>
      <c r="AE90" s="27">
        <f t="shared" si="88"/>
        <v>0</v>
      </c>
      <c r="AF90" s="28">
        <f t="shared" si="89"/>
        <v>8</v>
      </c>
      <c r="AG90" s="29">
        <f t="shared" si="90"/>
        <v>0.6666666666666666</v>
      </c>
      <c r="AH90" s="28">
        <f t="shared" si="91"/>
        <v>0</v>
      </c>
      <c r="AI90" s="22">
        <f t="shared" si="92"/>
        <v>0</v>
      </c>
    </row>
    <row r="91" spans="1:35" s="274" customFormat="1" ht="15">
      <c r="A91" s="30"/>
      <c r="B91" s="318" t="s">
        <v>1701</v>
      </c>
      <c r="C91" s="316" t="s">
        <v>1644</v>
      </c>
      <c r="D91" s="321">
        <v>8</v>
      </c>
      <c r="E91" s="18">
        <f t="shared" si="72"/>
        <v>0.6666666666666666</v>
      </c>
      <c r="F91" s="19"/>
      <c r="G91" s="18">
        <f t="shared" si="73"/>
        <v>0</v>
      </c>
      <c r="H91" s="19"/>
      <c r="I91" s="18">
        <f t="shared" si="74"/>
        <v>0</v>
      </c>
      <c r="J91" s="19"/>
      <c r="K91" s="18">
        <f t="shared" si="75"/>
        <v>0</v>
      </c>
      <c r="L91" s="19"/>
      <c r="M91" s="18">
        <f t="shared" si="76"/>
        <v>0</v>
      </c>
      <c r="N91" s="20">
        <f t="shared" si="77"/>
        <v>8</v>
      </c>
      <c r="O91" s="21">
        <f t="shared" si="78"/>
        <v>0.6666666666666666</v>
      </c>
      <c r="P91" s="19"/>
      <c r="Q91" s="18">
        <f t="shared" si="79"/>
        <v>0</v>
      </c>
      <c r="R91" s="19"/>
      <c r="S91" s="18">
        <f t="shared" si="80"/>
        <v>0</v>
      </c>
      <c r="T91" s="20">
        <f t="shared" si="81"/>
        <v>0</v>
      </c>
      <c r="U91" s="22">
        <f t="shared" si="82"/>
        <v>0</v>
      </c>
      <c r="V91" s="23"/>
      <c r="W91" s="18">
        <f t="shared" si="83"/>
        <v>0</v>
      </c>
      <c r="X91" s="24"/>
      <c r="Y91" s="18">
        <f t="shared" si="84"/>
        <v>0</v>
      </c>
      <c r="Z91" s="24"/>
      <c r="AA91" s="34">
        <f t="shared" si="85"/>
        <v>0</v>
      </c>
      <c r="AB91" s="33"/>
      <c r="AC91" s="34">
        <f t="shared" si="86"/>
        <v>0</v>
      </c>
      <c r="AD91" s="26">
        <f t="shared" si="87"/>
        <v>0</v>
      </c>
      <c r="AE91" s="27">
        <f t="shared" si="88"/>
        <v>0</v>
      </c>
      <c r="AF91" s="28">
        <f t="shared" si="89"/>
        <v>8</v>
      </c>
      <c r="AG91" s="29">
        <f t="shared" si="90"/>
        <v>0.6666666666666666</v>
      </c>
      <c r="AH91" s="28">
        <f t="shared" si="91"/>
        <v>0</v>
      </c>
      <c r="AI91" s="22">
        <f t="shared" si="92"/>
        <v>0</v>
      </c>
    </row>
    <row r="92" spans="1:35" s="274" customFormat="1" ht="15">
      <c r="A92" s="30"/>
      <c r="B92" s="318" t="s">
        <v>1702</v>
      </c>
      <c r="C92" s="316" t="s">
        <v>1645</v>
      </c>
      <c r="D92" s="321">
        <v>8</v>
      </c>
      <c r="E92" s="18">
        <f t="shared" si="72"/>
        <v>0.6666666666666666</v>
      </c>
      <c r="F92" s="19"/>
      <c r="G92" s="18">
        <f t="shared" si="73"/>
        <v>0</v>
      </c>
      <c r="H92" s="19"/>
      <c r="I92" s="18">
        <f t="shared" si="74"/>
        <v>0</v>
      </c>
      <c r="J92" s="19"/>
      <c r="K92" s="18">
        <f t="shared" si="75"/>
        <v>0</v>
      </c>
      <c r="L92" s="19"/>
      <c r="M92" s="18">
        <f t="shared" si="76"/>
        <v>0</v>
      </c>
      <c r="N92" s="20">
        <f t="shared" si="77"/>
        <v>8</v>
      </c>
      <c r="O92" s="21">
        <f t="shared" si="78"/>
        <v>0.6666666666666666</v>
      </c>
      <c r="P92" s="19"/>
      <c r="Q92" s="18">
        <f t="shared" si="79"/>
        <v>0</v>
      </c>
      <c r="R92" s="19"/>
      <c r="S92" s="18">
        <f t="shared" si="80"/>
        <v>0</v>
      </c>
      <c r="T92" s="20">
        <f t="shared" si="81"/>
        <v>0</v>
      </c>
      <c r="U92" s="22">
        <f t="shared" si="82"/>
        <v>0</v>
      </c>
      <c r="V92" s="23"/>
      <c r="W92" s="18">
        <f t="shared" si="83"/>
        <v>0</v>
      </c>
      <c r="X92" s="24"/>
      <c r="Y92" s="18">
        <f t="shared" si="84"/>
        <v>0</v>
      </c>
      <c r="Z92" s="24"/>
      <c r="AA92" s="34">
        <f t="shared" si="85"/>
        <v>0</v>
      </c>
      <c r="AB92" s="33"/>
      <c r="AC92" s="34">
        <f t="shared" si="86"/>
        <v>0</v>
      </c>
      <c r="AD92" s="26">
        <f t="shared" si="87"/>
        <v>0</v>
      </c>
      <c r="AE92" s="27">
        <f t="shared" si="88"/>
        <v>0</v>
      </c>
      <c r="AF92" s="28">
        <f t="shared" si="89"/>
        <v>8</v>
      </c>
      <c r="AG92" s="29">
        <f t="shared" si="90"/>
        <v>0.6666666666666666</v>
      </c>
      <c r="AH92" s="28">
        <f t="shared" si="91"/>
        <v>0</v>
      </c>
      <c r="AI92" s="22">
        <f t="shared" si="92"/>
        <v>0</v>
      </c>
    </row>
    <row r="93" spans="1:35" s="274" customFormat="1" ht="15">
      <c r="A93" s="30"/>
      <c r="B93" s="318" t="s">
        <v>1703</v>
      </c>
      <c r="C93" s="316" t="s">
        <v>1646</v>
      </c>
      <c r="D93" s="321">
        <v>8</v>
      </c>
      <c r="E93" s="18">
        <f t="shared" si="72"/>
        <v>0.6666666666666666</v>
      </c>
      <c r="F93" s="19"/>
      <c r="G93" s="18">
        <f t="shared" si="73"/>
        <v>0</v>
      </c>
      <c r="H93" s="19"/>
      <c r="I93" s="18">
        <f t="shared" si="74"/>
        <v>0</v>
      </c>
      <c r="J93" s="19"/>
      <c r="K93" s="18">
        <f t="shared" si="75"/>
        <v>0</v>
      </c>
      <c r="L93" s="19"/>
      <c r="M93" s="18">
        <f t="shared" si="76"/>
        <v>0</v>
      </c>
      <c r="N93" s="20">
        <f t="shared" si="77"/>
        <v>8</v>
      </c>
      <c r="O93" s="21">
        <f t="shared" si="78"/>
        <v>0.6666666666666666</v>
      </c>
      <c r="P93" s="19"/>
      <c r="Q93" s="18">
        <f t="shared" si="79"/>
        <v>0</v>
      </c>
      <c r="R93" s="19"/>
      <c r="S93" s="18">
        <f t="shared" si="80"/>
        <v>0</v>
      </c>
      <c r="T93" s="20">
        <f t="shared" si="81"/>
        <v>0</v>
      </c>
      <c r="U93" s="22">
        <f t="shared" si="82"/>
        <v>0</v>
      </c>
      <c r="V93" s="23"/>
      <c r="W93" s="18">
        <f t="shared" si="83"/>
        <v>0</v>
      </c>
      <c r="X93" s="24"/>
      <c r="Y93" s="18">
        <f t="shared" si="84"/>
        <v>0</v>
      </c>
      <c r="Z93" s="24"/>
      <c r="AA93" s="34">
        <f t="shared" si="85"/>
        <v>0</v>
      </c>
      <c r="AB93" s="33"/>
      <c r="AC93" s="34">
        <f t="shared" si="86"/>
        <v>0</v>
      </c>
      <c r="AD93" s="26">
        <f t="shared" si="87"/>
        <v>0</v>
      </c>
      <c r="AE93" s="27">
        <f t="shared" si="88"/>
        <v>0</v>
      </c>
      <c r="AF93" s="28">
        <f t="shared" si="89"/>
        <v>8</v>
      </c>
      <c r="AG93" s="29">
        <f t="shared" si="90"/>
        <v>0.6666666666666666</v>
      </c>
      <c r="AH93" s="28">
        <f t="shared" si="91"/>
        <v>0</v>
      </c>
      <c r="AI93" s="22">
        <f t="shared" si="92"/>
        <v>0</v>
      </c>
    </row>
    <row r="94" spans="1:35" s="274" customFormat="1" ht="15">
      <c r="A94" s="30"/>
      <c r="B94" s="318" t="s">
        <v>1704</v>
      </c>
      <c r="C94" s="316" t="s">
        <v>1647</v>
      </c>
      <c r="D94" s="321">
        <v>4</v>
      </c>
      <c r="E94" s="18">
        <f t="shared" si="72"/>
        <v>0.3333333333333333</v>
      </c>
      <c r="F94" s="19"/>
      <c r="G94" s="18">
        <f t="shared" si="73"/>
        <v>0</v>
      </c>
      <c r="H94" s="19"/>
      <c r="I94" s="18">
        <f t="shared" si="74"/>
        <v>0</v>
      </c>
      <c r="J94" s="19"/>
      <c r="K94" s="18">
        <f t="shared" si="75"/>
        <v>0</v>
      </c>
      <c r="L94" s="19"/>
      <c r="M94" s="18">
        <f t="shared" si="76"/>
        <v>0</v>
      </c>
      <c r="N94" s="20">
        <f t="shared" si="77"/>
        <v>4</v>
      </c>
      <c r="O94" s="21">
        <f t="shared" si="78"/>
        <v>0.3333333333333333</v>
      </c>
      <c r="P94" s="19"/>
      <c r="Q94" s="18">
        <f t="shared" si="79"/>
        <v>0</v>
      </c>
      <c r="R94" s="19"/>
      <c r="S94" s="18">
        <f t="shared" si="80"/>
        <v>0</v>
      </c>
      <c r="T94" s="20">
        <f t="shared" si="81"/>
        <v>0</v>
      </c>
      <c r="U94" s="22">
        <f t="shared" si="82"/>
        <v>0</v>
      </c>
      <c r="V94" s="23"/>
      <c r="W94" s="18">
        <f t="shared" si="83"/>
        <v>0</v>
      </c>
      <c r="X94" s="24"/>
      <c r="Y94" s="18">
        <f t="shared" si="84"/>
        <v>0</v>
      </c>
      <c r="Z94" s="24"/>
      <c r="AA94" s="34">
        <f t="shared" si="85"/>
        <v>0</v>
      </c>
      <c r="AB94" s="33"/>
      <c r="AC94" s="34">
        <f t="shared" si="86"/>
        <v>0</v>
      </c>
      <c r="AD94" s="26">
        <f t="shared" si="87"/>
        <v>0</v>
      </c>
      <c r="AE94" s="27">
        <f t="shared" si="88"/>
        <v>0</v>
      </c>
      <c r="AF94" s="28">
        <f t="shared" si="89"/>
        <v>4</v>
      </c>
      <c r="AG94" s="29">
        <f t="shared" si="90"/>
        <v>0.3333333333333333</v>
      </c>
      <c r="AH94" s="28">
        <f t="shared" si="91"/>
        <v>0</v>
      </c>
      <c r="AI94" s="22">
        <f t="shared" si="92"/>
        <v>0</v>
      </c>
    </row>
    <row r="95" spans="1:35" s="274" customFormat="1" ht="15">
      <c r="A95" s="15"/>
      <c r="B95" s="318" t="s">
        <v>1705</v>
      </c>
      <c r="C95" s="316" t="s">
        <v>1648</v>
      </c>
      <c r="D95" s="321">
        <v>9</v>
      </c>
      <c r="E95" s="18">
        <f t="shared" si="72"/>
        <v>0.75</v>
      </c>
      <c r="F95" s="19"/>
      <c r="G95" s="18">
        <f t="shared" si="73"/>
        <v>0</v>
      </c>
      <c r="H95" s="19"/>
      <c r="I95" s="18">
        <f t="shared" si="74"/>
        <v>0</v>
      </c>
      <c r="J95" s="19"/>
      <c r="K95" s="18">
        <f t="shared" si="75"/>
        <v>0</v>
      </c>
      <c r="L95" s="19"/>
      <c r="M95" s="18">
        <f t="shared" si="76"/>
        <v>0</v>
      </c>
      <c r="N95" s="20">
        <f t="shared" si="77"/>
        <v>9</v>
      </c>
      <c r="O95" s="21">
        <f t="shared" si="78"/>
        <v>0.75</v>
      </c>
      <c r="P95" s="19"/>
      <c r="Q95" s="18">
        <f t="shared" si="79"/>
        <v>0</v>
      </c>
      <c r="R95" s="19"/>
      <c r="S95" s="18">
        <f t="shared" si="80"/>
        <v>0</v>
      </c>
      <c r="T95" s="20">
        <f t="shared" si="81"/>
        <v>0</v>
      </c>
      <c r="U95" s="22">
        <f t="shared" si="82"/>
        <v>0</v>
      </c>
      <c r="V95" s="23"/>
      <c r="W95" s="18">
        <f t="shared" si="83"/>
        <v>0</v>
      </c>
      <c r="X95" s="24"/>
      <c r="Y95" s="18">
        <f t="shared" si="84"/>
        <v>0</v>
      </c>
      <c r="Z95" s="24"/>
      <c r="AA95" s="34">
        <f t="shared" si="85"/>
        <v>0</v>
      </c>
      <c r="AB95" s="33"/>
      <c r="AC95" s="34">
        <f t="shared" si="86"/>
        <v>0</v>
      </c>
      <c r="AD95" s="26">
        <f t="shared" si="87"/>
        <v>0</v>
      </c>
      <c r="AE95" s="27">
        <f t="shared" si="88"/>
        <v>0</v>
      </c>
      <c r="AF95" s="28">
        <f t="shared" si="89"/>
        <v>9</v>
      </c>
      <c r="AG95" s="29">
        <f t="shared" si="90"/>
        <v>0.75</v>
      </c>
      <c r="AH95" s="28">
        <f t="shared" si="91"/>
        <v>0</v>
      </c>
      <c r="AI95" s="22">
        <f t="shared" si="92"/>
        <v>0</v>
      </c>
    </row>
    <row r="96" spans="1:35" s="274" customFormat="1" ht="15">
      <c r="A96" s="30"/>
      <c r="B96" s="318" t="s">
        <v>1706</v>
      </c>
      <c r="C96" s="316" t="s">
        <v>1649</v>
      </c>
      <c r="D96" s="321">
        <v>9</v>
      </c>
      <c r="E96" s="18">
        <f t="shared" si="72"/>
        <v>0.75</v>
      </c>
      <c r="F96" s="19"/>
      <c r="G96" s="18">
        <f t="shared" si="73"/>
        <v>0</v>
      </c>
      <c r="H96" s="19"/>
      <c r="I96" s="18">
        <f t="shared" si="74"/>
        <v>0</v>
      </c>
      <c r="J96" s="19"/>
      <c r="K96" s="18">
        <f t="shared" si="75"/>
        <v>0</v>
      </c>
      <c r="L96" s="19"/>
      <c r="M96" s="18">
        <f t="shared" si="76"/>
        <v>0</v>
      </c>
      <c r="N96" s="20">
        <f t="shared" si="77"/>
        <v>9</v>
      </c>
      <c r="O96" s="21">
        <f t="shared" si="78"/>
        <v>0.75</v>
      </c>
      <c r="P96" s="19"/>
      <c r="Q96" s="18">
        <f t="shared" si="79"/>
        <v>0</v>
      </c>
      <c r="R96" s="19"/>
      <c r="S96" s="18">
        <f t="shared" si="80"/>
        <v>0</v>
      </c>
      <c r="T96" s="20">
        <f t="shared" si="81"/>
        <v>0</v>
      </c>
      <c r="U96" s="22">
        <f t="shared" si="82"/>
        <v>0</v>
      </c>
      <c r="V96" s="23"/>
      <c r="W96" s="18">
        <f t="shared" si="83"/>
        <v>0</v>
      </c>
      <c r="X96" s="24"/>
      <c r="Y96" s="18">
        <f t="shared" si="84"/>
        <v>0</v>
      </c>
      <c r="Z96" s="24"/>
      <c r="AA96" s="34">
        <f t="shared" si="85"/>
        <v>0</v>
      </c>
      <c r="AB96" s="37"/>
      <c r="AC96" s="34">
        <f t="shared" si="86"/>
        <v>0</v>
      </c>
      <c r="AD96" s="38">
        <f t="shared" si="87"/>
        <v>0</v>
      </c>
      <c r="AE96" s="27">
        <f t="shared" si="88"/>
        <v>0</v>
      </c>
      <c r="AF96" s="28">
        <f t="shared" si="89"/>
        <v>9</v>
      </c>
      <c r="AG96" s="29">
        <f t="shared" si="90"/>
        <v>0.75</v>
      </c>
      <c r="AH96" s="28">
        <f t="shared" si="91"/>
        <v>0</v>
      </c>
      <c r="AI96" s="22">
        <f t="shared" si="92"/>
        <v>0</v>
      </c>
    </row>
    <row r="97" spans="1:35" s="274" customFormat="1" ht="15">
      <c r="A97" s="30"/>
      <c r="B97" s="318" t="s">
        <v>1707</v>
      </c>
      <c r="C97" s="316" t="s">
        <v>1650</v>
      </c>
      <c r="D97" s="321">
        <v>8</v>
      </c>
      <c r="E97" s="18">
        <f t="shared" si="72"/>
        <v>0.6666666666666666</v>
      </c>
      <c r="F97" s="19"/>
      <c r="G97" s="18">
        <f t="shared" si="73"/>
        <v>0</v>
      </c>
      <c r="H97" s="19"/>
      <c r="I97" s="18">
        <f t="shared" si="74"/>
        <v>0</v>
      </c>
      <c r="J97" s="19"/>
      <c r="K97" s="18">
        <f t="shared" si="75"/>
        <v>0</v>
      </c>
      <c r="L97" s="19"/>
      <c r="M97" s="18">
        <f t="shared" si="76"/>
        <v>0</v>
      </c>
      <c r="N97" s="20">
        <f t="shared" si="77"/>
        <v>8</v>
      </c>
      <c r="O97" s="21">
        <f t="shared" si="78"/>
        <v>0.6666666666666666</v>
      </c>
      <c r="P97" s="19"/>
      <c r="Q97" s="18">
        <f t="shared" si="79"/>
        <v>0</v>
      </c>
      <c r="R97" s="19"/>
      <c r="S97" s="18">
        <f t="shared" si="80"/>
        <v>0</v>
      </c>
      <c r="T97" s="20">
        <f t="shared" si="81"/>
        <v>0</v>
      </c>
      <c r="U97" s="22">
        <f t="shared" si="82"/>
        <v>0</v>
      </c>
      <c r="V97" s="23"/>
      <c r="W97" s="18">
        <f t="shared" si="83"/>
        <v>0</v>
      </c>
      <c r="X97" s="24"/>
      <c r="Y97" s="18">
        <f t="shared" si="84"/>
        <v>0</v>
      </c>
      <c r="Z97" s="24"/>
      <c r="AA97" s="34">
        <f t="shared" si="85"/>
        <v>0</v>
      </c>
      <c r="AB97" s="33"/>
      <c r="AC97" s="34">
        <f t="shared" si="86"/>
        <v>0</v>
      </c>
      <c r="AD97" s="26">
        <f t="shared" si="87"/>
        <v>0</v>
      </c>
      <c r="AE97" s="27">
        <f t="shared" si="88"/>
        <v>0</v>
      </c>
      <c r="AF97" s="28">
        <f t="shared" si="89"/>
        <v>8</v>
      </c>
      <c r="AG97" s="29">
        <f t="shared" si="90"/>
        <v>0.6666666666666666</v>
      </c>
      <c r="AH97" s="28">
        <f t="shared" si="91"/>
        <v>0</v>
      </c>
      <c r="AI97" s="22">
        <f t="shared" si="92"/>
        <v>0</v>
      </c>
    </row>
    <row r="98" spans="1:35" s="274" customFormat="1" ht="15">
      <c r="A98" s="30"/>
      <c r="B98" s="318" t="s">
        <v>1708</v>
      </c>
      <c r="C98" s="316" t="s">
        <v>1651</v>
      </c>
      <c r="D98" s="321">
        <v>9</v>
      </c>
      <c r="E98" s="18">
        <f t="shared" si="72"/>
        <v>0.75</v>
      </c>
      <c r="F98" s="19"/>
      <c r="G98" s="18">
        <f t="shared" si="73"/>
        <v>0</v>
      </c>
      <c r="H98" s="19"/>
      <c r="I98" s="18">
        <f t="shared" si="74"/>
        <v>0</v>
      </c>
      <c r="J98" s="19"/>
      <c r="K98" s="18">
        <f t="shared" si="75"/>
        <v>0</v>
      </c>
      <c r="L98" s="19"/>
      <c r="M98" s="18">
        <f t="shared" si="76"/>
        <v>0</v>
      </c>
      <c r="N98" s="20">
        <f t="shared" si="77"/>
        <v>9</v>
      </c>
      <c r="O98" s="21">
        <f t="shared" si="78"/>
        <v>0.75</v>
      </c>
      <c r="P98" s="19"/>
      <c r="Q98" s="18">
        <f t="shared" si="79"/>
        <v>0</v>
      </c>
      <c r="R98" s="19"/>
      <c r="S98" s="18">
        <f t="shared" si="80"/>
        <v>0</v>
      </c>
      <c r="T98" s="20">
        <f t="shared" si="81"/>
        <v>0</v>
      </c>
      <c r="U98" s="22">
        <f t="shared" si="82"/>
        <v>0</v>
      </c>
      <c r="V98" s="23"/>
      <c r="W98" s="18">
        <f t="shared" si="83"/>
        <v>0</v>
      </c>
      <c r="X98" s="24"/>
      <c r="Y98" s="18">
        <f t="shared" si="84"/>
        <v>0</v>
      </c>
      <c r="Z98" s="24"/>
      <c r="AA98" s="34">
        <f t="shared" si="85"/>
        <v>0</v>
      </c>
      <c r="AB98" s="33"/>
      <c r="AC98" s="34">
        <f t="shared" si="86"/>
        <v>0</v>
      </c>
      <c r="AD98" s="26">
        <f t="shared" si="87"/>
        <v>0</v>
      </c>
      <c r="AE98" s="27">
        <f t="shared" si="88"/>
        <v>0</v>
      </c>
      <c r="AF98" s="28">
        <f t="shared" si="89"/>
        <v>9</v>
      </c>
      <c r="AG98" s="29">
        <f t="shared" si="90"/>
        <v>0.75</v>
      </c>
      <c r="AH98" s="28">
        <f t="shared" si="91"/>
        <v>0</v>
      </c>
      <c r="AI98" s="22">
        <f t="shared" si="92"/>
        <v>0</v>
      </c>
    </row>
    <row r="99" spans="1:35" s="274" customFormat="1" ht="15">
      <c r="A99" s="30"/>
      <c r="B99" s="318" t="s">
        <v>1709</v>
      </c>
      <c r="C99" s="316" t="s">
        <v>1652</v>
      </c>
      <c r="D99" s="321">
        <v>4</v>
      </c>
      <c r="E99" s="18">
        <f t="shared" si="72"/>
        <v>0.3333333333333333</v>
      </c>
      <c r="F99" s="19"/>
      <c r="G99" s="18">
        <f t="shared" si="73"/>
        <v>0</v>
      </c>
      <c r="H99" s="19"/>
      <c r="I99" s="18">
        <f t="shared" si="74"/>
        <v>0</v>
      </c>
      <c r="J99" s="19"/>
      <c r="K99" s="18">
        <f t="shared" si="75"/>
        <v>0</v>
      </c>
      <c r="L99" s="19"/>
      <c r="M99" s="18">
        <f t="shared" si="76"/>
        <v>0</v>
      </c>
      <c r="N99" s="20">
        <f t="shared" si="77"/>
        <v>4</v>
      </c>
      <c r="O99" s="21">
        <f t="shared" si="78"/>
        <v>0.3333333333333333</v>
      </c>
      <c r="P99" s="19"/>
      <c r="Q99" s="18">
        <f t="shared" si="79"/>
        <v>0</v>
      </c>
      <c r="R99" s="19"/>
      <c r="S99" s="18">
        <f t="shared" si="80"/>
        <v>0</v>
      </c>
      <c r="T99" s="20">
        <f t="shared" si="81"/>
        <v>0</v>
      </c>
      <c r="U99" s="22">
        <f t="shared" si="82"/>
        <v>0</v>
      </c>
      <c r="V99" s="23"/>
      <c r="W99" s="18">
        <f t="shared" si="83"/>
        <v>0</v>
      </c>
      <c r="X99" s="24"/>
      <c r="Y99" s="18">
        <f t="shared" si="84"/>
        <v>0</v>
      </c>
      <c r="Z99" s="24"/>
      <c r="AA99" s="34">
        <f t="shared" si="85"/>
        <v>0</v>
      </c>
      <c r="AB99" s="33"/>
      <c r="AC99" s="34">
        <f t="shared" si="86"/>
        <v>0</v>
      </c>
      <c r="AD99" s="26">
        <f t="shared" si="87"/>
        <v>0</v>
      </c>
      <c r="AE99" s="27">
        <f t="shared" si="88"/>
        <v>0</v>
      </c>
      <c r="AF99" s="28">
        <f t="shared" si="89"/>
        <v>4</v>
      </c>
      <c r="AG99" s="29">
        <f t="shared" si="90"/>
        <v>0.3333333333333333</v>
      </c>
      <c r="AH99" s="28">
        <f t="shared" si="91"/>
        <v>0</v>
      </c>
      <c r="AI99" s="22">
        <f t="shared" si="92"/>
        <v>0</v>
      </c>
    </row>
    <row r="100" spans="1:35" s="274" customFormat="1" ht="15">
      <c r="A100" s="30"/>
      <c r="B100" s="318" t="s">
        <v>1710</v>
      </c>
      <c r="C100" s="316" t="s">
        <v>1653</v>
      </c>
      <c r="D100" s="321">
        <v>8</v>
      </c>
      <c r="E100" s="18">
        <f t="shared" si="72"/>
        <v>0.6666666666666666</v>
      </c>
      <c r="F100" s="19"/>
      <c r="G100" s="18">
        <f t="shared" si="73"/>
        <v>0</v>
      </c>
      <c r="H100" s="19"/>
      <c r="I100" s="18">
        <f t="shared" si="74"/>
        <v>0</v>
      </c>
      <c r="J100" s="19"/>
      <c r="K100" s="18">
        <f t="shared" si="75"/>
        <v>0</v>
      </c>
      <c r="L100" s="19"/>
      <c r="M100" s="18">
        <f t="shared" si="76"/>
        <v>0</v>
      </c>
      <c r="N100" s="20">
        <f t="shared" si="77"/>
        <v>8</v>
      </c>
      <c r="O100" s="21">
        <f t="shared" si="78"/>
        <v>0.6666666666666666</v>
      </c>
      <c r="P100" s="19"/>
      <c r="Q100" s="18">
        <f t="shared" si="79"/>
        <v>0</v>
      </c>
      <c r="R100" s="19"/>
      <c r="S100" s="18">
        <f t="shared" si="80"/>
        <v>0</v>
      </c>
      <c r="T100" s="20">
        <f t="shared" si="81"/>
        <v>0</v>
      </c>
      <c r="U100" s="22">
        <f t="shared" si="82"/>
        <v>0</v>
      </c>
      <c r="V100" s="23"/>
      <c r="W100" s="18">
        <f t="shared" si="83"/>
        <v>0</v>
      </c>
      <c r="X100" s="24"/>
      <c r="Y100" s="18">
        <f t="shared" si="84"/>
        <v>0</v>
      </c>
      <c r="Z100" s="24"/>
      <c r="AA100" s="34">
        <f t="shared" si="85"/>
        <v>0</v>
      </c>
      <c r="AB100" s="33"/>
      <c r="AC100" s="34">
        <f t="shared" si="86"/>
        <v>0</v>
      </c>
      <c r="AD100" s="26">
        <f t="shared" si="87"/>
        <v>0</v>
      </c>
      <c r="AE100" s="27">
        <f t="shared" si="88"/>
        <v>0</v>
      </c>
      <c r="AF100" s="28">
        <f t="shared" si="89"/>
        <v>8</v>
      </c>
      <c r="AG100" s="29">
        <f t="shared" si="90"/>
        <v>0.6666666666666666</v>
      </c>
      <c r="AH100" s="28">
        <f t="shared" si="91"/>
        <v>0</v>
      </c>
      <c r="AI100" s="22">
        <f t="shared" si="92"/>
        <v>0</v>
      </c>
    </row>
    <row r="101" spans="1:35" s="274" customFormat="1" ht="15">
      <c r="A101" s="30"/>
      <c r="B101" s="318" t="s">
        <v>1711</v>
      </c>
      <c r="C101" s="316" t="s">
        <v>1654</v>
      </c>
      <c r="D101" s="321">
        <v>4</v>
      </c>
      <c r="E101" s="18">
        <f t="shared" si="72"/>
        <v>0.3333333333333333</v>
      </c>
      <c r="F101" s="19"/>
      <c r="G101" s="18">
        <f t="shared" si="73"/>
        <v>0</v>
      </c>
      <c r="H101" s="19"/>
      <c r="I101" s="18">
        <f t="shared" si="74"/>
        <v>0</v>
      </c>
      <c r="J101" s="19"/>
      <c r="K101" s="18">
        <f t="shared" si="75"/>
        <v>0</v>
      </c>
      <c r="L101" s="19"/>
      <c r="M101" s="18">
        <f t="shared" si="76"/>
        <v>0</v>
      </c>
      <c r="N101" s="20">
        <f t="shared" si="77"/>
        <v>4</v>
      </c>
      <c r="O101" s="21">
        <f t="shared" si="78"/>
        <v>0.3333333333333333</v>
      </c>
      <c r="P101" s="19"/>
      <c r="Q101" s="18">
        <f t="shared" si="79"/>
        <v>0</v>
      </c>
      <c r="R101" s="19"/>
      <c r="S101" s="18">
        <f t="shared" si="80"/>
        <v>0</v>
      </c>
      <c r="T101" s="20">
        <f t="shared" si="81"/>
        <v>0</v>
      </c>
      <c r="U101" s="22">
        <f t="shared" si="82"/>
        <v>0</v>
      </c>
      <c r="V101" s="23"/>
      <c r="W101" s="18">
        <f t="shared" si="83"/>
        <v>0</v>
      </c>
      <c r="X101" s="24"/>
      <c r="Y101" s="18">
        <f t="shared" si="84"/>
        <v>0</v>
      </c>
      <c r="Z101" s="24"/>
      <c r="AA101" s="34">
        <f t="shared" si="85"/>
        <v>0</v>
      </c>
      <c r="AB101" s="33"/>
      <c r="AC101" s="34">
        <f t="shared" si="86"/>
        <v>0</v>
      </c>
      <c r="AD101" s="26">
        <f t="shared" si="87"/>
        <v>0</v>
      </c>
      <c r="AE101" s="27">
        <f t="shared" si="88"/>
        <v>0</v>
      </c>
      <c r="AF101" s="28">
        <f t="shared" si="89"/>
        <v>4</v>
      </c>
      <c r="AG101" s="29">
        <f t="shared" si="90"/>
        <v>0.3333333333333333</v>
      </c>
      <c r="AH101" s="28">
        <f t="shared" si="91"/>
        <v>0</v>
      </c>
      <c r="AI101" s="22">
        <f t="shared" si="92"/>
        <v>0</v>
      </c>
    </row>
    <row r="102" spans="1:35" s="274" customFormat="1" ht="15">
      <c r="A102" s="15"/>
      <c r="B102" s="318" t="s">
        <v>1712</v>
      </c>
      <c r="C102" s="316" t="s">
        <v>1655</v>
      </c>
      <c r="D102" s="321">
        <v>4</v>
      </c>
      <c r="E102" s="18">
        <f t="shared" si="72"/>
        <v>0.3333333333333333</v>
      </c>
      <c r="F102" s="19"/>
      <c r="G102" s="18">
        <f t="shared" si="73"/>
        <v>0</v>
      </c>
      <c r="H102" s="19"/>
      <c r="I102" s="18">
        <f t="shared" si="74"/>
        <v>0</v>
      </c>
      <c r="J102" s="19"/>
      <c r="K102" s="18">
        <f t="shared" si="75"/>
        <v>0</v>
      </c>
      <c r="L102" s="19"/>
      <c r="M102" s="18">
        <f t="shared" si="76"/>
        <v>0</v>
      </c>
      <c r="N102" s="20">
        <f t="shared" si="77"/>
        <v>4</v>
      </c>
      <c r="O102" s="21">
        <f t="shared" si="78"/>
        <v>0.3333333333333333</v>
      </c>
      <c r="P102" s="19"/>
      <c r="Q102" s="18">
        <f t="shared" si="79"/>
        <v>0</v>
      </c>
      <c r="R102" s="19"/>
      <c r="S102" s="18">
        <f t="shared" si="80"/>
        <v>0</v>
      </c>
      <c r="T102" s="20">
        <f t="shared" si="81"/>
        <v>0</v>
      </c>
      <c r="U102" s="22">
        <f t="shared" si="82"/>
        <v>0</v>
      </c>
      <c r="V102" s="23"/>
      <c r="W102" s="18">
        <f t="shared" si="83"/>
        <v>0</v>
      </c>
      <c r="X102" s="24"/>
      <c r="Y102" s="18">
        <f t="shared" si="84"/>
        <v>0</v>
      </c>
      <c r="Z102" s="24"/>
      <c r="AA102" s="34">
        <f t="shared" si="85"/>
        <v>0</v>
      </c>
      <c r="AB102" s="33"/>
      <c r="AC102" s="34">
        <f t="shared" si="86"/>
        <v>0</v>
      </c>
      <c r="AD102" s="26">
        <f t="shared" si="87"/>
        <v>0</v>
      </c>
      <c r="AE102" s="27">
        <f t="shared" si="88"/>
        <v>0</v>
      </c>
      <c r="AF102" s="28">
        <f t="shared" si="89"/>
        <v>4</v>
      </c>
      <c r="AG102" s="29">
        <f t="shared" si="90"/>
        <v>0.3333333333333333</v>
      </c>
      <c r="AH102" s="28">
        <f t="shared" si="91"/>
        <v>0</v>
      </c>
      <c r="AI102" s="22">
        <f t="shared" si="92"/>
        <v>0</v>
      </c>
    </row>
    <row r="103" spans="1:35" s="274" customFormat="1" ht="15">
      <c r="A103" s="30"/>
      <c r="B103" s="318" t="s">
        <v>1700</v>
      </c>
      <c r="C103" s="316" t="s">
        <v>1656</v>
      </c>
      <c r="D103" s="321">
        <v>8</v>
      </c>
      <c r="E103" s="18">
        <f t="shared" si="72"/>
        <v>0.6666666666666666</v>
      </c>
      <c r="F103" s="19"/>
      <c r="G103" s="18">
        <f t="shared" si="73"/>
        <v>0</v>
      </c>
      <c r="H103" s="19"/>
      <c r="I103" s="18">
        <f t="shared" si="74"/>
        <v>0</v>
      </c>
      <c r="J103" s="19"/>
      <c r="K103" s="18">
        <f t="shared" si="75"/>
        <v>0</v>
      </c>
      <c r="L103" s="19"/>
      <c r="M103" s="18">
        <f t="shared" si="76"/>
        <v>0</v>
      </c>
      <c r="N103" s="20">
        <f t="shared" si="77"/>
        <v>8</v>
      </c>
      <c r="O103" s="21">
        <f t="shared" si="78"/>
        <v>0.6666666666666666</v>
      </c>
      <c r="P103" s="19"/>
      <c r="Q103" s="18">
        <f t="shared" si="79"/>
        <v>0</v>
      </c>
      <c r="R103" s="19"/>
      <c r="S103" s="18">
        <f t="shared" si="80"/>
        <v>0</v>
      </c>
      <c r="T103" s="20">
        <f t="shared" si="81"/>
        <v>0</v>
      </c>
      <c r="U103" s="22">
        <f t="shared" si="82"/>
        <v>0</v>
      </c>
      <c r="V103" s="23"/>
      <c r="W103" s="18">
        <f t="shared" si="83"/>
        <v>0</v>
      </c>
      <c r="X103" s="24"/>
      <c r="Y103" s="18">
        <f t="shared" si="84"/>
        <v>0</v>
      </c>
      <c r="Z103" s="24"/>
      <c r="AA103" s="34">
        <f t="shared" si="85"/>
        <v>0</v>
      </c>
      <c r="AB103" s="37"/>
      <c r="AC103" s="34">
        <f t="shared" si="86"/>
        <v>0</v>
      </c>
      <c r="AD103" s="38">
        <f t="shared" si="87"/>
        <v>0</v>
      </c>
      <c r="AE103" s="27">
        <f t="shared" si="88"/>
        <v>0</v>
      </c>
      <c r="AF103" s="28">
        <f t="shared" si="89"/>
        <v>8</v>
      </c>
      <c r="AG103" s="29">
        <f t="shared" si="90"/>
        <v>0.6666666666666666</v>
      </c>
      <c r="AH103" s="28">
        <f t="shared" si="91"/>
        <v>0</v>
      </c>
      <c r="AI103" s="22">
        <f t="shared" si="92"/>
        <v>0</v>
      </c>
    </row>
    <row r="104" spans="1:35" s="274" customFormat="1" ht="15">
      <c r="A104" s="30"/>
      <c r="B104" s="318" t="s">
        <v>1713</v>
      </c>
      <c r="C104" s="316" t="s">
        <v>1657</v>
      </c>
      <c r="D104" s="321">
        <v>8</v>
      </c>
      <c r="E104" s="18">
        <f aca="true" t="shared" si="93" ref="E104:E124">+D104/12</f>
        <v>0.6666666666666666</v>
      </c>
      <c r="F104" s="19"/>
      <c r="G104" s="18">
        <f aca="true" t="shared" si="94" ref="G104:G124">F104/12</f>
        <v>0</v>
      </c>
      <c r="H104" s="19"/>
      <c r="I104" s="18">
        <f aca="true" t="shared" si="95" ref="I104:I124">+H104/12</f>
        <v>0</v>
      </c>
      <c r="J104" s="19"/>
      <c r="K104" s="18">
        <f aca="true" t="shared" si="96" ref="K104:K124">+J104/12</f>
        <v>0</v>
      </c>
      <c r="L104" s="19"/>
      <c r="M104" s="18">
        <f aca="true" t="shared" si="97" ref="M104:M124">+L104/12</f>
        <v>0</v>
      </c>
      <c r="N104" s="20">
        <f aca="true" t="shared" si="98" ref="N104:N124">D104+F104+H104+J104+L104</f>
        <v>8</v>
      </c>
      <c r="O104" s="21">
        <f aca="true" t="shared" si="99" ref="O104:O124">E104+G104+I104+K104+M104</f>
        <v>0.6666666666666666</v>
      </c>
      <c r="P104" s="19"/>
      <c r="Q104" s="18">
        <f aca="true" t="shared" si="100" ref="Q104:Q124">+P104/12</f>
        <v>0</v>
      </c>
      <c r="R104" s="19"/>
      <c r="S104" s="18">
        <f aca="true" t="shared" si="101" ref="S104:S124">+R104/12</f>
        <v>0</v>
      </c>
      <c r="T104" s="20">
        <f aca="true" t="shared" si="102" ref="T104:T124">P104+R104</f>
        <v>0</v>
      </c>
      <c r="U104" s="22">
        <f aca="true" t="shared" si="103" ref="U104:U124">Q104+S104</f>
        <v>0</v>
      </c>
      <c r="V104" s="23"/>
      <c r="W104" s="18">
        <f aca="true" t="shared" si="104" ref="W104:W124">+V104/12</f>
        <v>0</v>
      </c>
      <c r="X104" s="24"/>
      <c r="Y104" s="18">
        <f aca="true" t="shared" si="105" ref="Y104:Y124">+X104/12</f>
        <v>0</v>
      </c>
      <c r="Z104" s="24"/>
      <c r="AA104" s="34">
        <f aca="true" t="shared" si="106" ref="AA104:AA124">+Z104/12</f>
        <v>0</v>
      </c>
      <c r="AB104" s="33"/>
      <c r="AC104" s="34">
        <f aca="true" t="shared" si="107" ref="AC104:AC124">AB104/12</f>
        <v>0</v>
      </c>
      <c r="AD104" s="26">
        <f aca="true" t="shared" si="108" ref="AD104:AD124">X104+Z104+AB104</f>
        <v>0</v>
      </c>
      <c r="AE104" s="27">
        <f aca="true" t="shared" si="109" ref="AE104:AE124">Y104+AA104+AC104</f>
        <v>0</v>
      </c>
      <c r="AF104" s="28">
        <f aca="true" t="shared" si="110" ref="AF104:AF124">N104+T104+V104+AD104</f>
        <v>8</v>
      </c>
      <c r="AG104" s="29">
        <f aca="true" t="shared" si="111" ref="AG104:AG124">O104+U104+W104+AE104</f>
        <v>0.6666666666666666</v>
      </c>
      <c r="AH104" s="28">
        <f aca="true" t="shared" si="112" ref="AH104:AH124">IF(AF104-F104-J104-AB104-12&lt;0,0,AF104-F104-J104-AB104-12)</f>
        <v>0</v>
      </c>
      <c r="AI104" s="22">
        <f aca="true" t="shared" si="113" ref="AI104:AI124">AH104/12</f>
        <v>0</v>
      </c>
    </row>
    <row r="105" spans="1:35" s="274" customFormat="1" ht="15">
      <c r="A105" s="30"/>
      <c r="B105" s="318" t="s">
        <v>1714</v>
      </c>
      <c r="C105" s="316" t="s">
        <v>1658</v>
      </c>
      <c r="D105" s="321">
        <v>8</v>
      </c>
      <c r="E105" s="18">
        <f t="shared" si="93"/>
        <v>0.6666666666666666</v>
      </c>
      <c r="F105" s="19"/>
      <c r="G105" s="18">
        <f t="shared" si="94"/>
        <v>0</v>
      </c>
      <c r="H105" s="19"/>
      <c r="I105" s="18">
        <f t="shared" si="95"/>
        <v>0</v>
      </c>
      <c r="J105" s="19"/>
      <c r="K105" s="18">
        <f t="shared" si="96"/>
        <v>0</v>
      </c>
      <c r="L105" s="19"/>
      <c r="M105" s="18">
        <f t="shared" si="97"/>
        <v>0</v>
      </c>
      <c r="N105" s="20">
        <f t="shared" si="98"/>
        <v>8</v>
      </c>
      <c r="O105" s="21">
        <f t="shared" si="99"/>
        <v>0.6666666666666666</v>
      </c>
      <c r="P105" s="19"/>
      <c r="Q105" s="18">
        <f t="shared" si="100"/>
        <v>0</v>
      </c>
      <c r="R105" s="19"/>
      <c r="S105" s="18">
        <f t="shared" si="101"/>
        <v>0</v>
      </c>
      <c r="T105" s="20">
        <f t="shared" si="102"/>
        <v>0</v>
      </c>
      <c r="U105" s="22">
        <f t="shared" si="103"/>
        <v>0</v>
      </c>
      <c r="V105" s="23"/>
      <c r="W105" s="18">
        <f t="shared" si="104"/>
        <v>0</v>
      </c>
      <c r="X105" s="24"/>
      <c r="Y105" s="18">
        <f t="shared" si="105"/>
        <v>0</v>
      </c>
      <c r="Z105" s="24"/>
      <c r="AA105" s="34">
        <f t="shared" si="106"/>
        <v>0</v>
      </c>
      <c r="AB105" s="33"/>
      <c r="AC105" s="34">
        <f t="shared" si="107"/>
        <v>0</v>
      </c>
      <c r="AD105" s="26">
        <f t="shared" si="108"/>
        <v>0</v>
      </c>
      <c r="AE105" s="27">
        <f t="shared" si="109"/>
        <v>0</v>
      </c>
      <c r="AF105" s="28">
        <f t="shared" si="110"/>
        <v>8</v>
      </c>
      <c r="AG105" s="29">
        <f t="shared" si="111"/>
        <v>0.6666666666666666</v>
      </c>
      <c r="AH105" s="28">
        <f t="shared" si="112"/>
        <v>0</v>
      </c>
      <c r="AI105" s="22">
        <f t="shared" si="113"/>
        <v>0</v>
      </c>
    </row>
    <row r="106" spans="1:35" s="274" customFormat="1" ht="15">
      <c r="A106" s="30"/>
      <c r="B106" s="318" t="s">
        <v>1715</v>
      </c>
      <c r="C106" s="316" t="s">
        <v>1659</v>
      </c>
      <c r="D106" s="321">
        <v>9</v>
      </c>
      <c r="E106" s="18">
        <f t="shared" si="93"/>
        <v>0.75</v>
      </c>
      <c r="F106" s="19"/>
      <c r="G106" s="18">
        <f t="shared" si="94"/>
        <v>0</v>
      </c>
      <c r="H106" s="19"/>
      <c r="I106" s="18">
        <f t="shared" si="95"/>
        <v>0</v>
      </c>
      <c r="J106" s="19"/>
      <c r="K106" s="18">
        <f t="shared" si="96"/>
        <v>0</v>
      </c>
      <c r="L106" s="19"/>
      <c r="M106" s="18">
        <f t="shared" si="97"/>
        <v>0</v>
      </c>
      <c r="N106" s="20">
        <f t="shared" si="98"/>
        <v>9</v>
      </c>
      <c r="O106" s="21">
        <f t="shared" si="99"/>
        <v>0.75</v>
      </c>
      <c r="P106" s="19"/>
      <c r="Q106" s="18">
        <f t="shared" si="100"/>
        <v>0</v>
      </c>
      <c r="R106" s="19"/>
      <c r="S106" s="18">
        <f t="shared" si="101"/>
        <v>0</v>
      </c>
      <c r="T106" s="20">
        <f t="shared" si="102"/>
        <v>0</v>
      </c>
      <c r="U106" s="22">
        <f t="shared" si="103"/>
        <v>0</v>
      </c>
      <c r="V106" s="23"/>
      <c r="W106" s="18">
        <f t="shared" si="104"/>
        <v>0</v>
      </c>
      <c r="X106" s="24"/>
      <c r="Y106" s="18">
        <f t="shared" si="105"/>
        <v>0</v>
      </c>
      <c r="Z106" s="24"/>
      <c r="AA106" s="34">
        <f t="shared" si="106"/>
        <v>0</v>
      </c>
      <c r="AB106" s="33"/>
      <c r="AC106" s="34">
        <f t="shared" si="107"/>
        <v>0</v>
      </c>
      <c r="AD106" s="26">
        <f t="shared" si="108"/>
        <v>0</v>
      </c>
      <c r="AE106" s="27">
        <f t="shared" si="109"/>
        <v>0</v>
      </c>
      <c r="AF106" s="28">
        <f t="shared" si="110"/>
        <v>9</v>
      </c>
      <c r="AG106" s="29">
        <f t="shared" si="111"/>
        <v>0.75</v>
      </c>
      <c r="AH106" s="28">
        <f t="shared" si="112"/>
        <v>0</v>
      </c>
      <c r="AI106" s="22">
        <f t="shared" si="113"/>
        <v>0</v>
      </c>
    </row>
    <row r="107" spans="1:35" s="274" customFormat="1" ht="15">
      <c r="A107" s="30"/>
      <c r="B107" s="318" t="s">
        <v>1500</v>
      </c>
      <c r="C107" s="316" t="s">
        <v>1660</v>
      </c>
      <c r="D107" s="321">
        <v>8</v>
      </c>
      <c r="E107" s="18">
        <f t="shared" si="93"/>
        <v>0.6666666666666666</v>
      </c>
      <c r="F107" s="19"/>
      <c r="G107" s="18">
        <f t="shared" si="94"/>
        <v>0</v>
      </c>
      <c r="H107" s="19"/>
      <c r="I107" s="18">
        <f t="shared" si="95"/>
        <v>0</v>
      </c>
      <c r="J107" s="19"/>
      <c r="K107" s="18">
        <f t="shared" si="96"/>
        <v>0</v>
      </c>
      <c r="L107" s="19"/>
      <c r="M107" s="18">
        <f t="shared" si="97"/>
        <v>0</v>
      </c>
      <c r="N107" s="20">
        <f t="shared" si="98"/>
        <v>8</v>
      </c>
      <c r="O107" s="21">
        <f t="shared" si="99"/>
        <v>0.6666666666666666</v>
      </c>
      <c r="P107" s="19"/>
      <c r="Q107" s="18">
        <f t="shared" si="100"/>
        <v>0</v>
      </c>
      <c r="R107" s="19"/>
      <c r="S107" s="18">
        <f t="shared" si="101"/>
        <v>0</v>
      </c>
      <c r="T107" s="20">
        <f t="shared" si="102"/>
        <v>0</v>
      </c>
      <c r="U107" s="22">
        <f t="shared" si="103"/>
        <v>0</v>
      </c>
      <c r="V107" s="23"/>
      <c r="W107" s="18">
        <f t="shared" si="104"/>
        <v>0</v>
      </c>
      <c r="X107" s="24"/>
      <c r="Y107" s="18">
        <f t="shared" si="105"/>
        <v>0</v>
      </c>
      <c r="Z107" s="24"/>
      <c r="AA107" s="34">
        <f t="shared" si="106"/>
        <v>0</v>
      </c>
      <c r="AB107" s="33"/>
      <c r="AC107" s="34">
        <f t="shared" si="107"/>
        <v>0</v>
      </c>
      <c r="AD107" s="26">
        <f t="shared" si="108"/>
        <v>0</v>
      </c>
      <c r="AE107" s="27">
        <f t="shared" si="109"/>
        <v>0</v>
      </c>
      <c r="AF107" s="28">
        <f t="shared" si="110"/>
        <v>8</v>
      </c>
      <c r="AG107" s="29">
        <f t="shared" si="111"/>
        <v>0.6666666666666666</v>
      </c>
      <c r="AH107" s="28">
        <f t="shared" si="112"/>
        <v>0</v>
      </c>
      <c r="AI107" s="22">
        <f t="shared" si="113"/>
        <v>0</v>
      </c>
    </row>
    <row r="108" spans="1:35" s="274" customFormat="1" ht="15">
      <c r="A108" s="30"/>
      <c r="B108" s="318" t="s">
        <v>1700</v>
      </c>
      <c r="C108" s="316" t="s">
        <v>1661</v>
      </c>
      <c r="D108" s="321">
        <v>8</v>
      </c>
      <c r="E108" s="18">
        <f t="shared" si="93"/>
        <v>0.6666666666666666</v>
      </c>
      <c r="F108" s="19"/>
      <c r="G108" s="18">
        <f t="shared" si="94"/>
        <v>0</v>
      </c>
      <c r="H108" s="19"/>
      <c r="I108" s="18">
        <f t="shared" si="95"/>
        <v>0</v>
      </c>
      <c r="J108" s="19"/>
      <c r="K108" s="18">
        <f t="shared" si="96"/>
        <v>0</v>
      </c>
      <c r="L108" s="19"/>
      <c r="M108" s="18">
        <f t="shared" si="97"/>
        <v>0</v>
      </c>
      <c r="N108" s="20">
        <f t="shared" si="98"/>
        <v>8</v>
      </c>
      <c r="O108" s="21">
        <f t="shared" si="99"/>
        <v>0.6666666666666666</v>
      </c>
      <c r="P108" s="19"/>
      <c r="Q108" s="18">
        <f t="shared" si="100"/>
        <v>0</v>
      </c>
      <c r="R108" s="19"/>
      <c r="S108" s="18">
        <f t="shared" si="101"/>
        <v>0</v>
      </c>
      <c r="T108" s="20">
        <f t="shared" si="102"/>
        <v>0</v>
      </c>
      <c r="U108" s="22">
        <f t="shared" si="103"/>
        <v>0</v>
      </c>
      <c r="V108" s="23"/>
      <c r="W108" s="18">
        <f t="shared" si="104"/>
        <v>0</v>
      </c>
      <c r="X108" s="24"/>
      <c r="Y108" s="18">
        <f t="shared" si="105"/>
        <v>0</v>
      </c>
      <c r="Z108" s="24"/>
      <c r="AA108" s="34">
        <f t="shared" si="106"/>
        <v>0</v>
      </c>
      <c r="AB108" s="33"/>
      <c r="AC108" s="34">
        <f t="shared" si="107"/>
        <v>0</v>
      </c>
      <c r="AD108" s="26">
        <f t="shared" si="108"/>
        <v>0</v>
      </c>
      <c r="AE108" s="27">
        <f t="shared" si="109"/>
        <v>0</v>
      </c>
      <c r="AF108" s="28">
        <f t="shared" si="110"/>
        <v>8</v>
      </c>
      <c r="AG108" s="29">
        <f t="shared" si="111"/>
        <v>0.6666666666666666</v>
      </c>
      <c r="AH108" s="28">
        <f t="shared" si="112"/>
        <v>0</v>
      </c>
      <c r="AI108" s="22">
        <f t="shared" si="113"/>
        <v>0</v>
      </c>
    </row>
    <row r="109" spans="1:35" s="274" customFormat="1" ht="15">
      <c r="A109" s="15"/>
      <c r="B109" s="318" t="s">
        <v>1716</v>
      </c>
      <c r="C109" s="316" t="s">
        <v>1662</v>
      </c>
      <c r="D109" s="321">
        <v>9</v>
      </c>
      <c r="E109" s="18">
        <f t="shared" si="93"/>
        <v>0.75</v>
      </c>
      <c r="F109" s="19"/>
      <c r="G109" s="18">
        <f t="shared" si="94"/>
        <v>0</v>
      </c>
      <c r="H109" s="19"/>
      <c r="I109" s="18">
        <f t="shared" si="95"/>
        <v>0</v>
      </c>
      <c r="J109" s="19"/>
      <c r="K109" s="18">
        <f t="shared" si="96"/>
        <v>0</v>
      </c>
      <c r="L109" s="19"/>
      <c r="M109" s="18">
        <f t="shared" si="97"/>
        <v>0</v>
      </c>
      <c r="N109" s="20">
        <f t="shared" si="98"/>
        <v>9</v>
      </c>
      <c r="O109" s="21">
        <f t="shared" si="99"/>
        <v>0.75</v>
      </c>
      <c r="P109" s="19"/>
      <c r="Q109" s="18">
        <f t="shared" si="100"/>
        <v>0</v>
      </c>
      <c r="R109" s="19"/>
      <c r="S109" s="18">
        <f t="shared" si="101"/>
        <v>0</v>
      </c>
      <c r="T109" s="20">
        <f t="shared" si="102"/>
        <v>0</v>
      </c>
      <c r="U109" s="22">
        <f t="shared" si="103"/>
        <v>0</v>
      </c>
      <c r="V109" s="23"/>
      <c r="W109" s="18">
        <f t="shared" si="104"/>
        <v>0</v>
      </c>
      <c r="X109" s="24"/>
      <c r="Y109" s="18">
        <f t="shared" si="105"/>
        <v>0</v>
      </c>
      <c r="Z109" s="24"/>
      <c r="AA109" s="34">
        <f t="shared" si="106"/>
        <v>0</v>
      </c>
      <c r="AB109" s="33"/>
      <c r="AC109" s="34">
        <f t="shared" si="107"/>
        <v>0</v>
      </c>
      <c r="AD109" s="26">
        <f t="shared" si="108"/>
        <v>0</v>
      </c>
      <c r="AE109" s="27">
        <f t="shared" si="109"/>
        <v>0</v>
      </c>
      <c r="AF109" s="28">
        <f t="shared" si="110"/>
        <v>9</v>
      </c>
      <c r="AG109" s="29">
        <f t="shared" si="111"/>
        <v>0.75</v>
      </c>
      <c r="AH109" s="28">
        <f t="shared" si="112"/>
        <v>0</v>
      </c>
      <c r="AI109" s="22">
        <f t="shared" si="113"/>
        <v>0</v>
      </c>
    </row>
    <row r="110" spans="1:35" s="274" customFormat="1" ht="15">
      <c r="A110" s="30"/>
      <c r="B110" s="318" t="s">
        <v>1717</v>
      </c>
      <c r="C110" s="316" t="s">
        <v>1663</v>
      </c>
      <c r="D110" s="321">
        <v>8</v>
      </c>
      <c r="E110" s="18">
        <f t="shared" si="93"/>
        <v>0.6666666666666666</v>
      </c>
      <c r="F110" s="19"/>
      <c r="G110" s="18">
        <f t="shared" si="94"/>
        <v>0</v>
      </c>
      <c r="H110" s="19"/>
      <c r="I110" s="18">
        <f t="shared" si="95"/>
        <v>0</v>
      </c>
      <c r="J110" s="19"/>
      <c r="K110" s="18">
        <f t="shared" si="96"/>
        <v>0</v>
      </c>
      <c r="L110" s="19"/>
      <c r="M110" s="18">
        <f t="shared" si="97"/>
        <v>0</v>
      </c>
      <c r="N110" s="20">
        <f t="shared" si="98"/>
        <v>8</v>
      </c>
      <c r="O110" s="21">
        <f t="shared" si="99"/>
        <v>0.6666666666666666</v>
      </c>
      <c r="P110" s="19"/>
      <c r="Q110" s="18">
        <f t="shared" si="100"/>
        <v>0</v>
      </c>
      <c r="R110" s="19"/>
      <c r="S110" s="18">
        <f t="shared" si="101"/>
        <v>0</v>
      </c>
      <c r="T110" s="20">
        <f t="shared" si="102"/>
        <v>0</v>
      </c>
      <c r="U110" s="22">
        <f t="shared" si="103"/>
        <v>0</v>
      </c>
      <c r="V110" s="23"/>
      <c r="W110" s="18">
        <f t="shared" si="104"/>
        <v>0</v>
      </c>
      <c r="X110" s="24"/>
      <c r="Y110" s="18">
        <f t="shared" si="105"/>
        <v>0</v>
      </c>
      <c r="Z110" s="24"/>
      <c r="AA110" s="34">
        <f t="shared" si="106"/>
        <v>0</v>
      </c>
      <c r="AB110" s="37"/>
      <c r="AC110" s="34">
        <f t="shared" si="107"/>
        <v>0</v>
      </c>
      <c r="AD110" s="38">
        <f t="shared" si="108"/>
        <v>0</v>
      </c>
      <c r="AE110" s="27">
        <f t="shared" si="109"/>
        <v>0</v>
      </c>
      <c r="AF110" s="28">
        <f t="shared" si="110"/>
        <v>8</v>
      </c>
      <c r="AG110" s="29">
        <f t="shared" si="111"/>
        <v>0.6666666666666666</v>
      </c>
      <c r="AH110" s="28">
        <f t="shared" si="112"/>
        <v>0</v>
      </c>
      <c r="AI110" s="22">
        <f t="shared" si="113"/>
        <v>0</v>
      </c>
    </row>
    <row r="111" spans="1:35" s="274" customFormat="1" ht="15">
      <c r="A111" s="30"/>
      <c r="B111" s="318" t="s">
        <v>1718</v>
      </c>
      <c r="C111" s="316" t="s">
        <v>1664</v>
      </c>
      <c r="D111" s="321">
        <v>8</v>
      </c>
      <c r="E111" s="18">
        <f t="shared" si="93"/>
        <v>0.6666666666666666</v>
      </c>
      <c r="F111" s="19"/>
      <c r="G111" s="18">
        <f t="shared" si="94"/>
        <v>0</v>
      </c>
      <c r="H111" s="19"/>
      <c r="I111" s="18">
        <f t="shared" si="95"/>
        <v>0</v>
      </c>
      <c r="J111" s="19"/>
      <c r="K111" s="18">
        <f t="shared" si="96"/>
        <v>0</v>
      </c>
      <c r="L111" s="19"/>
      <c r="M111" s="18">
        <f t="shared" si="97"/>
        <v>0</v>
      </c>
      <c r="N111" s="20">
        <f t="shared" si="98"/>
        <v>8</v>
      </c>
      <c r="O111" s="21">
        <f t="shared" si="99"/>
        <v>0.6666666666666666</v>
      </c>
      <c r="P111" s="19"/>
      <c r="Q111" s="18">
        <f t="shared" si="100"/>
        <v>0</v>
      </c>
      <c r="R111" s="19"/>
      <c r="S111" s="18">
        <f t="shared" si="101"/>
        <v>0</v>
      </c>
      <c r="T111" s="20">
        <f t="shared" si="102"/>
        <v>0</v>
      </c>
      <c r="U111" s="22">
        <f t="shared" si="103"/>
        <v>0</v>
      </c>
      <c r="V111" s="23"/>
      <c r="W111" s="18">
        <f t="shared" si="104"/>
        <v>0</v>
      </c>
      <c r="X111" s="24"/>
      <c r="Y111" s="18">
        <f t="shared" si="105"/>
        <v>0</v>
      </c>
      <c r="Z111" s="24"/>
      <c r="AA111" s="34">
        <f t="shared" si="106"/>
        <v>0</v>
      </c>
      <c r="AB111" s="33"/>
      <c r="AC111" s="34">
        <f t="shared" si="107"/>
        <v>0</v>
      </c>
      <c r="AD111" s="26">
        <f t="shared" si="108"/>
        <v>0</v>
      </c>
      <c r="AE111" s="27">
        <f t="shared" si="109"/>
        <v>0</v>
      </c>
      <c r="AF111" s="28">
        <f t="shared" si="110"/>
        <v>8</v>
      </c>
      <c r="AG111" s="29">
        <f t="shared" si="111"/>
        <v>0.6666666666666666</v>
      </c>
      <c r="AH111" s="28">
        <f t="shared" si="112"/>
        <v>0</v>
      </c>
      <c r="AI111" s="22">
        <f t="shared" si="113"/>
        <v>0</v>
      </c>
    </row>
    <row r="112" spans="1:35" s="274" customFormat="1" ht="15">
      <c r="A112" s="30"/>
      <c r="B112" s="318" t="s">
        <v>1719</v>
      </c>
      <c r="C112" s="316" t="s">
        <v>1665</v>
      </c>
      <c r="D112" s="321">
        <v>4</v>
      </c>
      <c r="E112" s="18">
        <f t="shared" si="93"/>
        <v>0.3333333333333333</v>
      </c>
      <c r="F112" s="19"/>
      <c r="G112" s="18">
        <f t="shared" si="94"/>
        <v>0</v>
      </c>
      <c r="H112" s="19"/>
      <c r="I112" s="18">
        <f t="shared" si="95"/>
        <v>0</v>
      </c>
      <c r="J112" s="19"/>
      <c r="K112" s="18">
        <f t="shared" si="96"/>
        <v>0</v>
      </c>
      <c r="L112" s="19"/>
      <c r="M112" s="18">
        <f t="shared" si="97"/>
        <v>0</v>
      </c>
      <c r="N112" s="20">
        <f t="shared" si="98"/>
        <v>4</v>
      </c>
      <c r="O112" s="21">
        <f t="shared" si="99"/>
        <v>0.3333333333333333</v>
      </c>
      <c r="P112" s="19"/>
      <c r="Q112" s="18">
        <f t="shared" si="100"/>
        <v>0</v>
      </c>
      <c r="R112" s="19"/>
      <c r="S112" s="18">
        <f t="shared" si="101"/>
        <v>0</v>
      </c>
      <c r="T112" s="20">
        <f t="shared" si="102"/>
        <v>0</v>
      </c>
      <c r="U112" s="22">
        <f t="shared" si="103"/>
        <v>0</v>
      </c>
      <c r="V112" s="23"/>
      <c r="W112" s="18">
        <f t="shared" si="104"/>
        <v>0</v>
      </c>
      <c r="X112" s="24"/>
      <c r="Y112" s="18">
        <f t="shared" si="105"/>
        <v>0</v>
      </c>
      <c r="Z112" s="24"/>
      <c r="AA112" s="34">
        <f t="shared" si="106"/>
        <v>0</v>
      </c>
      <c r="AB112" s="33"/>
      <c r="AC112" s="34">
        <f t="shared" si="107"/>
        <v>0</v>
      </c>
      <c r="AD112" s="26">
        <f t="shared" si="108"/>
        <v>0</v>
      </c>
      <c r="AE112" s="27">
        <f t="shared" si="109"/>
        <v>0</v>
      </c>
      <c r="AF112" s="28">
        <f t="shared" si="110"/>
        <v>4</v>
      </c>
      <c r="AG112" s="29">
        <f t="shared" si="111"/>
        <v>0.3333333333333333</v>
      </c>
      <c r="AH112" s="28">
        <f t="shared" si="112"/>
        <v>0</v>
      </c>
      <c r="AI112" s="22">
        <f t="shared" si="113"/>
        <v>0</v>
      </c>
    </row>
    <row r="113" spans="1:35" s="274" customFormat="1" ht="15">
      <c r="A113" s="30"/>
      <c r="B113" s="318" t="s">
        <v>1720</v>
      </c>
      <c r="C113" s="316" t="s">
        <v>1666</v>
      </c>
      <c r="D113" s="314">
        <v>8</v>
      </c>
      <c r="E113" s="18">
        <f t="shared" si="93"/>
        <v>0.6666666666666666</v>
      </c>
      <c r="F113" s="19"/>
      <c r="G113" s="18">
        <f t="shared" si="94"/>
        <v>0</v>
      </c>
      <c r="H113" s="19"/>
      <c r="I113" s="18">
        <f t="shared" si="95"/>
        <v>0</v>
      </c>
      <c r="J113" s="19"/>
      <c r="K113" s="18">
        <f t="shared" si="96"/>
        <v>0</v>
      </c>
      <c r="L113" s="19"/>
      <c r="M113" s="18">
        <f t="shared" si="97"/>
        <v>0</v>
      </c>
      <c r="N113" s="20">
        <f t="shared" si="98"/>
        <v>8</v>
      </c>
      <c r="O113" s="21">
        <f t="shared" si="99"/>
        <v>0.6666666666666666</v>
      </c>
      <c r="P113" s="19"/>
      <c r="Q113" s="18">
        <f t="shared" si="100"/>
        <v>0</v>
      </c>
      <c r="R113" s="19"/>
      <c r="S113" s="18">
        <f t="shared" si="101"/>
        <v>0</v>
      </c>
      <c r="T113" s="20">
        <f t="shared" si="102"/>
        <v>0</v>
      </c>
      <c r="U113" s="22">
        <f t="shared" si="103"/>
        <v>0</v>
      </c>
      <c r="V113" s="23"/>
      <c r="W113" s="18">
        <f t="shared" si="104"/>
        <v>0</v>
      </c>
      <c r="X113" s="24"/>
      <c r="Y113" s="18">
        <f t="shared" si="105"/>
        <v>0</v>
      </c>
      <c r="Z113" s="24"/>
      <c r="AA113" s="34">
        <f t="shared" si="106"/>
        <v>0</v>
      </c>
      <c r="AB113" s="33"/>
      <c r="AC113" s="34">
        <f t="shared" si="107"/>
        <v>0</v>
      </c>
      <c r="AD113" s="26">
        <f t="shared" si="108"/>
        <v>0</v>
      </c>
      <c r="AE113" s="27">
        <f t="shared" si="109"/>
        <v>0</v>
      </c>
      <c r="AF113" s="28">
        <f t="shared" si="110"/>
        <v>8</v>
      </c>
      <c r="AG113" s="29">
        <f t="shared" si="111"/>
        <v>0.6666666666666666</v>
      </c>
      <c r="AH113" s="28">
        <f t="shared" si="112"/>
        <v>0</v>
      </c>
      <c r="AI113" s="22">
        <f t="shared" si="113"/>
        <v>0</v>
      </c>
    </row>
    <row r="114" spans="1:35" s="274" customFormat="1" ht="15">
      <c r="A114" s="30"/>
      <c r="B114" s="318" t="s">
        <v>1700</v>
      </c>
      <c r="C114" s="316" t="s">
        <v>1667</v>
      </c>
      <c r="D114" s="321">
        <v>8</v>
      </c>
      <c r="E114" s="18">
        <f t="shared" si="93"/>
        <v>0.6666666666666666</v>
      </c>
      <c r="F114" s="19"/>
      <c r="G114" s="18">
        <f t="shared" si="94"/>
        <v>0</v>
      </c>
      <c r="H114" s="19"/>
      <c r="I114" s="18">
        <f t="shared" si="95"/>
        <v>0</v>
      </c>
      <c r="J114" s="19"/>
      <c r="K114" s="18">
        <f t="shared" si="96"/>
        <v>0</v>
      </c>
      <c r="L114" s="19"/>
      <c r="M114" s="18">
        <f t="shared" si="97"/>
        <v>0</v>
      </c>
      <c r="N114" s="20">
        <f t="shared" si="98"/>
        <v>8</v>
      </c>
      <c r="O114" s="21">
        <f t="shared" si="99"/>
        <v>0.6666666666666666</v>
      </c>
      <c r="P114" s="19"/>
      <c r="Q114" s="18">
        <f t="shared" si="100"/>
        <v>0</v>
      </c>
      <c r="R114" s="19"/>
      <c r="S114" s="18">
        <f t="shared" si="101"/>
        <v>0</v>
      </c>
      <c r="T114" s="20">
        <f t="shared" si="102"/>
        <v>0</v>
      </c>
      <c r="U114" s="22">
        <f t="shared" si="103"/>
        <v>0</v>
      </c>
      <c r="V114" s="23"/>
      <c r="W114" s="18">
        <f t="shared" si="104"/>
        <v>0</v>
      </c>
      <c r="X114" s="24"/>
      <c r="Y114" s="18">
        <f t="shared" si="105"/>
        <v>0</v>
      </c>
      <c r="Z114" s="24"/>
      <c r="AA114" s="34">
        <f t="shared" si="106"/>
        <v>0</v>
      </c>
      <c r="AB114" s="33"/>
      <c r="AC114" s="34">
        <f t="shared" si="107"/>
        <v>0</v>
      </c>
      <c r="AD114" s="26">
        <f t="shared" si="108"/>
        <v>0</v>
      </c>
      <c r="AE114" s="27">
        <f t="shared" si="109"/>
        <v>0</v>
      </c>
      <c r="AF114" s="28">
        <f t="shared" si="110"/>
        <v>8</v>
      </c>
      <c r="AG114" s="29">
        <f t="shared" si="111"/>
        <v>0.6666666666666666</v>
      </c>
      <c r="AH114" s="28">
        <f t="shared" si="112"/>
        <v>0</v>
      </c>
      <c r="AI114" s="22">
        <f t="shared" si="113"/>
        <v>0</v>
      </c>
    </row>
    <row r="115" spans="1:35" s="274" customFormat="1" ht="15">
      <c r="A115" s="30"/>
      <c r="B115" s="318" t="s">
        <v>1371</v>
      </c>
      <c r="C115" s="316" t="s">
        <v>1668</v>
      </c>
      <c r="D115" s="321">
        <v>4</v>
      </c>
      <c r="E115" s="18">
        <f t="shared" si="93"/>
        <v>0.3333333333333333</v>
      </c>
      <c r="F115" s="19"/>
      <c r="G115" s="18">
        <f t="shared" si="94"/>
        <v>0</v>
      </c>
      <c r="H115" s="19"/>
      <c r="I115" s="18">
        <f t="shared" si="95"/>
        <v>0</v>
      </c>
      <c r="J115" s="19"/>
      <c r="K115" s="18">
        <f t="shared" si="96"/>
        <v>0</v>
      </c>
      <c r="L115" s="19"/>
      <c r="M115" s="18">
        <f t="shared" si="97"/>
        <v>0</v>
      </c>
      <c r="N115" s="20">
        <f t="shared" si="98"/>
        <v>4</v>
      </c>
      <c r="O115" s="21">
        <f t="shared" si="99"/>
        <v>0.3333333333333333</v>
      </c>
      <c r="P115" s="19"/>
      <c r="Q115" s="18">
        <f t="shared" si="100"/>
        <v>0</v>
      </c>
      <c r="R115" s="19"/>
      <c r="S115" s="18">
        <f t="shared" si="101"/>
        <v>0</v>
      </c>
      <c r="T115" s="20">
        <f t="shared" si="102"/>
        <v>0</v>
      </c>
      <c r="U115" s="22">
        <f t="shared" si="103"/>
        <v>0</v>
      </c>
      <c r="V115" s="23"/>
      <c r="W115" s="18">
        <f t="shared" si="104"/>
        <v>0</v>
      </c>
      <c r="X115" s="24"/>
      <c r="Y115" s="18">
        <f t="shared" si="105"/>
        <v>0</v>
      </c>
      <c r="Z115" s="24"/>
      <c r="AA115" s="34">
        <f t="shared" si="106"/>
        <v>0</v>
      </c>
      <c r="AB115" s="33"/>
      <c r="AC115" s="34">
        <f t="shared" si="107"/>
        <v>0</v>
      </c>
      <c r="AD115" s="26">
        <f t="shared" si="108"/>
        <v>0</v>
      </c>
      <c r="AE115" s="27">
        <f t="shared" si="109"/>
        <v>0</v>
      </c>
      <c r="AF115" s="28">
        <f t="shared" si="110"/>
        <v>4</v>
      </c>
      <c r="AG115" s="29">
        <f t="shared" si="111"/>
        <v>0.3333333333333333</v>
      </c>
      <c r="AH115" s="28">
        <f t="shared" si="112"/>
        <v>0</v>
      </c>
      <c r="AI115" s="22">
        <f t="shared" si="113"/>
        <v>0</v>
      </c>
    </row>
    <row r="116" spans="1:35" s="274" customFormat="1" ht="15">
      <c r="A116" s="15"/>
      <c r="B116" s="318" t="s">
        <v>1721</v>
      </c>
      <c r="C116" s="316" t="s">
        <v>1669</v>
      </c>
      <c r="D116" s="321">
        <v>4</v>
      </c>
      <c r="E116" s="18">
        <f t="shared" si="93"/>
        <v>0.3333333333333333</v>
      </c>
      <c r="F116" s="19"/>
      <c r="G116" s="18">
        <f t="shared" si="94"/>
        <v>0</v>
      </c>
      <c r="H116" s="19"/>
      <c r="I116" s="18">
        <f t="shared" si="95"/>
        <v>0</v>
      </c>
      <c r="J116" s="19"/>
      <c r="K116" s="18">
        <f t="shared" si="96"/>
        <v>0</v>
      </c>
      <c r="L116" s="19"/>
      <c r="M116" s="18">
        <f t="shared" si="97"/>
        <v>0</v>
      </c>
      <c r="N116" s="20">
        <f t="shared" si="98"/>
        <v>4</v>
      </c>
      <c r="O116" s="21">
        <f t="shared" si="99"/>
        <v>0.3333333333333333</v>
      </c>
      <c r="P116" s="19"/>
      <c r="Q116" s="18">
        <f t="shared" si="100"/>
        <v>0</v>
      </c>
      <c r="R116" s="19"/>
      <c r="S116" s="18">
        <f t="shared" si="101"/>
        <v>0</v>
      </c>
      <c r="T116" s="20">
        <f t="shared" si="102"/>
        <v>0</v>
      </c>
      <c r="U116" s="22">
        <f t="shared" si="103"/>
        <v>0</v>
      </c>
      <c r="V116" s="23"/>
      <c r="W116" s="18">
        <f t="shared" si="104"/>
        <v>0</v>
      </c>
      <c r="X116" s="24"/>
      <c r="Y116" s="18">
        <f t="shared" si="105"/>
        <v>0</v>
      </c>
      <c r="Z116" s="24"/>
      <c r="AA116" s="34">
        <f t="shared" si="106"/>
        <v>0</v>
      </c>
      <c r="AB116" s="33"/>
      <c r="AC116" s="34">
        <f t="shared" si="107"/>
        <v>0</v>
      </c>
      <c r="AD116" s="26">
        <f t="shared" si="108"/>
        <v>0</v>
      </c>
      <c r="AE116" s="27">
        <f t="shared" si="109"/>
        <v>0</v>
      </c>
      <c r="AF116" s="28">
        <f t="shared" si="110"/>
        <v>4</v>
      </c>
      <c r="AG116" s="29">
        <f t="shared" si="111"/>
        <v>0.3333333333333333</v>
      </c>
      <c r="AH116" s="28">
        <f t="shared" si="112"/>
        <v>0</v>
      </c>
      <c r="AI116" s="22">
        <f t="shared" si="113"/>
        <v>0</v>
      </c>
    </row>
    <row r="117" spans="1:35" s="274" customFormat="1" ht="15">
      <c r="A117" s="30"/>
      <c r="B117" s="318" t="s">
        <v>1722</v>
      </c>
      <c r="C117" s="316" t="s">
        <v>1670</v>
      </c>
      <c r="D117" s="321">
        <v>8</v>
      </c>
      <c r="E117" s="18">
        <f t="shared" si="93"/>
        <v>0.6666666666666666</v>
      </c>
      <c r="F117" s="19"/>
      <c r="G117" s="18">
        <f t="shared" si="94"/>
        <v>0</v>
      </c>
      <c r="H117" s="19"/>
      <c r="I117" s="18">
        <f t="shared" si="95"/>
        <v>0</v>
      </c>
      <c r="J117" s="19"/>
      <c r="K117" s="18">
        <f t="shared" si="96"/>
        <v>0</v>
      </c>
      <c r="L117" s="19"/>
      <c r="M117" s="18">
        <f t="shared" si="97"/>
        <v>0</v>
      </c>
      <c r="N117" s="20">
        <f t="shared" si="98"/>
        <v>8</v>
      </c>
      <c r="O117" s="21">
        <f t="shared" si="99"/>
        <v>0.6666666666666666</v>
      </c>
      <c r="P117" s="19"/>
      <c r="Q117" s="18">
        <f t="shared" si="100"/>
        <v>0</v>
      </c>
      <c r="R117" s="19"/>
      <c r="S117" s="18">
        <f t="shared" si="101"/>
        <v>0</v>
      </c>
      <c r="T117" s="20">
        <f t="shared" si="102"/>
        <v>0</v>
      </c>
      <c r="U117" s="22">
        <f t="shared" si="103"/>
        <v>0</v>
      </c>
      <c r="V117" s="23"/>
      <c r="W117" s="18">
        <f t="shared" si="104"/>
        <v>0</v>
      </c>
      <c r="X117" s="24"/>
      <c r="Y117" s="18">
        <f t="shared" si="105"/>
        <v>0</v>
      </c>
      <c r="Z117" s="24"/>
      <c r="AA117" s="34">
        <f t="shared" si="106"/>
        <v>0</v>
      </c>
      <c r="AB117" s="37"/>
      <c r="AC117" s="34">
        <f t="shared" si="107"/>
        <v>0</v>
      </c>
      <c r="AD117" s="38">
        <f t="shared" si="108"/>
        <v>0</v>
      </c>
      <c r="AE117" s="27">
        <f t="shared" si="109"/>
        <v>0</v>
      </c>
      <c r="AF117" s="28">
        <f t="shared" si="110"/>
        <v>8</v>
      </c>
      <c r="AG117" s="29">
        <f t="shared" si="111"/>
        <v>0.6666666666666666</v>
      </c>
      <c r="AH117" s="28">
        <f t="shared" si="112"/>
        <v>0</v>
      </c>
      <c r="AI117" s="22">
        <f t="shared" si="113"/>
        <v>0</v>
      </c>
    </row>
    <row r="118" spans="1:35" s="274" customFormat="1" ht="15">
      <c r="A118" s="30"/>
      <c r="B118" s="318" t="s">
        <v>1723</v>
      </c>
      <c r="C118" s="316" t="s">
        <v>1671</v>
      </c>
      <c r="D118" s="321">
        <v>9</v>
      </c>
      <c r="E118" s="18">
        <f t="shared" si="93"/>
        <v>0.75</v>
      </c>
      <c r="F118" s="19"/>
      <c r="G118" s="18">
        <f t="shared" si="94"/>
        <v>0</v>
      </c>
      <c r="H118" s="19"/>
      <c r="I118" s="18">
        <f t="shared" si="95"/>
        <v>0</v>
      </c>
      <c r="J118" s="19"/>
      <c r="K118" s="18">
        <f t="shared" si="96"/>
        <v>0</v>
      </c>
      <c r="L118" s="19"/>
      <c r="M118" s="18">
        <f t="shared" si="97"/>
        <v>0</v>
      </c>
      <c r="N118" s="20">
        <f t="shared" si="98"/>
        <v>9</v>
      </c>
      <c r="O118" s="21">
        <f t="shared" si="99"/>
        <v>0.75</v>
      </c>
      <c r="P118" s="19"/>
      <c r="Q118" s="18">
        <f t="shared" si="100"/>
        <v>0</v>
      </c>
      <c r="R118" s="19"/>
      <c r="S118" s="18">
        <f t="shared" si="101"/>
        <v>0</v>
      </c>
      <c r="T118" s="20">
        <f t="shared" si="102"/>
        <v>0</v>
      </c>
      <c r="U118" s="22">
        <f t="shared" si="103"/>
        <v>0</v>
      </c>
      <c r="V118" s="23"/>
      <c r="W118" s="18">
        <f t="shared" si="104"/>
        <v>0</v>
      </c>
      <c r="X118" s="24"/>
      <c r="Y118" s="18">
        <f t="shared" si="105"/>
        <v>0</v>
      </c>
      <c r="Z118" s="24"/>
      <c r="AA118" s="34">
        <f t="shared" si="106"/>
        <v>0</v>
      </c>
      <c r="AB118" s="33"/>
      <c r="AC118" s="34">
        <f t="shared" si="107"/>
        <v>0</v>
      </c>
      <c r="AD118" s="26">
        <f t="shared" si="108"/>
        <v>0</v>
      </c>
      <c r="AE118" s="27">
        <f t="shared" si="109"/>
        <v>0</v>
      </c>
      <c r="AF118" s="28">
        <f t="shared" si="110"/>
        <v>9</v>
      </c>
      <c r="AG118" s="29">
        <f t="shared" si="111"/>
        <v>0.75</v>
      </c>
      <c r="AH118" s="28">
        <f t="shared" si="112"/>
        <v>0</v>
      </c>
      <c r="AI118" s="22">
        <f t="shared" si="113"/>
        <v>0</v>
      </c>
    </row>
    <row r="119" spans="1:35" s="274" customFormat="1" ht="15">
      <c r="A119" s="30"/>
      <c r="B119" s="318" t="s">
        <v>1418</v>
      </c>
      <c r="C119" s="316" t="s">
        <v>1672</v>
      </c>
      <c r="D119" s="321">
        <v>4</v>
      </c>
      <c r="E119" s="18">
        <f t="shared" si="93"/>
        <v>0.3333333333333333</v>
      </c>
      <c r="F119" s="19"/>
      <c r="G119" s="18">
        <f t="shared" si="94"/>
        <v>0</v>
      </c>
      <c r="H119" s="19"/>
      <c r="I119" s="18">
        <f t="shared" si="95"/>
        <v>0</v>
      </c>
      <c r="J119" s="19"/>
      <c r="K119" s="18">
        <f t="shared" si="96"/>
        <v>0</v>
      </c>
      <c r="L119" s="19"/>
      <c r="M119" s="18">
        <f t="shared" si="97"/>
        <v>0</v>
      </c>
      <c r="N119" s="20">
        <f t="shared" si="98"/>
        <v>4</v>
      </c>
      <c r="O119" s="21">
        <f t="shared" si="99"/>
        <v>0.3333333333333333</v>
      </c>
      <c r="P119" s="19"/>
      <c r="Q119" s="18">
        <f t="shared" si="100"/>
        <v>0</v>
      </c>
      <c r="R119" s="19"/>
      <c r="S119" s="18">
        <f t="shared" si="101"/>
        <v>0</v>
      </c>
      <c r="T119" s="20">
        <f t="shared" si="102"/>
        <v>0</v>
      </c>
      <c r="U119" s="22">
        <f t="shared" si="103"/>
        <v>0</v>
      </c>
      <c r="V119" s="23"/>
      <c r="W119" s="18">
        <f t="shared" si="104"/>
        <v>0</v>
      </c>
      <c r="X119" s="24"/>
      <c r="Y119" s="18">
        <f t="shared" si="105"/>
        <v>0</v>
      </c>
      <c r="Z119" s="24"/>
      <c r="AA119" s="34">
        <f t="shared" si="106"/>
        <v>0</v>
      </c>
      <c r="AB119" s="33"/>
      <c r="AC119" s="34">
        <f t="shared" si="107"/>
        <v>0</v>
      </c>
      <c r="AD119" s="26">
        <f t="shared" si="108"/>
        <v>0</v>
      </c>
      <c r="AE119" s="27">
        <f t="shared" si="109"/>
        <v>0</v>
      </c>
      <c r="AF119" s="28">
        <f t="shared" si="110"/>
        <v>4</v>
      </c>
      <c r="AG119" s="29">
        <f t="shared" si="111"/>
        <v>0.3333333333333333</v>
      </c>
      <c r="AH119" s="28">
        <f t="shared" si="112"/>
        <v>0</v>
      </c>
      <c r="AI119" s="22">
        <f t="shared" si="113"/>
        <v>0</v>
      </c>
    </row>
    <row r="120" spans="1:35" s="274" customFormat="1" ht="15">
      <c r="A120" s="30"/>
      <c r="B120" s="318" t="s">
        <v>1724</v>
      </c>
      <c r="C120" s="316" t="s">
        <v>1673</v>
      </c>
      <c r="D120" s="321">
        <v>9</v>
      </c>
      <c r="E120" s="18">
        <f t="shared" si="93"/>
        <v>0.75</v>
      </c>
      <c r="F120" s="19"/>
      <c r="G120" s="18">
        <f t="shared" si="94"/>
        <v>0</v>
      </c>
      <c r="H120" s="19"/>
      <c r="I120" s="18">
        <f t="shared" si="95"/>
        <v>0</v>
      </c>
      <c r="J120" s="19"/>
      <c r="K120" s="18">
        <f t="shared" si="96"/>
        <v>0</v>
      </c>
      <c r="L120" s="19"/>
      <c r="M120" s="18">
        <f t="shared" si="97"/>
        <v>0</v>
      </c>
      <c r="N120" s="20">
        <f t="shared" si="98"/>
        <v>9</v>
      </c>
      <c r="O120" s="21">
        <f t="shared" si="99"/>
        <v>0.75</v>
      </c>
      <c r="P120" s="19"/>
      <c r="Q120" s="18">
        <f t="shared" si="100"/>
        <v>0</v>
      </c>
      <c r="R120" s="19"/>
      <c r="S120" s="18">
        <f t="shared" si="101"/>
        <v>0</v>
      </c>
      <c r="T120" s="20">
        <f t="shared" si="102"/>
        <v>0</v>
      </c>
      <c r="U120" s="22">
        <f t="shared" si="103"/>
        <v>0</v>
      </c>
      <c r="V120" s="23"/>
      <c r="W120" s="18">
        <f t="shared" si="104"/>
        <v>0</v>
      </c>
      <c r="X120" s="24"/>
      <c r="Y120" s="18">
        <f t="shared" si="105"/>
        <v>0</v>
      </c>
      <c r="Z120" s="24"/>
      <c r="AA120" s="34">
        <f t="shared" si="106"/>
        <v>0</v>
      </c>
      <c r="AB120" s="33"/>
      <c r="AC120" s="34">
        <f t="shared" si="107"/>
        <v>0</v>
      </c>
      <c r="AD120" s="26">
        <f t="shared" si="108"/>
        <v>0</v>
      </c>
      <c r="AE120" s="27">
        <f t="shared" si="109"/>
        <v>0</v>
      </c>
      <c r="AF120" s="28">
        <f t="shared" si="110"/>
        <v>9</v>
      </c>
      <c r="AG120" s="29">
        <f t="shared" si="111"/>
        <v>0.75</v>
      </c>
      <c r="AH120" s="28">
        <f t="shared" si="112"/>
        <v>0</v>
      </c>
      <c r="AI120" s="22">
        <f t="shared" si="113"/>
        <v>0</v>
      </c>
    </row>
    <row r="121" spans="1:35" s="274" customFormat="1" ht="15">
      <c r="A121" s="30"/>
      <c r="B121" s="318" t="s">
        <v>1725</v>
      </c>
      <c r="C121" s="316" t="s">
        <v>1674</v>
      </c>
      <c r="D121" s="321">
        <v>9</v>
      </c>
      <c r="E121" s="18">
        <f t="shared" si="93"/>
        <v>0.75</v>
      </c>
      <c r="F121" s="19"/>
      <c r="G121" s="18">
        <f t="shared" si="94"/>
        <v>0</v>
      </c>
      <c r="H121" s="19"/>
      <c r="I121" s="18">
        <f t="shared" si="95"/>
        <v>0</v>
      </c>
      <c r="J121" s="19"/>
      <c r="K121" s="18">
        <f t="shared" si="96"/>
        <v>0</v>
      </c>
      <c r="L121" s="19"/>
      <c r="M121" s="18">
        <f t="shared" si="97"/>
        <v>0</v>
      </c>
      <c r="N121" s="20">
        <f t="shared" si="98"/>
        <v>9</v>
      </c>
      <c r="O121" s="21">
        <f t="shared" si="99"/>
        <v>0.75</v>
      </c>
      <c r="P121" s="19"/>
      <c r="Q121" s="18">
        <f t="shared" si="100"/>
        <v>0</v>
      </c>
      <c r="R121" s="19"/>
      <c r="S121" s="18">
        <f t="shared" si="101"/>
        <v>0</v>
      </c>
      <c r="T121" s="20">
        <f t="shared" si="102"/>
        <v>0</v>
      </c>
      <c r="U121" s="22">
        <f t="shared" si="103"/>
        <v>0</v>
      </c>
      <c r="V121" s="23"/>
      <c r="W121" s="18">
        <f t="shared" si="104"/>
        <v>0</v>
      </c>
      <c r="X121" s="24"/>
      <c r="Y121" s="18">
        <f t="shared" si="105"/>
        <v>0</v>
      </c>
      <c r="Z121" s="24"/>
      <c r="AA121" s="34">
        <f t="shared" si="106"/>
        <v>0</v>
      </c>
      <c r="AB121" s="33"/>
      <c r="AC121" s="34">
        <f t="shared" si="107"/>
        <v>0</v>
      </c>
      <c r="AD121" s="26">
        <f t="shared" si="108"/>
        <v>0</v>
      </c>
      <c r="AE121" s="27">
        <f t="shared" si="109"/>
        <v>0</v>
      </c>
      <c r="AF121" s="28">
        <f t="shared" si="110"/>
        <v>9</v>
      </c>
      <c r="AG121" s="29">
        <f t="shared" si="111"/>
        <v>0.75</v>
      </c>
      <c r="AH121" s="28">
        <f t="shared" si="112"/>
        <v>0</v>
      </c>
      <c r="AI121" s="22">
        <f t="shared" si="113"/>
        <v>0</v>
      </c>
    </row>
    <row r="122" spans="1:35" s="274" customFormat="1" ht="15">
      <c r="A122" s="30"/>
      <c r="B122" s="318" t="s">
        <v>1726</v>
      </c>
      <c r="C122" s="316" t="s">
        <v>1675</v>
      </c>
      <c r="D122" s="321">
        <v>8</v>
      </c>
      <c r="E122" s="18">
        <f t="shared" si="93"/>
        <v>0.6666666666666666</v>
      </c>
      <c r="F122" s="19"/>
      <c r="G122" s="18">
        <f t="shared" si="94"/>
        <v>0</v>
      </c>
      <c r="H122" s="19"/>
      <c r="I122" s="18">
        <f t="shared" si="95"/>
        <v>0</v>
      </c>
      <c r="J122" s="19"/>
      <c r="K122" s="18">
        <f t="shared" si="96"/>
        <v>0</v>
      </c>
      <c r="L122" s="19"/>
      <c r="M122" s="18">
        <f t="shared" si="97"/>
        <v>0</v>
      </c>
      <c r="N122" s="20">
        <f t="shared" si="98"/>
        <v>8</v>
      </c>
      <c r="O122" s="21">
        <f t="shared" si="99"/>
        <v>0.6666666666666666</v>
      </c>
      <c r="P122" s="19"/>
      <c r="Q122" s="18">
        <f t="shared" si="100"/>
        <v>0</v>
      </c>
      <c r="R122" s="19"/>
      <c r="S122" s="18">
        <f t="shared" si="101"/>
        <v>0</v>
      </c>
      <c r="T122" s="20">
        <f t="shared" si="102"/>
        <v>0</v>
      </c>
      <c r="U122" s="22">
        <f t="shared" si="103"/>
        <v>0</v>
      </c>
      <c r="V122" s="23"/>
      <c r="W122" s="18">
        <f t="shared" si="104"/>
        <v>0</v>
      </c>
      <c r="X122" s="24"/>
      <c r="Y122" s="18">
        <f t="shared" si="105"/>
        <v>0</v>
      </c>
      <c r="Z122" s="24"/>
      <c r="AA122" s="34">
        <f t="shared" si="106"/>
        <v>0</v>
      </c>
      <c r="AB122" s="33"/>
      <c r="AC122" s="34">
        <f t="shared" si="107"/>
        <v>0</v>
      </c>
      <c r="AD122" s="26">
        <f t="shared" si="108"/>
        <v>0</v>
      </c>
      <c r="AE122" s="27">
        <f t="shared" si="109"/>
        <v>0</v>
      </c>
      <c r="AF122" s="28">
        <f t="shared" si="110"/>
        <v>8</v>
      </c>
      <c r="AG122" s="29">
        <f t="shared" si="111"/>
        <v>0.6666666666666666</v>
      </c>
      <c r="AH122" s="28">
        <f t="shared" si="112"/>
        <v>0</v>
      </c>
      <c r="AI122" s="22">
        <f t="shared" si="113"/>
        <v>0</v>
      </c>
    </row>
    <row r="123" spans="1:35" s="274" customFormat="1" ht="15">
      <c r="A123" s="15"/>
      <c r="B123" s="318" t="s">
        <v>1727</v>
      </c>
      <c r="C123" s="316" t="s">
        <v>1676</v>
      </c>
      <c r="D123" s="321">
        <v>4</v>
      </c>
      <c r="E123" s="18">
        <f t="shared" si="93"/>
        <v>0.3333333333333333</v>
      </c>
      <c r="F123" s="19"/>
      <c r="G123" s="18">
        <f t="shared" si="94"/>
        <v>0</v>
      </c>
      <c r="H123" s="19"/>
      <c r="I123" s="18">
        <f t="shared" si="95"/>
        <v>0</v>
      </c>
      <c r="J123" s="19"/>
      <c r="K123" s="18">
        <f t="shared" si="96"/>
        <v>0</v>
      </c>
      <c r="L123" s="19"/>
      <c r="M123" s="18">
        <f t="shared" si="97"/>
        <v>0</v>
      </c>
      <c r="N123" s="20">
        <f t="shared" si="98"/>
        <v>4</v>
      </c>
      <c r="O123" s="21">
        <f t="shared" si="99"/>
        <v>0.3333333333333333</v>
      </c>
      <c r="P123" s="19"/>
      <c r="Q123" s="18">
        <f t="shared" si="100"/>
        <v>0</v>
      </c>
      <c r="R123" s="19"/>
      <c r="S123" s="18">
        <f t="shared" si="101"/>
        <v>0</v>
      </c>
      <c r="T123" s="20">
        <f t="shared" si="102"/>
        <v>0</v>
      </c>
      <c r="U123" s="22">
        <f t="shared" si="103"/>
        <v>0</v>
      </c>
      <c r="V123" s="23"/>
      <c r="W123" s="18">
        <f t="shared" si="104"/>
        <v>0</v>
      </c>
      <c r="X123" s="24"/>
      <c r="Y123" s="18">
        <f t="shared" si="105"/>
        <v>0</v>
      </c>
      <c r="Z123" s="24"/>
      <c r="AA123" s="34">
        <f t="shared" si="106"/>
        <v>0</v>
      </c>
      <c r="AB123" s="33"/>
      <c r="AC123" s="34">
        <f t="shared" si="107"/>
        <v>0</v>
      </c>
      <c r="AD123" s="26">
        <f t="shared" si="108"/>
        <v>0</v>
      </c>
      <c r="AE123" s="27">
        <f t="shared" si="109"/>
        <v>0</v>
      </c>
      <c r="AF123" s="28">
        <f t="shared" si="110"/>
        <v>4</v>
      </c>
      <c r="AG123" s="29">
        <f t="shared" si="111"/>
        <v>0.3333333333333333</v>
      </c>
      <c r="AH123" s="28">
        <f t="shared" si="112"/>
        <v>0</v>
      </c>
      <c r="AI123" s="22">
        <f t="shared" si="113"/>
        <v>0</v>
      </c>
    </row>
    <row r="124" spans="1:35" s="274" customFormat="1" ht="15">
      <c r="A124" s="30"/>
      <c r="B124" s="318" t="s">
        <v>1728</v>
      </c>
      <c r="C124" s="316" t="s">
        <v>1677</v>
      </c>
      <c r="D124" s="321">
        <v>4</v>
      </c>
      <c r="E124" s="18">
        <f t="shared" si="93"/>
        <v>0.3333333333333333</v>
      </c>
      <c r="F124" s="19"/>
      <c r="G124" s="18">
        <f t="shared" si="94"/>
        <v>0</v>
      </c>
      <c r="H124" s="19"/>
      <c r="I124" s="18">
        <f t="shared" si="95"/>
        <v>0</v>
      </c>
      <c r="J124" s="19"/>
      <c r="K124" s="18">
        <f t="shared" si="96"/>
        <v>0</v>
      </c>
      <c r="L124" s="19"/>
      <c r="M124" s="18">
        <f t="shared" si="97"/>
        <v>0</v>
      </c>
      <c r="N124" s="20">
        <f t="shared" si="98"/>
        <v>4</v>
      </c>
      <c r="O124" s="21">
        <f t="shared" si="99"/>
        <v>0.3333333333333333</v>
      </c>
      <c r="P124" s="19"/>
      <c r="Q124" s="18">
        <f t="shared" si="100"/>
        <v>0</v>
      </c>
      <c r="R124" s="19"/>
      <c r="S124" s="18">
        <f t="shared" si="101"/>
        <v>0</v>
      </c>
      <c r="T124" s="20">
        <f t="shared" si="102"/>
        <v>0</v>
      </c>
      <c r="U124" s="22">
        <f t="shared" si="103"/>
        <v>0</v>
      </c>
      <c r="V124" s="23"/>
      <c r="W124" s="18">
        <f t="shared" si="104"/>
        <v>0</v>
      </c>
      <c r="X124" s="24"/>
      <c r="Y124" s="18">
        <f t="shared" si="105"/>
        <v>0</v>
      </c>
      <c r="Z124" s="24"/>
      <c r="AA124" s="34">
        <f t="shared" si="106"/>
        <v>0</v>
      </c>
      <c r="AB124" s="37"/>
      <c r="AC124" s="34">
        <f t="shared" si="107"/>
        <v>0</v>
      </c>
      <c r="AD124" s="38">
        <f t="shared" si="108"/>
        <v>0</v>
      </c>
      <c r="AE124" s="27">
        <f t="shared" si="109"/>
        <v>0</v>
      </c>
      <c r="AF124" s="28">
        <f t="shared" si="110"/>
        <v>4</v>
      </c>
      <c r="AG124" s="29">
        <f t="shared" si="111"/>
        <v>0.3333333333333333</v>
      </c>
      <c r="AH124" s="28">
        <f t="shared" si="112"/>
        <v>0</v>
      </c>
      <c r="AI124" s="22">
        <f t="shared" si="113"/>
        <v>0</v>
      </c>
    </row>
    <row r="125" spans="1:35" s="274" customFormat="1" ht="15">
      <c r="A125" s="30"/>
      <c r="B125" s="318" t="s">
        <v>1729</v>
      </c>
      <c r="C125" s="316" t="s">
        <v>1678</v>
      </c>
      <c r="D125" s="321">
        <v>9</v>
      </c>
      <c r="E125" s="18">
        <f aca="true" t="shared" si="114" ref="E125:E131">+D125/12</f>
        <v>0.75</v>
      </c>
      <c r="F125" s="19"/>
      <c r="G125" s="18">
        <f aca="true" t="shared" si="115" ref="G125:G131">F125/12</f>
        <v>0</v>
      </c>
      <c r="H125" s="19"/>
      <c r="I125" s="18">
        <f aca="true" t="shared" si="116" ref="I125:I131">+H125/12</f>
        <v>0</v>
      </c>
      <c r="J125" s="19"/>
      <c r="K125" s="18">
        <f aca="true" t="shared" si="117" ref="K125:K131">+J125/12</f>
        <v>0</v>
      </c>
      <c r="L125" s="19"/>
      <c r="M125" s="18">
        <f aca="true" t="shared" si="118" ref="M125:M131">+L125/12</f>
        <v>0</v>
      </c>
      <c r="N125" s="20">
        <f aca="true" t="shared" si="119" ref="N125:N131">D125+F125+H125+J125+L125</f>
        <v>9</v>
      </c>
      <c r="O125" s="21">
        <f aca="true" t="shared" si="120" ref="O125:O131">E125+G125+I125+K125+M125</f>
        <v>0.75</v>
      </c>
      <c r="P125" s="19"/>
      <c r="Q125" s="18">
        <f aca="true" t="shared" si="121" ref="Q125:Q131">+P125/12</f>
        <v>0</v>
      </c>
      <c r="R125" s="19"/>
      <c r="S125" s="18">
        <f aca="true" t="shared" si="122" ref="S125:S131">+R125/12</f>
        <v>0</v>
      </c>
      <c r="T125" s="20">
        <f aca="true" t="shared" si="123" ref="T125:T131">P125+R125</f>
        <v>0</v>
      </c>
      <c r="U125" s="22">
        <f aca="true" t="shared" si="124" ref="U125:U131">Q125+S125</f>
        <v>0</v>
      </c>
      <c r="V125" s="23"/>
      <c r="W125" s="18">
        <f aca="true" t="shared" si="125" ref="W125:W131">+V125/12</f>
        <v>0</v>
      </c>
      <c r="X125" s="24"/>
      <c r="Y125" s="18">
        <f aca="true" t="shared" si="126" ref="Y125:Y131">+X125/12</f>
        <v>0</v>
      </c>
      <c r="Z125" s="24"/>
      <c r="AA125" s="34">
        <f aca="true" t="shared" si="127" ref="AA125:AA131">+Z125/12</f>
        <v>0</v>
      </c>
      <c r="AB125" s="33"/>
      <c r="AC125" s="34">
        <f aca="true" t="shared" si="128" ref="AC125:AC131">AB125/12</f>
        <v>0</v>
      </c>
      <c r="AD125" s="26">
        <f aca="true" t="shared" si="129" ref="AD125:AD131">X125+Z125+AB125</f>
        <v>0</v>
      </c>
      <c r="AE125" s="27">
        <f aca="true" t="shared" si="130" ref="AE125:AE131">Y125+AA125+AC125</f>
        <v>0</v>
      </c>
      <c r="AF125" s="28">
        <f aca="true" t="shared" si="131" ref="AF125:AF131">N125+T125+V125+AD125</f>
        <v>9</v>
      </c>
      <c r="AG125" s="29">
        <f aca="true" t="shared" si="132" ref="AG125:AG131">O125+U125+W125+AE125</f>
        <v>0.75</v>
      </c>
      <c r="AH125" s="28">
        <f aca="true" t="shared" si="133" ref="AH125:AH131">IF(AF125-F125-J125-AB125-12&lt;0,0,AF125-F125-J125-AB125-12)</f>
        <v>0</v>
      </c>
      <c r="AI125" s="22">
        <f aca="true" t="shared" si="134" ref="AI125:AI131">AH125/12</f>
        <v>0</v>
      </c>
    </row>
    <row r="126" spans="1:35" s="274" customFormat="1" ht="15">
      <c r="A126" s="30"/>
      <c r="B126" s="318" t="s">
        <v>1730</v>
      </c>
      <c r="C126" s="316" t="s">
        <v>1679</v>
      </c>
      <c r="D126" s="321">
        <v>4</v>
      </c>
      <c r="E126" s="18">
        <f t="shared" si="114"/>
        <v>0.3333333333333333</v>
      </c>
      <c r="F126" s="19"/>
      <c r="G126" s="18">
        <f t="shared" si="115"/>
        <v>0</v>
      </c>
      <c r="H126" s="19"/>
      <c r="I126" s="18">
        <f t="shared" si="116"/>
        <v>0</v>
      </c>
      <c r="J126" s="19"/>
      <c r="K126" s="18">
        <f t="shared" si="117"/>
        <v>0</v>
      </c>
      <c r="L126" s="19"/>
      <c r="M126" s="18">
        <f t="shared" si="118"/>
        <v>0</v>
      </c>
      <c r="N126" s="20">
        <f t="shared" si="119"/>
        <v>4</v>
      </c>
      <c r="O126" s="21">
        <f t="shared" si="120"/>
        <v>0.3333333333333333</v>
      </c>
      <c r="P126" s="19"/>
      <c r="Q126" s="18">
        <f t="shared" si="121"/>
        <v>0</v>
      </c>
      <c r="R126" s="19"/>
      <c r="S126" s="18">
        <f t="shared" si="122"/>
        <v>0</v>
      </c>
      <c r="T126" s="20">
        <f t="shared" si="123"/>
        <v>0</v>
      </c>
      <c r="U126" s="22">
        <f t="shared" si="124"/>
        <v>0</v>
      </c>
      <c r="V126" s="23"/>
      <c r="W126" s="18">
        <f t="shared" si="125"/>
        <v>0</v>
      </c>
      <c r="X126" s="24"/>
      <c r="Y126" s="18">
        <f t="shared" si="126"/>
        <v>0</v>
      </c>
      <c r="Z126" s="24"/>
      <c r="AA126" s="34">
        <f t="shared" si="127"/>
        <v>0</v>
      </c>
      <c r="AB126" s="33"/>
      <c r="AC126" s="34">
        <f t="shared" si="128"/>
        <v>0</v>
      </c>
      <c r="AD126" s="26">
        <f t="shared" si="129"/>
        <v>0</v>
      </c>
      <c r="AE126" s="27">
        <f t="shared" si="130"/>
        <v>0</v>
      </c>
      <c r="AF126" s="28">
        <f t="shared" si="131"/>
        <v>4</v>
      </c>
      <c r="AG126" s="29">
        <f t="shared" si="132"/>
        <v>0.3333333333333333</v>
      </c>
      <c r="AH126" s="28">
        <f t="shared" si="133"/>
        <v>0</v>
      </c>
      <c r="AI126" s="22">
        <f t="shared" si="134"/>
        <v>0</v>
      </c>
    </row>
    <row r="127" spans="1:35" s="274" customFormat="1" ht="15">
      <c r="A127" s="30"/>
      <c r="B127" s="318" t="s">
        <v>1731</v>
      </c>
      <c r="C127" s="316" t="s">
        <v>1680</v>
      </c>
      <c r="D127" s="321">
        <v>9</v>
      </c>
      <c r="E127" s="18">
        <f t="shared" si="114"/>
        <v>0.75</v>
      </c>
      <c r="F127" s="19"/>
      <c r="G127" s="18">
        <f t="shared" si="115"/>
        <v>0</v>
      </c>
      <c r="H127" s="19"/>
      <c r="I127" s="18">
        <f t="shared" si="116"/>
        <v>0</v>
      </c>
      <c r="J127" s="19"/>
      <c r="K127" s="18">
        <f t="shared" si="117"/>
        <v>0</v>
      </c>
      <c r="L127" s="19"/>
      <c r="M127" s="18">
        <f t="shared" si="118"/>
        <v>0</v>
      </c>
      <c r="N127" s="20">
        <f t="shared" si="119"/>
        <v>9</v>
      </c>
      <c r="O127" s="21">
        <f t="shared" si="120"/>
        <v>0.75</v>
      </c>
      <c r="P127" s="19"/>
      <c r="Q127" s="18">
        <f t="shared" si="121"/>
        <v>0</v>
      </c>
      <c r="R127" s="19"/>
      <c r="S127" s="18">
        <f t="shared" si="122"/>
        <v>0</v>
      </c>
      <c r="T127" s="20">
        <f t="shared" si="123"/>
        <v>0</v>
      </c>
      <c r="U127" s="22">
        <f t="shared" si="124"/>
        <v>0</v>
      </c>
      <c r="V127" s="23"/>
      <c r="W127" s="18">
        <f t="shared" si="125"/>
        <v>0</v>
      </c>
      <c r="X127" s="24"/>
      <c r="Y127" s="18">
        <f t="shared" si="126"/>
        <v>0</v>
      </c>
      <c r="Z127" s="24"/>
      <c r="AA127" s="34">
        <f t="shared" si="127"/>
        <v>0</v>
      </c>
      <c r="AB127" s="33"/>
      <c r="AC127" s="34">
        <f t="shared" si="128"/>
        <v>0</v>
      </c>
      <c r="AD127" s="26">
        <f t="shared" si="129"/>
        <v>0</v>
      </c>
      <c r="AE127" s="27">
        <f t="shared" si="130"/>
        <v>0</v>
      </c>
      <c r="AF127" s="28">
        <f t="shared" si="131"/>
        <v>9</v>
      </c>
      <c r="AG127" s="29">
        <f t="shared" si="132"/>
        <v>0.75</v>
      </c>
      <c r="AH127" s="28">
        <f t="shared" si="133"/>
        <v>0</v>
      </c>
      <c r="AI127" s="22">
        <f t="shared" si="134"/>
        <v>0</v>
      </c>
    </row>
    <row r="128" spans="1:35" s="274" customFormat="1" ht="15">
      <c r="A128" s="30"/>
      <c r="B128" s="318" t="s">
        <v>1732</v>
      </c>
      <c r="C128" s="316" t="s">
        <v>1681</v>
      </c>
      <c r="D128" s="321">
        <v>4</v>
      </c>
      <c r="E128" s="18">
        <f t="shared" si="114"/>
        <v>0.3333333333333333</v>
      </c>
      <c r="F128" s="19"/>
      <c r="G128" s="18">
        <f t="shared" si="115"/>
        <v>0</v>
      </c>
      <c r="H128" s="19"/>
      <c r="I128" s="18">
        <f t="shared" si="116"/>
        <v>0</v>
      </c>
      <c r="J128" s="19"/>
      <c r="K128" s="18">
        <f t="shared" si="117"/>
        <v>0</v>
      </c>
      <c r="L128" s="19"/>
      <c r="M128" s="18">
        <f t="shared" si="118"/>
        <v>0</v>
      </c>
      <c r="N128" s="20">
        <f t="shared" si="119"/>
        <v>4</v>
      </c>
      <c r="O128" s="21">
        <f t="shared" si="120"/>
        <v>0.3333333333333333</v>
      </c>
      <c r="P128" s="19"/>
      <c r="Q128" s="18">
        <f t="shared" si="121"/>
        <v>0</v>
      </c>
      <c r="R128" s="19"/>
      <c r="S128" s="18">
        <f t="shared" si="122"/>
        <v>0</v>
      </c>
      <c r="T128" s="20">
        <f t="shared" si="123"/>
        <v>0</v>
      </c>
      <c r="U128" s="22">
        <f t="shared" si="124"/>
        <v>0</v>
      </c>
      <c r="V128" s="23"/>
      <c r="W128" s="18">
        <f t="shared" si="125"/>
        <v>0</v>
      </c>
      <c r="X128" s="24"/>
      <c r="Y128" s="18">
        <f t="shared" si="126"/>
        <v>0</v>
      </c>
      <c r="Z128" s="24"/>
      <c r="AA128" s="34">
        <f t="shared" si="127"/>
        <v>0</v>
      </c>
      <c r="AB128" s="33"/>
      <c r="AC128" s="34">
        <f t="shared" si="128"/>
        <v>0</v>
      </c>
      <c r="AD128" s="26">
        <f t="shared" si="129"/>
        <v>0</v>
      </c>
      <c r="AE128" s="27">
        <f t="shared" si="130"/>
        <v>0</v>
      </c>
      <c r="AF128" s="28">
        <f t="shared" si="131"/>
        <v>4</v>
      </c>
      <c r="AG128" s="29">
        <f t="shared" si="132"/>
        <v>0.3333333333333333</v>
      </c>
      <c r="AH128" s="28">
        <f t="shared" si="133"/>
        <v>0</v>
      </c>
      <c r="AI128" s="22">
        <f t="shared" si="134"/>
        <v>0</v>
      </c>
    </row>
    <row r="129" spans="1:35" s="274" customFormat="1" ht="15">
      <c r="A129" s="30"/>
      <c r="B129" s="318" t="s">
        <v>1733</v>
      </c>
      <c r="C129" s="316" t="s">
        <v>1682</v>
      </c>
      <c r="D129" s="321">
        <v>8</v>
      </c>
      <c r="E129" s="18">
        <f t="shared" si="114"/>
        <v>0.6666666666666666</v>
      </c>
      <c r="F129" s="19"/>
      <c r="G129" s="18">
        <f t="shared" si="115"/>
        <v>0</v>
      </c>
      <c r="H129" s="19"/>
      <c r="I129" s="18">
        <f t="shared" si="116"/>
        <v>0</v>
      </c>
      <c r="J129" s="19"/>
      <c r="K129" s="18">
        <f t="shared" si="117"/>
        <v>0</v>
      </c>
      <c r="L129" s="19"/>
      <c r="M129" s="18">
        <f t="shared" si="118"/>
        <v>0</v>
      </c>
      <c r="N129" s="20">
        <f t="shared" si="119"/>
        <v>8</v>
      </c>
      <c r="O129" s="21">
        <f t="shared" si="120"/>
        <v>0.6666666666666666</v>
      </c>
      <c r="P129" s="19"/>
      <c r="Q129" s="18">
        <f t="shared" si="121"/>
        <v>0</v>
      </c>
      <c r="R129" s="19"/>
      <c r="S129" s="18">
        <f t="shared" si="122"/>
        <v>0</v>
      </c>
      <c r="T129" s="20">
        <f t="shared" si="123"/>
        <v>0</v>
      </c>
      <c r="U129" s="22">
        <f t="shared" si="124"/>
        <v>0</v>
      </c>
      <c r="V129" s="23"/>
      <c r="W129" s="18">
        <f t="shared" si="125"/>
        <v>0</v>
      </c>
      <c r="X129" s="24"/>
      <c r="Y129" s="18">
        <f t="shared" si="126"/>
        <v>0</v>
      </c>
      <c r="Z129" s="24"/>
      <c r="AA129" s="34">
        <f t="shared" si="127"/>
        <v>0</v>
      </c>
      <c r="AB129" s="33"/>
      <c r="AC129" s="34">
        <f t="shared" si="128"/>
        <v>0</v>
      </c>
      <c r="AD129" s="26">
        <f t="shared" si="129"/>
        <v>0</v>
      </c>
      <c r="AE129" s="27">
        <f t="shared" si="130"/>
        <v>0</v>
      </c>
      <c r="AF129" s="28">
        <f t="shared" si="131"/>
        <v>8</v>
      </c>
      <c r="AG129" s="29">
        <f t="shared" si="132"/>
        <v>0.6666666666666666</v>
      </c>
      <c r="AH129" s="28">
        <f t="shared" si="133"/>
        <v>0</v>
      </c>
      <c r="AI129" s="22">
        <f t="shared" si="134"/>
        <v>0</v>
      </c>
    </row>
    <row r="130" spans="1:35" s="274" customFormat="1" ht="15">
      <c r="A130" s="15"/>
      <c r="B130" s="318" t="s">
        <v>1734</v>
      </c>
      <c r="C130" s="316" t="s">
        <v>1683</v>
      </c>
      <c r="D130" s="321">
        <v>9</v>
      </c>
      <c r="E130" s="18">
        <f t="shared" si="114"/>
        <v>0.75</v>
      </c>
      <c r="F130" s="19"/>
      <c r="G130" s="18">
        <f t="shared" si="115"/>
        <v>0</v>
      </c>
      <c r="H130" s="19"/>
      <c r="I130" s="18">
        <f t="shared" si="116"/>
        <v>0</v>
      </c>
      <c r="J130" s="19"/>
      <c r="K130" s="18">
        <f t="shared" si="117"/>
        <v>0</v>
      </c>
      <c r="L130" s="19"/>
      <c r="M130" s="18">
        <f t="shared" si="118"/>
        <v>0</v>
      </c>
      <c r="N130" s="20">
        <f t="shared" si="119"/>
        <v>9</v>
      </c>
      <c r="O130" s="21">
        <f t="shared" si="120"/>
        <v>0.75</v>
      </c>
      <c r="P130" s="19"/>
      <c r="Q130" s="18">
        <f t="shared" si="121"/>
        <v>0</v>
      </c>
      <c r="R130" s="19"/>
      <c r="S130" s="18">
        <f t="shared" si="122"/>
        <v>0</v>
      </c>
      <c r="T130" s="20">
        <f t="shared" si="123"/>
        <v>0</v>
      </c>
      <c r="U130" s="22">
        <f t="shared" si="124"/>
        <v>0</v>
      </c>
      <c r="V130" s="23"/>
      <c r="W130" s="18">
        <f t="shared" si="125"/>
        <v>0</v>
      </c>
      <c r="X130" s="24"/>
      <c r="Y130" s="18">
        <f t="shared" si="126"/>
        <v>0</v>
      </c>
      <c r="Z130" s="24"/>
      <c r="AA130" s="34">
        <f t="shared" si="127"/>
        <v>0</v>
      </c>
      <c r="AB130" s="33"/>
      <c r="AC130" s="34">
        <f t="shared" si="128"/>
        <v>0</v>
      </c>
      <c r="AD130" s="26">
        <f t="shared" si="129"/>
        <v>0</v>
      </c>
      <c r="AE130" s="27">
        <f t="shared" si="130"/>
        <v>0</v>
      </c>
      <c r="AF130" s="28">
        <f t="shared" si="131"/>
        <v>9</v>
      </c>
      <c r="AG130" s="29">
        <f t="shared" si="132"/>
        <v>0.75</v>
      </c>
      <c r="AH130" s="28">
        <f t="shared" si="133"/>
        <v>0</v>
      </c>
      <c r="AI130" s="22">
        <f t="shared" si="134"/>
        <v>0</v>
      </c>
    </row>
    <row r="131" spans="1:35" s="274" customFormat="1" ht="15">
      <c r="A131" s="30"/>
      <c r="B131" s="318" t="s">
        <v>1735</v>
      </c>
      <c r="C131" s="316" t="s">
        <v>1684</v>
      </c>
      <c r="D131" s="321">
        <v>9</v>
      </c>
      <c r="E131" s="18">
        <f t="shared" si="114"/>
        <v>0.75</v>
      </c>
      <c r="F131" s="19"/>
      <c r="G131" s="18">
        <f t="shared" si="115"/>
        <v>0</v>
      </c>
      <c r="H131" s="19"/>
      <c r="I131" s="18">
        <f t="shared" si="116"/>
        <v>0</v>
      </c>
      <c r="J131" s="19"/>
      <c r="K131" s="18">
        <f t="shared" si="117"/>
        <v>0</v>
      </c>
      <c r="L131" s="19"/>
      <c r="M131" s="18">
        <f t="shared" si="118"/>
        <v>0</v>
      </c>
      <c r="N131" s="20">
        <f t="shared" si="119"/>
        <v>9</v>
      </c>
      <c r="O131" s="21">
        <f t="shared" si="120"/>
        <v>0.75</v>
      </c>
      <c r="P131" s="19"/>
      <c r="Q131" s="18">
        <f t="shared" si="121"/>
        <v>0</v>
      </c>
      <c r="R131" s="19"/>
      <c r="S131" s="18">
        <f t="shared" si="122"/>
        <v>0</v>
      </c>
      <c r="T131" s="20">
        <f t="shared" si="123"/>
        <v>0</v>
      </c>
      <c r="U131" s="22">
        <f t="shared" si="124"/>
        <v>0</v>
      </c>
      <c r="V131" s="23"/>
      <c r="W131" s="18">
        <f t="shared" si="125"/>
        <v>0</v>
      </c>
      <c r="X131" s="24"/>
      <c r="Y131" s="18">
        <f t="shared" si="126"/>
        <v>0</v>
      </c>
      <c r="Z131" s="24"/>
      <c r="AA131" s="34">
        <f t="shared" si="127"/>
        <v>0</v>
      </c>
      <c r="AB131" s="37"/>
      <c r="AC131" s="34">
        <f t="shared" si="128"/>
        <v>0</v>
      </c>
      <c r="AD131" s="38">
        <f t="shared" si="129"/>
        <v>0</v>
      </c>
      <c r="AE131" s="27">
        <f t="shared" si="130"/>
        <v>0</v>
      </c>
      <c r="AF131" s="28">
        <f t="shared" si="131"/>
        <v>9</v>
      </c>
      <c r="AG131" s="29">
        <f t="shared" si="132"/>
        <v>0.75</v>
      </c>
      <c r="AH131" s="28">
        <f t="shared" si="133"/>
        <v>0</v>
      </c>
      <c r="AI131" s="22">
        <f t="shared" si="134"/>
        <v>0</v>
      </c>
    </row>
    <row r="132" spans="1:35" s="274" customFormat="1" ht="15">
      <c r="A132" s="30"/>
      <c r="B132" s="318" t="s">
        <v>1736</v>
      </c>
      <c r="C132" s="316" t="s">
        <v>1685</v>
      </c>
      <c r="D132" s="321">
        <v>8</v>
      </c>
      <c r="E132" s="18">
        <f aca="true" t="shared" si="135" ref="E132:E138">+D132/12</f>
        <v>0.6666666666666666</v>
      </c>
      <c r="F132" s="19"/>
      <c r="G132" s="18">
        <f aca="true" t="shared" si="136" ref="G132:G138">F132/12</f>
        <v>0</v>
      </c>
      <c r="H132" s="19"/>
      <c r="I132" s="18">
        <f aca="true" t="shared" si="137" ref="I132:I138">+H132/12</f>
        <v>0</v>
      </c>
      <c r="J132" s="19"/>
      <c r="K132" s="18">
        <f aca="true" t="shared" si="138" ref="K132:K138">+J132/12</f>
        <v>0</v>
      </c>
      <c r="L132" s="19"/>
      <c r="M132" s="18">
        <f aca="true" t="shared" si="139" ref="M132:M138">+L132/12</f>
        <v>0</v>
      </c>
      <c r="N132" s="20">
        <f aca="true" t="shared" si="140" ref="N132:N138">D132+F132+H132+J132+L132</f>
        <v>8</v>
      </c>
      <c r="O132" s="21">
        <f aca="true" t="shared" si="141" ref="O132:O138">E132+G132+I132+K132+M132</f>
        <v>0.6666666666666666</v>
      </c>
      <c r="P132" s="19"/>
      <c r="Q132" s="18">
        <f aca="true" t="shared" si="142" ref="Q132:Q138">+P132/12</f>
        <v>0</v>
      </c>
      <c r="R132" s="19"/>
      <c r="S132" s="18">
        <f aca="true" t="shared" si="143" ref="S132:S138">+R132/12</f>
        <v>0</v>
      </c>
      <c r="T132" s="20">
        <f aca="true" t="shared" si="144" ref="T132:T138">P132+R132</f>
        <v>0</v>
      </c>
      <c r="U132" s="22">
        <f aca="true" t="shared" si="145" ref="U132:U138">Q132+S132</f>
        <v>0</v>
      </c>
      <c r="V132" s="23"/>
      <c r="W132" s="18">
        <f aca="true" t="shared" si="146" ref="W132:W138">+V132/12</f>
        <v>0</v>
      </c>
      <c r="X132" s="24"/>
      <c r="Y132" s="18">
        <f aca="true" t="shared" si="147" ref="Y132:Y138">+X132/12</f>
        <v>0</v>
      </c>
      <c r="Z132" s="24"/>
      <c r="AA132" s="34">
        <f aca="true" t="shared" si="148" ref="AA132:AA138">+Z132/12</f>
        <v>0</v>
      </c>
      <c r="AB132" s="33"/>
      <c r="AC132" s="34">
        <f aca="true" t="shared" si="149" ref="AC132:AC138">AB132/12</f>
        <v>0</v>
      </c>
      <c r="AD132" s="26">
        <f aca="true" t="shared" si="150" ref="AD132:AD138">X132+Z132+AB132</f>
        <v>0</v>
      </c>
      <c r="AE132" s="27">
        <f aca="true" t="shared" si="151" ref="AE132:AE138">Y132+AA132+AC132</f>
        <v>0</v>
      </c>
      <c r="AF132" s="28">
        <f aca="true" t="shared" si="152" ref="AF132:AF138">N132+T132+V132+AD132</f>
        <v>8</v>
      </c>
      <c r="AG132" s="29">
        <f aca="true" t="shared" si="153" ref="AG132:AG138">O132+U132+W132+AE132</f>
        <v>0.6666666666666666</v>
      </c>
      <c r="AH132" s="28">
        <f aca="true" t="shared" si="154" ref="AH132:AH138">IF(AF132-F132-J132-AB132-12&lt;0,0,AF132-F132-J132-AB132-12)</f>
        <v>0</v>
      </c>
      <c r="AI132" s="22">
        <f aca="true" t="shared" si="155" ref="AI132:AI138">AH132/12</f>
        <v>0</v>
      </c>
    </row>
    <row r="133" spans="1:35" s="274" customFormat="1" ht="15">
      <c r="A133" s="30"/>
      <c r="B133" s="318" t="s">
        <v>1737</v>
      </c>
      <c r="C133" s="316" t="s">
        <v>1686</v>
      </c>
      <c r="D133" s="321">
        <v>8</v>
      </c>
      <c r="E133" s="18">
        <f t="shared" si="135"/>
        <v>0.6666666666666666</v>
      </c>
      <c r="F133" s="19"/>
      <c r="G133" s="18">
        <f t="shared" si="136"/>
        <v>0</v>
      </c>
      <c r="H133" s="19"/>
      <c r="I133" s="18">
        <f t="shared" si="137"/>
        <v>0</v>
      </c>
      <c r="J133" s="19"/>
      <c r="K133" s="18">
        <f t="shared" si="138"/>
        <v>0</v>
      </c>
      <c r="L133" s="19"/>
      <c r="M133" s="18">
        <f t="shared" si="139"/>
        <v>0</v>
      </c>
      <c r="N133" s="20">
        <f t="shared" si="140"/>
        <v>8</v>
      </c>
      <c r="O133" s="21">
        <f t="shared" si="141"/>
        <v>0.6666666666666666</v>
      </c>
      <c r="P133" s="19"/>
      <c r="Q133" s="18">
        <f t="shared" si="142"/>
        <v>0</v>
      </c>
      <c r="R133" s="19"/>
      <c r="S133" s="18">
        <f t="shared" si="143"/>
        <v>0</v>
      </c>
      <c r="T133" s="20">
        <f t="shared" si="144"/>
        <v>0</v>
      </c>
      <c r="U133" s="22">
        <f t="shared" si="145"/>
        <v>0</v>
      </c>
      <c r="V133" s="23"/>
      <c r="W133" s="18">
        <f t="shared" si="146"/>
        <v>0</v>
      </c>
      <c r="X133" s="24"/>
      <c r="Y133" s="18">
        <f t="shared" si="147"/>
        <v>0</v>
      </c>
      <c r="Z133" s="24"/>
      <c r="AA133" s="34">
        <f t="shared" si="148"/>
        <v>0</v>
      </c>
      <c r="AB133" s="33"/>
      <c r="AC133" s="34">
        <f t="shared" si="149"/>
        <v>0</v>
      </c>
      <c r="AD133" s="26">
        <f t="shared" si="150"/>
        <v>0</v>
      </c>
      <c r="AE133" s="27">
        <f t="shared" si="151"/>
        <v>0</v>
      </c>
      <c r="AF133" s="28">
        <f t="shared" si="152"/>
        <v>8</v>
      </c>
      <c r="AG133" s="29">
        <f t="shared" si="153"/>
        <v>0.6666666666666666</v>
      </c>
      <c r="AH133" s="28">
        <f t="shared" si="154"/>
        <v>0</v>
      </c>
      <c r="AI133" s="22">
        <f t="shared" si="155"/>
        <v>0</v>
      </c>
    </row>
    <row r="134" spans="1:35" s="274" customFormat="1" ht="15">
      <c r="A134" s="30"/>
      <c r="B134" s="318" t="s">
        <v>1504</v>
      </c>
      <c r="C134" s="316" t="s">
        <v>1687</v>
      </c>
      <c r="D134" s="321">
        <v>8</v>
      </c>
      <c r="E134" s="18">
        <f t="shared" si="135"/>
        <v>0.6666666666666666</v>
      </c>
      <c r="F134" s="19"/>
      <c r="G134" s="18">
        <f t="shared" si="136"/>
        <v>0</v>
      </c>
      <c r="H134" s="19"/>
      <c r="I134" s="18">
        <f t="shared" si="137"/>
        <v>0</v>
      </c>
      <c r="J134" s="19"/>
      <c r="K134" s="18">
        <f t="shared" si="138"/>
        <v>0</v>
      </c>
      <c r="L134" s="19"/>
      <c r="M134" s="18">
        <f t="shared" si="139"/>
        <v>0</v>
      </c>
      <c r="N134" s="20">
        <f t="shared" si="140"/>
        <v>8</v>
      </c>
      <c r="O134" s="21">
        <f t="shared" si="141"/>
        <v>0.6666666666666666</v>
      </c>
      <c r="P134" s="19"/>
      <c r="Q134" s="18">
        <f t="shared" si="142"/>
        <v>0</v>
      </c>
      <c r="R134" s="19"/>
      <c r="S134" s="18">
        <f t="shared" si="143"/>
        <v>0</v>
      </c>
      <c r="T134" s="20">
        <f t="shared" si="144"/>
        <v>0</v>
      </c>
      <c r="U134" s="22">
        <f t="shared" si="145"/>
        <v>0</v>
      </c>
      <c r="V134" s="23"/>
      <c r="W134" s="18">
        <f t="shared" si="146"/>
        <v>0</v>
      </c>
      <c r="X134" s="24"/>
      <c r="Y134" s="18">
        <f t="shared" si="147"/>
        <v>0</v>
      </c>
      <c r="Z134" s="24"/>
      <c r="AA134" s="34">
        <f t="shared" si="148"/>
        <v>0</v>
      </c>
      <c r="AB134" s="33"/>
      <c r="AC134" s="34">
        <f t="shared" si="149"/>
        <v>0</v>
      </c>
      <c r="AD134" s="26">
        <f t="shared" si="150"/>
        <v>0</v>
      </c>
      <c r="AE134" s="27">
        <f t="shared" si="151"/>
        <v>0</v>
      </c>
      <c r="AF134" s="28">
        <f t="shared" si="152"/>
        <v>8</v>
      </c>
      <c r="AG134" s="29">
        <f t="shared" si="153"/>
        <v>0.6666666666666666</v>
      </c>
      <c r="AH134" s="28">
        <f t="shared" si="154"/>
        <v>0</v>
      </c>
      <c r="AI134" s="22">
        <f t="shared" si="155"/>
        <v>0</v>
      </c>
    </row>
    <row r="135" spans="1:35" s="274" customFormat="1" ht="15">
      <c r="A135" s="30"/>
      <c r="B135" s="318" t="s">
        <v>1738</v>
      </c>
      <c r="C135" s="316" t="s">
        <v>1688</v>
      </c>
      <c r="D135" s="321">
        <v>8</v>
      </c>
      <c r="E135" s="18">
        <f t="shared" si="135"/>
        <v>0.6666666666666666</v>
      </c>
      <c r="F135" s="19"/>
      <c r="G135" s="18">
        <f t="shared" si="136"/>
        <v>0</v>
      </c>
      <c r="H135" s="19"/>
      <c r="I135" s="18">
        <f t="shared" si="137"/>
        <v>0</v>
      </c>
      <c r="J135" s="19"/>
      <c r="K135" s="18">
        <f t="shared" si="138"/>
        <v>0</v>
      </c>
      <c r="L135" s="19"/>
      <c r="M135" s="18">
        <f t="shared" si="139"/>
        <v>0</v>
      </c>
      <c r="N135" s="20">
        <f t="shared" si="140"/>
        <v>8</v>
      </c>
      <c r="O135" s="21">
        <f t="shared" si="141"/>
        <v>0.6666666666666666</v>
      </c>
      <c r="P135" s="19"/>
      <c r="Q135" s="18">
        <f t="shared" si="142"/>
        <v>0</v>
      </c>
      <c r="R135" s="19"/>
      <c r="S135" s="18">
        <f t="shared" si="143"/>
        <v>0</v>
      </c>
      <c r="T135" s="20">
        <f t="shared" si="144"/>
        <v>0</v>
      </c>
      <c r="U135" s="22">
        <f t="shared" si="145"/>
        <v>0</v>
      </c>
      <c r="V135" s="23"/>
      <c r="W135" s="18">
        <f t="shared" si="146"/>
        <v>0</v>
      </c>
      <c r="X135" s="24"/>
      <c r="Y135" s="18">
        <f t="shared" si="147"/>
        <v>0</v>
      </c>
      <c r="Z135" s="24"/>
      <c r="AA135" s="34">
        <f t="shared" si="148"/>
        <v>0</v>
      </c>
      <c r="AB135" s="33"/>
      <c r="AC135" s="34">
        <f t="shared" si="149"/>
        <v>0</v>
      </c>
      <c r="AD135" s="26">
        <f t="shared" si="150"/>
        <v>0</v>
      </c>
      <c r="AE135" s="27">
        <f t="shared" si="151"/>
        <v>0</v>
      </c>
      <c r="AF135" s="28">
        <f t="shared" si="152"/>
        <v>8</v>
      </c>
      <c r="AG135" s="29">
        <f t="shared" si="153"/>
        <v>0.6666666666666666</v>
      </c>
      <c r="AH135" s="28">
        <f t="shared" si="154"/>
        <v>0</v>
      </c>
      <c r="AI135" s="22">
        <f t="shared" si="155"/>
        <v>0</v>
      </c>
    </row>
    <row r="136" spans="1:35" s="274" customFormat="1" ht="15">
      <c r="A136" s="30"/>
      <c r="B136" s="318" t="s">
        <v>1527</v>
      </c>
      <c r="C136" s="316" t="s">
        <v>1689</v>
      </c>
      <c r="D136" s="321">
        <v>9</v>
      </c>
      <c r="E136" s="18">
        <f t="shared" si="135"/>
        <v>0.75</v>
      </c>
      <c r="F136" s="19"/>
      <c r="G136" s="18">
        <f t="shared" si="136"/>
        <v>0</v>
      </c>
      <c r="H136" s="19"/>
      <c r="I136" s="18">
        <f t="shared" si="137"/>
        <v>0</v>
      </c>
      <c r="J136" s="19"/>
      <c r="K136" s="18">
        <f t="shared" si="138"/>
        <v>0</v>
      </c>
      <c r="L136" s="19"/>
      <c r="M136" s="18">
        <f t="shared" si="139"/>
        <v>0</v>
      </c>
      <c r="N136" s="20">
        <f t="shared" si="140"/>
        <v>9</v>
      </c>
      <c r="O136" s="21">
        <f t="shared" si="141"/>
        <v>0.75</v>
      </c>
      <c r="P136" s="19"/>
      <c r="Q136" s="18">
        <f t="shared" si="142"/>
        <v>0</v>
      </c>
      <c r="R136" s="19"/>
      <c r="S136" s="18">
        <f t="shared" si="143"/>
        <v>0</v>
      </c>
      <c r="T136" s="20">
        <f t="shared" si="144"/>
        <v>0</v>
      </c>
      <c r="U136" s="22">
        <f t="shared" si="145"/>
        <v>0</v>
      </c>
      <c r="V136" s="23"/>
      <c r="W136" s="18">
        <f t="shared" si="146"/>
        <v>0</v>
      </c>
      <c r="X136" s="24"/>
      <c r="Y136" s="18">
        <f t="shared" si="147"/>
        <v>0</v>
      </c>
      <c r="Z136" s="24"/>
      <c r="AA136" s="34">
        <f t="shared" si="148"/>
        <v>0</v>
      </c>
      <c r="AB136" s="33"/>
      <c r="AC136" s="34">
        <f t="shared" si="149"/>
        <v>0</v>
      </c>
      <c r="AD136" s="26">
        <f t="shared" si="150"/>
        <v>0</v>
      </c>
      <c r="AE136" s="27">
        <f t="shared" si="151"/>
        <v>0</v>
      </c>
      <c r="AF136" s="28">
        <f t="shared" si="152"/>
        <v>9</v>
      </c>
      <c r="AG136" s="29">
        <f t="shared" si="153"/>
        <v>0.75</v>
      </c>
      <c r="AH136" s="28">
        <f t="shared" si="154"/>
        <v>0</v>
      </c>
      <c r="AI136" s="22">
        <f t="shared" si="155"/>
        <v>0</v>
      </c>
    </row>
    <row r="137" spans="1:35" s="274" customFormat="1" ht="15">
      <c r="A137" s="15"/>
      <c r="B137" s="318" t="s">
        <v>1739</v>
      </c>
      <c r="C137" s="316" t="s">
        <v>1690</v>
      </c>
      <c r="D137" s="321">
        <v>4</v>
      </c>
      <c r="E137" s="18">
        <f t="shared" si="135"/>
        <v>0.3333333333333333</v>
      </c>
      <c r="F137" s="19"/>
      <c r="G137" s="18">
        <f t="shared" si="136"/>
        <v>0</v>
      </c>
      <c r="H137" s="19"/>
      <c r="I137" s="18">
        <f t="shared" si="137"/>
        <v>0</v>
      </c>
      <c r="J137" s="19"/>
      <c r="K137" s="18">
        <f t="shared" si="138"/>
        <v>0</v>
      </c>
      <c r="L137" s="19"/>
      <c r="M137" s="18">
        <f t="shared" si="139"/>
        <v>0</v>
      </c>
      <c r="N137" s="20">
        <f t="shared" si="140"/>
        <v>4</v>
      </c>
      <c r="O137" s="21">
        <f t="shared" si="141"/>
        <v>0.3333333333333333</v>
      </c>
      <c r="P137" s="19"/>
      <c r="Q137" s="18">
        <f t="shared" si="142"/>
        <v>0</v>
      </c>
      <c r="R137" s="19"/>
      <c r="S137" s="18">
        <f t="shared" si="143"/>
        <v>0</v>
      </c>
      <c r="T137" s="20">
        <f t="shared" si="144"/>
        <v>0</v>
      </c>
      <c r="U137" s="22">
        <f t="shared" si="145"/>
        <v>0</v>
      </c>
      <c r="V137" s="23"/>
      <c r="W137" s="18">
        <f t="shared" si="146"/>
        <v>0</v>
      </c>
      <c r="X137" s="24"/>
      <c r="Y137" s="18">
        <f t="shared" si="147"/>
        <v>0</v>
      </c>
      <c r="Z137" s="24"/>
      <c r="AA137" s="34">
        <f t="shared" si="148"/>
        <v>0</v>
      </c>
      <c r="AB137" s="33"/>
      <c r="AC137" s="34">
        <f t="shared" si="149"/>
        <v>0</v>
      </c>
      <c r="AD137" s="26">
        <f t="shared" si="150"/>
        <v>0</v>
      </c>
      <c r="AE137" s="27">
        <f t="shared" si="151"/>
        <v>0</v>
      </c>
      <c r="AF137" s="28">
        <f t="shared" si="152"/>
        <v>4</v>
      </c>
      <c r="AG137" s="29">
        <f t="shared" si="153"/>
        <v>0.3333333333333333</v>
      </c>
      <c r="AH137" s="28">
        <f t="shared" si="154"/>
        <v>0</v>
      </c>
      <c r="AI137" s="22">
        <f t="shared" si="155"/>
        <v>0</v>
      </c>
    </row>
    <row r="138" spans="1:35" s="274" customFormat="1" ht="15">
      <c r="A138" s="30"/>
      <c r="B138" s="318" t="s">
        <v>1740</v>
      </c>
      <c r="C138" s="316" t="s">
        <v>1691</v>
      </c>
      <c r="D138" s="321">
        <v>8</v>
      </c>
      <c r="E138" s="18">
        <f t="shared" si="135"/>
        <v>0.6666666666666666</v>
      </c>
      <c r="F138" s="19"/>
      <c r="G138" s="18">
        <f t="shared" si="136"/>
        <v>0</v>
      </c>
      <c r="H138" s="19"/>
      <c r="I138" s="18">
        <f t="shared" si="137"/>
        <v>0</v>
      </c>
      <c r="J138" s="19"/>
      <c r="K138" s="18">
        <f t="shared" si="138"/>
        <v>0</v>
      </c>
      <c r="L138" s="19"/>
      <c r="M138" s="18">
        <f t="shared" si="139"/>
        <v>0</v>
      </c>
      <c r="N138" s="20">
        <f t="shared" si="140"/>
        <v>8</v>
      </c>
      <c r="O138" s="21">
        <f t="shared" si="141"/>
        <v>0.6666666666666666</v>
      </c>
      <c r="P138" s="19"/>
      <c r="Q138" s="18">
        <f t="shared" si="142"/>
        <v>0</v>
      </c>
      <c r="R138" s="19"/>
      <c r="S138" s="18">
        <f t="shared" si="143"/>
        <v>0</v>
      </c>
      <c r="T138" s="20">
        <f t="shared" si="144"/>
        <v>0</v>
      </c>
      <c r="U138" s="22">
        <f t="shared" si="145"/>
        <v>0</v>
      </c>
      <c r="V138" s="23"/>
      <c r="W138" s="18">
        <f t="shared" si="146"/>
        <v>0</v>
      </c>
      <c r="X138" s="24"/>
      <c r="Y138" s="18">
        <f t="shared" si="147"/>
        <v>0</v>
      </c>
      <c r="Z138" s="24"/>
      <c r="AA138" s="34">
        <f t="shared" si="148"/>
        <v>0</v>
      </c>
      <c r="AB138" s="37"/>
      <c r="AC138" s="34">
        <f t="shared" si="149"/>
        <v>0</v>
      </c>
      <c r="AD138" s="38">
        <f t="shared" si="150"/>
        <v>0</v>
      </c>
      <c r="AE138" s="27">
        <f t="shared" si="151"/>
        <v>0</v>
      </c>
      <c r="AF138" s="28">
        <f t="shared" si="152"/>
        <v>8</v>
      </c>
      <c r="AG138" s="29">
        <f t="shared" si="153"/>
        <v>0.6666666666666666</v>
      </c>
      <c r="AH138" s="28">
        <f t="shared" si="154"/>
        <v>0</v>
      </c>
      <c r="AI138" s="22">
        <f t="shared" si="155"/>
        <v>0</v>
      </c>
    </row>
    <row r="139" spans="1:35" ht="15">
      <c r="A139" s="30"/>
      <c r="B139" s="319" t="s">
        <v>1741</v>
      </c>
      <c r="C139" s="317" t="s">
        <v>1692</v>
      </c>
      <c r="D139" s="321">
        <v>8</v>
      </c>
      <c r="E139" s="18">
        <f t="shared" si="0"/>
        <v>0.6666666666666666</v>
      </c>
      <c r="F139" s="19"/>
      <c r="G139" s="18">
        <f t="shared" si="56"/>
        <v>0</v>
      </c>
      <c r="H139" s="19"/>
      <c r="I139" s="18">
        <f t="shared" si="57"/>
        <v>0</v>
      </c>
      <c r="J139" s="19"/>
      <c r="K139" s="18">
        <f t="shared" si="58"/>
        <v>0</v>
      </c>
      <c r="L139" s="19"/>
      <c r="M139" s="18">
        <f t="shared" si="59"/>
        <v>0</v>
      </c>
      <c r="N139" s="20">
        <f t="shared" si="60"/>
        <v>8</v>
      </c>
      <c r="O139" s="21">
        <f t="shared" si="60"/>
        <v>0.6666666666666666</v>
      </c>
      <c r="P139" s="19"/>
      <c r="Q139" s="18">
        <f t="shared" si="61"/>
        <v>0</v>
      </c>
      <c r="R139" s="19"/>
      <c r="S139" s="18">
        <f t="shared" si="62"/>
        <v>0</v>
      </c>
      <c r="T139" s="20">
        <f t="shared" si="63"/>
        <v>0</v>
      </c>
      <c r="U139" s="22">
        <f t="shared" si="63"/>
        <v>0</v>
      </c>
      <c r="V139" s="23"/>
      <c r="W139" s="18">
        <f t="shared" si="64"/>
        <v>0</v>
      </c>
      <c r="X139" s="24"/>
      <c r="Y139" s="18">
        <f t="shared" si="65"/>
        <v>0</v>
      </c>
      <c r="Z139" s="24"/>
      <c r="AA139" s="34">
        <f t="shared" si="66"/>
        <v>0</v>
      </c>
      <c r="AB139" s="33"/>
      <c r="AC139" s="34">
        <f t="shared" si="12"/>
        <v>0</v>
      </c>
      <c r="AD139" s="26">
        <f t="shared" si="68"/>
        <v>0</v>
      </c>
      <c r="AE139" s="27">
        <f t="shared" si="68"/>
        <v>0</v>
      </c>
      <c r="AF139" s="28">
        <f t="shared" si="69"/>
        <v>8</v>
      </c>
      <c r="AG139" s="29">
        <f t="shared" si="69"/>
        <v>0.6666666666666666</v>
      </c>
      <c r="AH139" s="28">
        <f t="shared" si="70"/>
        <v>0</v>
      </c>
      <c r="AI139" s="22">
        <f t="shared" si="71"/>
        <v>0</v>
      </c>
    </row>
    <row r="140" spans="1:35" ht="15">
      <c r="A140" s="30"/>
      <c r="B140" s="320" t="s">
        <v>1742</v>
      </c>
      <c r="C140" s="317" t="s">
        <v>1693</v>
      </c>
      <c r="D140" s="322">
        <v>8</v>
      </c>
      <c r="E140" s="18">
        <f t="shared" si="0"/>
        <v>0.6666666666666666</v>
      </c>
      <c r="F140" s="19"/>
      <c r="G140" s="18">
        <f t="shared" si="56"/>
        <v>0</v>
      </c>
      <c r="H140" s="19"/>
      <c r="I140" s="18">
        <f t="shared" si="57"/>
        <v>0</v>
      </c>
      <c r="J140" s="19"/>
      <c r="K140" s="18">
        <f t="shared" si="58"/>
        <v>0</v>
      </c>
      <c r="L140" s="19"/>
      <c r="M140" s="18">
        <f t="shared" si="59"/>
        <v>0</v>
      </c>
      <c r="N140" s="20">
        <f aca="true" t="shared" si="156" ref="N140:O145">D140+F140+H140+J140+L140</f>
        <v>8</v>
      </c>
      <c r="O140" s="21">
        <f t="shared" si="156"/>
        <v>0.6666666666666666</v>
      </c>
      <c r="P140" s="19"/>
      <c r="Q140" s="18">
        <f t="shared" si="61"/>
        <v>0</v>
      </c>
      <c r="R140" s="19"/>
      <c r="S140" s="18">
        <f t="shared" si="62"/>
        <v>0</v>
      </c>
      <c r="T140" s="20">
        <f aca="true" t="shared" si="157" ref="T140:U145">P140+R140</f>
        <v>0</v>
      </c>
      <c r="U140" s="22">
        <f t="shared" si="157"/>
        <v>0</v>
      </c>
      <c r="V140" s="23"/>
      <c r="W140" s="18">
        <f t="shared" si="64"/>
        <v>0</v>
      </c>
      <c r="X140" s="24"/>
      <c r="Y140" s="18">
        <f t="shared" si="65"/>
        <v>0</v>
      </c>
      <c r="Z140" s="24"/>
      <c r="AA140" s="34">
        <f t="shared" si="66"/>
        <v>0</v>
      </c>
      <c r="AB140" s="33"/>
      <c r="AC140" s="34">
        <f t="shared" si="12"/>
        <v>0</v>
      </c>
      <c r="AD140" s="26">
        <f aca="true" t="shared" si="158" ref="AD140:AE145">X140+Z140+AB140</f>
        <v>0</v>
      </c>
      <c r="AE140" s="27">
        <f t="shared" si="158"/>
        <v>0</v>
      </c>
      <c r="AF140" s="28">
        <f aca="true" t="shared" si="159" ref="AF140:AG145">N140+T140+V140+AD140</f>
        <v>8</v>
      </c>
      <c r="AG140" s="29">
        <f t="shared" si="159"/>
        <v>0.6666666666666666</v>
      </c>
      <c r="AH140" s="28">
        <f t="shared" si="70"/>
        <v>0</v>
      </c>
      <c r="AI140" s="22">
        <f t="shared" si="71"/>
        <v>0</v>
      </c>
    </row>
    <row r="141" spans="1:35" ht="15">
      <c r="A141" s="30"/>
      <c r="B141" s="31"/>
      <c r="C141" s="70"/>
      <c r="D141" s="291"/>
      <c r="E141" s="18">
        <f t="shared" si="0"/>
        <v>0</v>
      </c>
      <c r="F141" s="19"/>
      <c r="G141" s="18">
        <f t="shared" si="56"/>
        <v>0</v>
      </c>
      <c r="H141" s="19"/>
      <c r="I141" s="18">
        <f t="shared" si="57"/>
        <v>0</v>
      </c>
      <c r="J141" s="19"/>
      <c r="K141" s="18">
        <f t="shared" si="58"/>
        <v>0</v>
      </c>
      <c r="L141" s="19"/>
      <c r="M141" s="18">
        <f t="shared" si="59"/>
        <v>0</v>
      </c>
      <c r="N141" s="20">
        <f t="shared" si="156"/>
        <v>0</v>
      </c>
      <c r="O141" s="21">
        <f t="shared" si="156"/>
        <v>0</v>
      </c>
      <c r="P141" s="19"/>
      <c r="Q141" s="18">
        <f t="shared" si="61"/>
        <v>0</v>
      </c>
      <c r="R141" s="19"/>
      <c r="S141" s="18">
        <f t="shared" si="62"/>
        <v>0</v>
      </c>
      <c r="T141" s="20">
        <f t="shared" si="157"/>
        <v>0</v>
      </c>
      <c r="U141" s="22">
        <f t="shared" si="157"/>
        <v>0</v>
      </c>
      <c r="V141" s="23"/>
      <c r="W141" s="18">
        <f t="shared" si="64"/>
        <v>0</v>
      </c>
      <c r="X141" s="24"/>
      <c r="Y141" s="18">
        <f t="shared" si="65"/>
        <v>0</v>
      </c>
      <c r="Z141" s="24"/>
      <c r="AA141" s="34">
        <f t="shared" si="66"/>
        <v>0</v>
      </c>
      <c r="AB141" s="33"/>
      <c r="AC141" s="34">
        <f t="shared" si="12"/>
        <v>0</v>
      </c>
      <c r="AD141" s="26">
        <f t="shared" si="158"/>
        <v>0</v>
      </c>
      <c r="AE141" s="27">
        <f t="shared" si="158"/>
        <v>0</v>
      </c>
      <c r="AF141" s="28">
        <f t="shared" si="159"/>
        <v>0</v>
      </c>
      <c r="AG141" s="29">
        <f t="shared" si="159"/>
        <v>0</v>
      </c>
      <c r="AH141" s="28">
        <f t="shared" si="70"/>
        <v>0</v>
      </c>
      <c r="AI141" s="22">
        <f t="shared" si="71"/>
        <v>0</v>
      </c>
    </row>
    <row r="142" spans="1:35" ht="15">
      <c r="A142" s="30"/>
      <c r="B142" s="31"/>
      <c r="C142" s="70"/>
      <c r="D142" s="291"/>
      <c r="E142" s="18">
        <f t="shared" si="0"/>
        <v>0</v>
      </c>
      <c r="F142" s="19"/>
      <c r="G142" s="18">
        <f t="shared" si="56"/>
        <v>0</v>
      </c>
      <c r="H142" s="19"/>
      <c r="I142" s="18">
        <f t="shared" si="57"/>
        <v>0</v>
      </c>
      <c r="J142" s="19"/>
      <c r="K142" s="18">
        <f t="shared" si="58"/>
        <v>0</v>
      </c>
      <c r="L142" s="19"/>
      <c r="M142" s="18">
        <f t="shared" si="59"/>
        <v>0</v>
      </c>
      <c r="N142" s="20">
        <f t="shared" si="156"/>
        <v>0</v>
      </c>
      <c r="O142" s="21">
        <f t="shared" si="156"/>
        <v>0</v>
      </c>
      <c r="P142" s="19"/>
      <c r="Q142" s="18">
        <f t="shared" si="61"/>
        <v>0</v>
      </c>
      <c r="R142" s="19"/>
      <c r="S142" s="18">
        <f t="shared" si="62"/>
        <v>0</v>
      </c>
      <c r="T142" s="20">
        <f t="shared" si="157"/>
        <v>0</v>
      </c>
      <c r="U142" s="22">
        <f t="shared" si="157"/>
        <v>0</v>
      </c>
      <c r="V142" s="23"/>
      <c r="W142" s="18">
        <f t="shared" si="64"/>
        <v>0</v>
      </c>
      <c r="X142" s="24"/>
      <c r="Y142" s="18">
        <f t="shared" si="65"/>
        <v>0</v>
      </c>
      <c r="Z142" s="24"/>
      <c r="AA142" s="34">
        <f t="shared" si="66"/>
        <v>0</v>
      </c>
      <c r="AB142" s="33"/>
      <c r="AC142" s="34">
        <f t="shared" si="12"/>
        <v>0</v>
      </c>
      <c r="AD142" s="26">
        <f t="shared" si="158"/>
        <v>0</v>
      </c>
      <c r="AE142" s="27">
        <f t="shared" si="158"/>
        <v>0</v>
      </c>
      <c r="AF142" s="28">
        <f t="shared" si="159"/>
        <v>0</v>
      </c>
      <c r="AG142" s="29">
        <f t="shared" si="159"/>
        <v>0</v>
      </c>
      <c r="AH142" s="28">
        <f t="shared" si="70"/>
        <v>0</v>
      </c>
      <c r="AI142" s="22">
        <f t="shared" si="71"/>
        <v>0</v>
      </c>
    </row>
    <row r="143" spans="1:35" ht="15">
      <c r="A143" s="30"/>
      <c r="B143" s="31"/>
      <c r="C143" s="70"/>
      <c r="D143" s="291"/>
      <c r="E143" s="18">
        <f t="shared" si="0"/>
        <v>0</v>
      </c>
      <c r="F143" s="19"/>
      <c r="G143" s="18">
        <f t="shared" si="56"/>
        <v>0</v>
      </c>
      <c r="H143" s="19"/>
      <c r="I143" s="18">
        <f t="shared" si="57"/>
        <v>0</v>
      </c>
      <c r="J143" s="19"/>
      <c r="K143" s="18">
        <f t="shared" si="58"/>
        <v>0</v>
      </c>
      <c r="L143" s="19"/>
      <c r="M143" s="18">
        <f t="shared" si="59"/>
        <v>0</v>
      </c>
      <c r="N143" s="20">
        <f t="shared" si="156"/>
        <v>0</v>
      </c>
      <c r="O143" s="21">
        <f t="shared" si="156"/>
        <v>0</v>
      </c>
      <c r="P143" s="19"/>
      <c r="Q143" s="18">
        <f t="shared" si="61"/>
        <v>0</v>
      </c>
      <c r="R143" s="19"/>
      <c r="S143" s="18">
        <f t="shared" si="62"/>
        <v>0</v>
      </c>
      <c r="T143" s="20">
        <f t="shared" si="157"/>
        <v>0</v>
      </c>
      <c r="U143" s="22">
        <f t="shared" si="157"/>
        <v>0</v>
      </c>
      <c r="V143" s="23"/>
      <c r="W143" s="18">
        <f t="shared" si="64"/>
        <v>0</v>
      </c>
      <c r="X143" s="24"/>
      <c r="Y143" s="18">
        <f t="shared" si="65"/>
        <v>0</v>
      </c>
      <c r="Z143" s="24"/>
      <c r="AA143" s="34">
        <f t="shared" si="66"/>
        <v>0</v>
      </c>
      <c r="AB143" s="33"/>
      <c r="AC143" s="34">
        <f t="shared" si="12"/>
        <v>0</v>
      </c>
      <c r="AD143" s="26">
        <f t="shared" si="158"/>
        <v>0</v>
      </c>
      <c r="AE143" s="27">
        <f t="shared" si="158"/>
        <v>0</v>
      </c>
      <c r="AF143" s="28">
        <f t="shared" si="159"/>
        <v>0</v>
      </c>
      <c r="AG143" s="29">
        <f t="shared" si="159"/>
        <v>0</v>
      </c>
      <c r="AH143" s="28">
        <f t="shared" si="70"/>
        <v>0</v>
      </c>
      <c r="AI143" s="22">
        <f t="shared" si="71"/>
        <v>0</v>
      </c>
    </row>
    <row r="144" spans="1:35" ht="15">
      <c r="A144" s="15"/>
      <c r="B144" s="31"/>
      <c r="C144" s="70"/>
      <c r="D144" s="291"/>
      <c r="E144" s="18">
        <f aca="true" t="shared" si="160" ref="E144:E145">+D144/12</f>
        <v>0</v>
      </c>
      <c r="F144" s="19"/>
      <c r="G144" s="18">
        <f t="shared" si="56"/>
        <v>0</v>
      </c>
      <c r="H144" s="19"/>
      <c r="I144" s="18">
        <f t="shared" si="57"/>
        <v>0</v>
      </c>
      <c r="J144" s="19"/>
      <c r="K144" s="18">
        <f t="shared" si="58"/>
        <v>0</v>
      </c>
      <c r="L144" s="19"/>
      <c r="M144" s="18">
        <f t="shared" si="59"/>
        <v>0</v>
      </c>
      <c r="N144" s="20">
        <f t="shared" si="156"/>
        <v>0</v>
      </c>
      <c r="O144" s="21">
        <f t="shared" si="156"/>
        <v>0</v>
      </c>
      <c r="P144" s="19"/>
      <c r="Q144" s="18">
        <f t="shared" si="61"/>
        <v>0</v>
      </c>
      <c r="R144" s="19"/>
      <c r="S144" s="18">
        <f t="shared" si="62"/>
        <v>0</v>
      </c>
      <c r="T144" s="20">
        <f t="shared" si="157"/>
        <v>0</v>
      </c>
      <c r="U144" s="22">
        <f t="shared" si="157"/>
        <v>0</v>
      </c>
      <c r="V144" s="23"/>
      <c r="W144" s="18">
        <f t="shared" si="64"/>
        <v>0</v>
      </c>
      <c r="X144" s="24"/>
      <c r="Y144" s="18">
        <f t="shared" si="65"/>
        <v>0</v>
      </c>
      <c r="Z144" s="24"/>
      <c r="AA144" s="34">
        <f t="shared" si="66"/>
        <v>0</v>
      </c>
      <c r="AB144" s="33"/>
      <c r="AC144" s="34">
        <f aca="true" t="shared" si="161" ref="AC144:AC145">AB144/12</f>
        <v>0</v>
      </c>
      <c r="AD144" s="26">
        <f t="shared" si="158"/>
        <v>0</v>
      </c>
      <c r="AE144" s="27">
        <f t="shared" si="158"/>
        <v>0</v>
      </c>
      <c r="AF144" s="28">
        <f t="shared" si="159"/>
        <v>0</v>
      </c>
      <c r="AG144" s="29">
        <f t="shared" si="159"/>
        <v>0</v>
      </c>
      <c r="AH144" s="28">
        <f t="shared" si="70"/>
        <v>0</v>
      </c>
      <c r="AI144" s="22">
        <f t="shared" si="71"/>
        <v>0</v>
      </c>
    </row>
    <row r="145" spans="1:35" ht="15.75" thickBot="1">
      <c r="A145" s="30"/>
      <c r="B145" s="31"/>
      <c r="C145" s="71"/>
      <c r="D145" s="291"/>
      <c r="E145" s="18">
        <f t="shared" si="160"/>
        <v>0</v>
      </c>
      <c r="F145" s="19"/>
      <c r="G145" s="18">
        <f t="shared" si="56"/>
        <v>0</v>
      </c>
      <c r="H145" s="19"/>
      <c r="I145" s="18">
        <f t="shared" si="57"/>
        <v>0</v>
      </c>
      <c r="J145" s="19"/>
      <c r="K145" s="18">
        <f t="shared" si="58"/>
        <v>0</v>
      </c>
      <c r="L145" s="19"/>
      <c r="M145" s="18">
        <f t="shared" si="59"/>
        <v>0</v>
      </c>
      <c r="N145" s="20">
        <f t="shared" si="156"/>
        <v>0</v>
      </c>
      <c r="O145" s="21">
        <f t="shared" si="156"/>
        <v>0</v>
      </c>
      <c r="P145" s="19"/>
      <c r="Q145" s="18">
        <f t="shared" si="61"/>
        <v>0</v>
      </c>
      <c r="R145" s="19"/>
      <c r="S145" s="18">
        <f t="shared" si="62"/>
        <v>0</v>
      </c>
      <c r="T145" s="20">
        <f t="shared" si="157"/>
        <v>0</v>
      </c>
      <c r="U145" s="22">
        <f t="shared" si="157"/>
        <v>0</v>
      </c>
      <c r="V145" s="23"/>
      <c r="W145" s="18">
        <f t="shared" si="64"/>
        <v>0</v>
      </c>
      <c r="X145" s="24"/>
      <c r="Y145" s="18">
        <f t="shared" si="65"/>
        <v>0</v>
      </c>
      <c r="Z145" s="24"/>
      <c r="AA145" s="34">
        <f t="shared" si="66"/>
        <v>0</v>
      </c>
      <c r="AB145" s="37"/>
      <c r="AC145" s="34">
        <f t="shared" si="161"/>
        <v>0</v>
      </c>
      <c r="AD145" s="38">
        <f t="shared" si="158"/>
        <v>0</v>
      </c>
      <c r="AE145" s="27">
        <f t="shared" si="158"/>
        <v>0</v>
      </c>
      <c r="AF145" s="28">
        <f t="shared" si="159"/>
        <v>0</v>
      </c>
      <c r="AG145" s="29">
        <f t="shared" si="159"/>
        <v>0</v>
      </c>
      <c r="AH145" s="28">
        <f t="shared" si="70"/>
        <v>0</v>
      </c>
      <c r="AI145" s="22">
        <f t="shared" si="71"/>
        <v>0</v>
      </c>
    </row>
    <row r="146" spans="1:67" s="41" customFormat="1" ht="15.75" thickBot="1">
      <c r="A146" s="496" t="s">
        <v>38</v>
      </c>
      <c r="B146" s="497"/>
      <c r="C146" s="498"/>
      <c r="D146" s="59">
        <f aca="true" t="shared" si="162" ref="D146:Q146">SUM(D20:D145)</f>
        <v>881.5</v>
      </c>
      <c r="E146" s="39">
        <f t="shared" si="162"/>
        <v>73.45833333333333</v>
      </c>
      <c r="F146" s="39">
        <f t="shared" si="162"/>
        <v>1</v>
      </c>
      <c r="G146" s="39">
        <f t="shared" si="162"/>
        <v>0.08333333333333333</v>
      </c>
      <c r="H146" s="39">
        <f t="shared" si="162"/>
        <v>0</v>
      </c>
      <c r="I146" s="39">
        <f t="shared" si="162"/>
        <v>0</v>
      </c>
      <c r="J146" s="39">
        <f t="shared" si="162"/>
        <v>0</v>
      </c>
      <c r="K146" s="39">
        <f t="shared" si="162"/>
        <v>0</v>
      </c>
      <c r="L146" s="39">
        <f t="shared" si="162"/>
        <v>0</v>
      </c>
      <c r="M146" s="39">
        <f t="shared" si="162"/>
        <v>0</v>
      </c>
      <c r="N146" s="39">
        <f t="shared" si="162"/>
        <v>882.5</v>
      </c>
      <c r="O146" s="39">
        <f t="shared" si="162"/>
        <v>73.54166666666667</v>
      </c>
      <c r="P146" s="39">
        <f t="shared" si="162"/>
        <v>34</v>
      </c>
      <c r="Q146" s="39">
        <f t="shared" si="162"/>
        <v>2.8333333333333335</v>
      </c>
      <c r="R146" s="39">
        <f>SUM(R20:R72)</f>
        <v>0</v>
      </c>
      <c r="S146" s="39">
        <f>SUM(S20:S145)</f>
        <v>0</v>
      </c>
      <c r="T146" s="39">
        <f>SUM(T20:T145)</f>
        <v>34</v>
      </c>
      <c r="U146" s="39">
        <f>SUM(U20:U145)</f>
        <v>2.8333333333333335</v>
      </c>
      <c r="V146" s="39">
        <f>SUM(V20:V145)</f>
        <v>0</v>
      </c>
      <c r="W146" s="39">
        <f>SUM(W20:W72)</f>
        <v>0</v>
      </c>
      <c r="X146" s="39">
        <f aca="true" t="shared" si="163" ref="X146:AI146">SUM(X20:X145)</f>
        <v>0</v>
      </c>
      <c r="Y146" s="39">
        <f t="shared" si="163"/>
        <v>0</v>
      </c>
      <c r="Z146" s="39">
        <f t="shared" si="163"/>
        <v>85.55</v>
      </c>
      <c r="AA146" s="39">
        <f t="shared" si="163"/>
        <v>7.129166666666667</v>
      </c>
      <c r="AB146" s="39">
        <f t="shared" si="163"/>
        <v>0</v>
      </c>
      <c r="AC146" s="39">
        <f t="shared" si="163"/>
        <v>0</v>
      </c>
      <c r="AD146" s="39">
        <f t="shared" si="163"/>
        <v>85.55</v>
      </c>
      <c r="AE146" s="39">
        <f t="shared" si="163"/>
        <v>7.129166666666667</v>
      </c>
      <c r="AF146" s="39">
        <f t="shared" si="163"/>
        <v>1002.05</v>
      </c>
      <c r="AG146" s="39">
        <f t="shared" si="163"/>
        <v>83.50416666666668</v>
      </c>
      <c r="AH146" s="39">
        <f t="shared" si="163"/>
        <v>119.05</v>
      </c>
      <c r="AI146" s="40">
        <f t="shared" si="163"/>
        <v>9.920833333333333</v>
      </c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</row>
    <row r="147" spans="16:67" ht="15">
      <c r="P147" s="1"/>
      <c r="Q147" s="1"/>
      <c r="R147" s="1"/>
      <c r="S147" s="1"/>
      <c r="V147" s="1"/>
      <c r="W147" s="1"/>
      <c r="X147" s="1"/>
      <c r="Y147" s="1"/>
      <c r="Z147" s="1"/>
      <c r="AA147" s="1"/>
      <c r="AB147" s="1"/>
      <c r="AC147" s="1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</row>
    <row r="148" spans="1:19" ht="15">
      <c r="A148" s="373" t="s">
        <v>39</v>
      </c>
      <c r="B148" s="374"/>
      <c r="C148" s="374"/>
      <c r="D148" s="374"/>
      <c r="E148" s="374"/>
      <c r="F148" s="374"/>
      <c r="G148" s="374"/>
      <c r="H148" s="374"/>
      <c r="I148" s="374"/>
      <c r="J148" s="374"/>
      <c r="K148" s="374"/>
      <c r="L148" s="374"/>
      <c r="M148" s="374"/>
      <c r="N148" s="374"/>
      <c r="O148" s="374"/>
      <c r="P148" s="374"/>
      <c r="Q148" s="374"/>
      <c r="R148" s="374"/>
      <c r="S148" s="374"/>
    </row>
    <row r="149" spans="1:36" ht="15" customHeight="1">
      <c r="A149" s="375" t="s">
        <v>1820</v>
      </c>
      <c r="B149" s="376"/>
      <c r="C149" s="376"/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376"/>
      <c r="AA149" s="376"/>
      <c r="AB149" s="376"/>
      <c r="AC149" s="376"/>
      <c r="AD149" s="376"/>
      <c r="AE149" s="376"/>
      <c r="AF149" s="376"/>
      <c r="AG149" s="376"/>
      <c r="AH149" s="376"/>
      <c r="AI149" s="376"/>
      <c r="AJ149" s="1"/>
    </row>
    <row r="151" ht="15">
      <c r="A151" s="201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146:C146"/>
    <mergeCell ref="A148:S148"/>
    <mergeCell ref="A149:AI149"/>
    <mergeCell ref="A59:C59"/>
    <mergeCell ref="AH17:AH19"/>
    <mergeCell ref="AI17:AI19"/>
    <mergeCell ref="A20:C20"/>
    <mergeCell ref="A67:C67"/>
    <mergeCell ref="A82:C82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6"/>
  <sheetViews>
    <sheetView workbookViewId="0" topLeftCell="A1">
      <selection activeCell="A34" sqref="A34:AI34"/>
    </sheetView>
  </sheetViews>
  <sheetFormatPr defaultColWidth="9.140625" defaultRowHeight="15"/>
  <cols>
    <col min="1" max="1" width="32.00390625" style="221" customWidth="1"/>
    <col min="2" max="2" width="18.140625" style="221" customWidth="1"/>
    <col min="3" max="3" width="24.00390625" style="221" customWidth="1"/>
    <col min="4" max="4" width="15.421875" style="221" customWidth="1"/>
    <col min="5" max="5" width="0.13671875" style="221" hidden="1" customWidth="1"/>
    <col min="6" max="13" width="15.7109375" style="221" hidden="1" customWidth="1"/>
    <col min="14" max="14" width="17.421875" style="221" hidden="1" customWidth="1"/>
    <col min="15" max="15" width="15.7109375" style="1" customWidth="1"/>
    <col min="16" max="16" width="15.421875" style="1" customWidth="1"/>
    <col min="17" max="20" width="15.7109375" style="221" hidden="1" customWidth="1"/>
    <col min="21" max="22" width="15.7109375" style="1" customWidth="1"/>
    <col min="23" max="23" width="15.7109375" style="221" customWidth="1"/>
    <col min="24" max="24" width="15.57421875" style="221" customWidth="1"/>
    <col min="25" max="25" width="0.2890625" style="221" hidden="1" customWidth="1"/>
    <col min="26" max="30" width="15.7109375" style="221" hidden="1" customWidth="1"/>
    <col min="31" max="34" width="15.7109375" style="1" customWidth="1"/>
    <col min="35" max="16384" width="9.140625" style="221" customWidth="1"/>
  </cols>
  <sheetData>
    <row r="1" ht="15">
      <c r="AH1" s="84" t="s">
        <v>57</v>
      </c>
    </row>
    <row r="2" spans="1:34" s="1" customFormat="1" ht="15.75">
      <c r="A2" s="482" t="s">
        <v>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</row>
    <row r="3" spans="1:34" s="1" customFormat="1" ht="16.5" thickBo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72" t="s">
        <v>132</v>
      </c>
      <c r="P3" s="372"/>
      <c r="Q3" s="372"/>
      <c r="R3" s="372"/>
      <c r="S3" s="372"/>
      <c r="T3" s="372"/>
      <c r="U3" s="372"/>
      <c r="V3" s="372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1:34" s="1" customFormat="1" ht="15.7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482" t="s">
        <v>2</v>
      </c>
      <c r="Q4" s="482"/>
      <c r="R4" s="482"/>
      <c r="S4" s="482"/>
      <c r="T4" s="482"/>
      <c r="U4" s="48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34" s="1" customFormat="1" ht="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1" customFormat="1" ht="15.75">
      <c r="A6" s="482" t="s">
        <v>59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</row>
    <row r="7" spans="1:34" s="1" customFormat="1" ht="15.75">
      <c r="A7" s="482" t="s">
        <v>3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</row>
    <row r="8" spans="1:34" s="1" customFormat="1" ht="1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</row>
    <row r="9" spans="1:34" s="7" customFormat="1" ht="15.75">
      <c r="A9" s="44" t="s">
        <v>4</v>
      </c>
      <c r="B9" s="471" t="s">
        <v>1045</v>
      </c>
      <c r="C9" s="471"/>
      <c r="D9" s="47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s="7" customFormat="1" ht="15.75">
      <c r="A10" s="450"/>
      <c r="B10" s="450"/>
      <c r="C10" s="83"/>
      <c r="D10" s="4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</row>
    <row r="11" spans="1:34" s="1" customFormat="1" ht="15.7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 customHeight="1" thickBot="1">
      <c r="A12" s="487" t="s">
        <v>53</v>
      </c>
      <c r="B12" s="483" t="s">
        <v>42</v>
      </c>
      <c r="C12" s="483" t="s">
        <v>43</v>
      </c>
      <c r="D12" s="484" t="s">
        <v>44</v>
      </c>
      <c r="E12" s="412" t="s">
        <v>9</v>
      </c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3" t="s">
        <v>45</v>
      </c>
      <c r="AH12" s="414"/>
    </row>
    <row r="13" spans="1:34" ht="15.75" customHeight="1" thickBot="1">
      <c r="A13" s="488"/>
      <c r="B13" s="455"/>
      <c r="C13" s="455"/>
      <c r="D13" s="485"/>
      <c r="E13" s="420" t="s">
        <v>49</v>
      </c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1"/>
      <c r="Q13" s="419" t="s">
        <v>50</v>
      </c>
      <c r="R13" s="420"/>
      <c r="S13" s="420"/>
      <c r="T13" s="420"/>
      <c r="U13" s="420"/>
      <c r="V13" s="421"/>
      <c r="W13" s="422" t="s">
        <v>51</v>
      </c>
      <c r="X13" s="423"/>
      <c r="Y13" s="428" t="s">
        <v>12</v>
      </c>
      <c r="Z13" s="429"/>
      <c r="AA13" s="429"/>
      <c r="AB13" s="429"/>
      <c r="AC13" s="430"/>
      <c r="AD13" s="430"/>
      <c r="AE13" s="430"/>
      <c r="AF13" s="431"/>
      <c r="AG13" s="415"/>
      <c r="AH13" s="416"/>
    </row>
    <row r="14" spans="1:34" ht="15" customHeight="1">
      <c r="A14" s="488"/>
      <c r="B14" s="455"/>
      <c r="C14" s="455"/>
      <c r="D14" s="485"/>
      <c r="E14" s="438" t="s">
        <v>15</v>
      </c>
      <c r="F14" s="433"/>
      <c r="G14" s="436" t="s">
        <v>16</v>
      </c>
      <c r="H14" s="389"/>
      <c r="I14" s="436" t="s">
        <v>17</v>
      </c>
      <c r="J14" s="389"/>
      <c r="K14" s="377" t="s">
        <v>18</v>
      </c>
      <c r="L14" s="378"/>
      <c r="M14" s="377" t="s">
        <v>19</v>
      </c>
      <c r="N14" s="378"/>
      <c r="O14" s="382" t="s">
        <v>47</v>
      </c>
      <c r="P14" s="479"/>
      <c r="Q14" s="392" t="s">
        <v>21</v>
      </c>
      <c r="R14" s="389"/>
      <c r="S14" s="392" t="s">
        <v>22</v>
      </c>
      <c r="T14" s="389"/>
      <c r="U14" s="382" t="s">
        <v>48</v>
      </c>
      <c r="V14" s="479"/>
      <c r="W14" s="424"/>
      <c r="X14" s="425"/>
      <c r="Y14" s="397" t="s">
        <v>24</v>
      </c>
      <c r="Z14" s="389"/>
      <c r="AA14" s="437" t="s">
        <v>25</v>
      </c>
      <c r="AB14" s="438"/>
      <c r="AC14" s="441" t="s">
        <v>26</v>
      </c>
      <c r="AD14" s="442"/>
      <c r="AE14" s="422" t="s">
        <v>55</v>
      </c>
      <c r="AF14" s="383"/>
      <c r="AG14" s="415"/>
      <c r="AH14" s="416"/>
    </row>
    <row r="15" spans="1:34" ht="15">
      <c r="A15" s="488"/>
      <c r="B15" s="455"/>
      <c r="C15" s="455"/>
      <c r="D15" s="485"/>
      <c r="E15" s="438"/>
      <c r="F15" s="433"/>
      <c r="G15" s="392"/>
      <c r="H15" s="389"/>
      <c r="I15" s="392"/>
      <c r="J15" s="389"/>
      <c r="K15" s="379"/>
      <c r="L15" s="378"/>
      <c r="M15" s="379"/>
      <c r="N15" s="378"/>
      <c r="O15" s="384"/>
      <c r="P15" s="480"/>
      <c r="Q15" s="392"/>
      <c r="R15" s="389"/>
      <c r="S15" s="392"/>
      <c r="T15" s="389"/>
      <c r="U15" s="384"/>
      <c r="V15" s="480"/>
      <c r="W15" s="424"/>
      <c r="X15" s="425"/>
      <c r="Y15" s="397"/>
      <c r="Z15" s="389"/>
      <c r="AA15" s="437"/>
      <c r="AB15" s="438"/>
      <c r="AC15" s="443"/>
      <c r="AD15" s="444"/>
      <c r="AE15" s="447"/>
      <c r="AF15" s="385"/>
      <c r="AG15" s="415"/>
      <c r="AH15" s="416"/>
    </row>
    <row r="16" spans="1:34" ht="15.75" thickBot="1">
      <c r="A16" s="488"/>
      <c r="B16" s="455"/>
      <c r="C16" s="455"/>
      <c r="D16" s="485"/>
      <c r="E16" s="440"/>
      <c r="F16" s="435"/>
      <c r="G16" s="393"/>
      <c r="H16" s="391"/>
      <c r="I16" s="393"/>
      <c r="J16" s="391"/>
      <c r="K16" s="380"/>
      <c r="L16" s="381"/>
      <c r="M16" s="380"/>
      <c r="N16" s="381"/>
      <c r="O16" s="386"/>
      <c r="P16" s="481"/>
      <c r="Q16" s="393"/>
      <c r="R16" s="391"/>
      <c r="S16" s="393"/>
      <c r="T16" s="391"/>
      <c r="U16" s="386"/>
      <c r="V16" s="481"/>
      <c r="W16" s="426"/>
      <c r="X16" s="427"/>
      <c r="Y16" s="398"/>
      <c r="Z16" s="391"/>
      <c r="AA16" s="439"/>
      <c r="AB16" s="440"/>
      <c r="AC16" s="445"/>
      <c r="AD16" s="446"/>
      <c r="AE16" s="448"/>
      <c r="AF16" s="387"/>
      <c r="AG16" s="417"/>
      <c r="AH16" s="418"/>
    </row>
    <row r="17" spans="1:34" ht="15">
      <c r="A17" s="488"/>
      <c r="B17" s="455"/>
      <c r="C17" s="455"/>
      <c r="D17" s="485"/>
      <c r="E17" s="410" t="s">
        <v>30</v>
      </c>
      <c r="F17" s="399" t="s">
        <v>31</v>
      </c>
      <c r="G17" s="399" t="s">
        <v>30</v>
      </c>
      <c r="H17" s="399" t="s">
        <v>31</v>
      </c>
      <c r="I17" s="399" t="s">
        <v>30</v>
      </c>
      <c r="J17" s="399" t="s">
        <v>31</v>
      </c>
      <c r="K17" s="399" t="s">
        <v>30</v>
      </c>
      <c r="L17" s="399" t="s">
        <v>31</v>
      </c>
      <c r="M17" s="399" t="s">
        <v>30</v>
      </c>
      <c r="N17" s="399" t="s">
        <v>31</v>
      </c>
      <c r="O17" s="463" t="s">
        <v>30</v>
      </c>
      <c r="P17" s="463" t="s">
        <v>31</v>
      </c>
      <c r="Q17" s="399" t="s">
        <v>30</v>
      </c>
      <c r="R17" s="399" t="s">
        <v>31</v>
      </c>
      <c r="S17" s="399" t="s">
        <v>30</v>
      </c>
      <c r="T17" s="399" t="s">
        <v>31</v>
      </c>
      <c r="U17" s="382" t="s">
        <v>30</v>
      </c>
      <c r="V17" s="466" t="s">
        <v>31</v>
      </c>
      <c r="W17" s="476" t="s">
        <v>30</v>
      </c>
      <c r="X17" s="407" t="s">
        <v>31</v>
      </c>
      <c r="Y17" s="410" t="s">
        <v>30</v>
      </c>
      <c r="Z17" s="399" t="s">
        <v>31</v>
      </c>
      <c r="AA17" s="399" t="s">
        <v>30</v>
      </c>
      <c r="AB17" s="402" t="s">
        <v>31</v>
      </c>
      <c r="AC17" s="472" t="s">
        <v>30</v>
      </c>
      <c r="AD17" s="472" t="s">
        <v>31</v>
      </c>
      <c r="AE17" s="466" t="s">
        <v>30</v>
      </c>
      <c r="AF17" s="475" t="s">
        <v>31</v>
      </c>
      <c r="AG17" s="476" t="s">
        <v>30</v>
      </c>
      <c r="AH17" s="407" t="s">
        <v>31</v>
      </c>
    </row>
    <row r="18" spans="1:34" ht="15">
      <c r="A18" s="488"/>
      <c r="B18" s="455"/>
      <c r="C18" s="455"/>
      <c r="D18" s="485"/>
      <c r="E18" s="389"/>
      <c r="F18" s="400"/>
      <c r="G18" s="400"/>
      <c r="H18" s="400"/>
      <c r="I18" s="400"/>
      <c r="J18" s="400"/>
      <c r="K18" s="400"/>
      <c r="L18" s="400"/>
      <c r="M18" s="400"/>
      <c r="N18" s="400"/>
      <c r="O18" s="464"/>
      <c r="P18" s="464"/>
      <c r="Q18" s="400"/>
      <c r="R18" s="400"/>
      <c r="S18" s="400"/>
      <c r="T18" s="400"/>
      <c r="U18" s="384"/>
      <c r="V18" s="467"/>
      <c r="W18" s="477"/>
      <c r="X18" s="408"/>
      <c r="Y18" s="389"/>
      <c r="Z18" s="400"/>
      <c r="AA18" s="400"/>
      <c r="AB18" s="403"/>
      <c r="AC18" s="473"/>
      <c r="AD18" s="473"/>
      <c r="AE18" s="467"/>
      <c r="AF18" s="447"/>
      <c r="AG18" s="477"/>
      <c r="AH18" s="408"/>
    </row>
    <row r="19" spans="1:34" ht="15.75" thickBot="1">
      <c r="A19" s="489"/>
      <c r="B19" s="456"/>
      <c r="C19" s="456"/>
      <c r="D19" s="486"/>
      <c r="E19" s="391"/>
      <c r="F19" s="401"/>
      <c r="G19" s="401"/>
      <c r="H19" s="401"/>
      <c r="I19" s="401"/>
      <c r="J19" s="401"/>
      <c r="K19" s="401"/>
      <c r="L19" s="401"/>
      <c r="M19" s="401"/>
      <c r="N19" s="401"/>
      <c r="O19" s="464"/>
      <c r="P19" s="464"/>
      <c r="Q19" s="400"/>
      <c r="R19" s="400"/>
      <c r="S19" s="400"/>
      <c r="T19" s="400"/>
      <c r="U19" s="384"/>
      <c r="V19" s="467"/>
      <c r="W19" s="477"/>
      <c r="X19" s="408"/>
      <c r="Y19" s="389"/>
      <c r="Z19" s="400"/>
      <c r="AA19" s="400"/>
      <c r="AB19" s="392"/>
      <c r="AC19" s="473"/>
      <c r="AD19" s="473"/>
      <c r="AE19" s="467"/>
      <c r="AF19" s="447"/>
      <c r="AG19" s="477"/>
      <c r="AH19" s="408"/>
    </row>
    <row r="20" spans="1:34" ht="15">
      <c r="A20" s="63" t="s">
        <v>1044</v>
      </c>
      <c r="B20" s="275">
        <v>5165591.92</v>
      </c>
      <c r="C20" s="16">
        <v>167</v>
      </c>
      <c r="D20" s="278">
        <f>3523/C20</f>
        <v>21.095808383233532</v>
      </c>
      <c r="E20" s="57">
        <f>'Ing Civil'!D91</f>
        <v>317</v>
      </c>
      <c r="F20" s="57">
        <f>'Ing Civil'!E91</f>
        <v>26.416666666666664</v>
      </c>
      <c r="G20" s="57">
        <f>'Ing Civil'!F91</f>
        <v>40</v>
      </c>
      <c r="H20" s="57">
        <f>'Ing Civil'!G91</f>
        <v>3.333333333333333</v>
      </c>
      <c r="I20" s="57">
        <f>'Ing Civil'!H91</f>
        <v>0</v>
      </c>
      <c r="J20" s="57">
        <f>'Ing Civil'!I91</f>
        <v>0</v>
      </c>
      <c r="K20" s="57">
        <f>'Ing Civil'!J91</f>
        <v>0</v>
      </c>
      <c r="L20" s="57">
        <f>'Ing Civil'!K91</f>
        <v>0</v>
      </c>
      <c r="M20" s="57">
        <f>'Ing Civil'!L91</f>
        <v>0</v>
      </c>
      <c r="N20" s="85">
        <f>'Ing Civil'!M91</f>
        <v>0</v>
      </c>
      <c r="O20" s="138">
        <f>Adem!N90</f>
        <v>418</v>
      </c>
      <c r="P20" s="138">
        <f>Adem!O90</f>
        <v>34.833333333333336</v>
      </c>
      <c r="Q20" s="138">
        <f>Adem!P90</f>
        <v>15.5</v>
      </c>
      <c r="R20" s="138">
        <f>Adem!Q90</f>
        <v>1.2916666666666665</v>
      </c>
      <c r="S20" s="138">
        <f>Adem!R90</f>
        <v>0</v>
      </c>
      <c r="T20" s="138">
        <f>Adem!S90</f>
        <v>0</v>
      </c>
      <c r="U20" s="138">
        <f>Adem!T90</f>
        <v>15.5</v>
      </c>
      <c r="V20" s="138">
        <f>Adem!U90</f>
        <v>1.2916666666666665</v>
      </c>
      <c r="W20" s="138">
        <f>Adem!V90</f>
        <v>0</v>
      </c>
      <c r="X20" s="138">
        <f>Adem!W90</f>
        <v>0</v>
      </c>
      <c r="Y20" s="138">
        <f>Adem!X90</f>
        <v>0</v>
      </c>
      <c r="Z20" s="138">
        <f>Adem!Y90</f>
        <v>0</v>
      </c>
      <c r="AA20" s="138">
        <f>Adem!Z90</f>
        <v>70.15</v>
      </c>
      <c r="AB20" s="138">
        <f>Adem!AA90</f>
        <v>5.845833333333332</v>
      </c>
      <c r="AC20" s="138">
        <f>Adem!AB90</f>
        <v>0</v>
      </c>
      <c r="AD20" s="138">
        <f>Adem!AC90</f>
        <v>0</v>
      </c>
      <c r="AE20" s="138">
        <f>Adem!AD90</f>
        <v>70.15</v>
      </c>
      <c r="AF20" s="138">
        <f>Adem!AE90</f>
        <v>5.845833333333332</v>
      </c>
      <c r="AG20" s="138">
        <f>Adem!AF90</f>
        <v>503.65000000000003</v>
      </c>
      <c r="AH20" s="138">
        <f>Adem!AG90</f>
        <v>41.97083333333333</v>
      </c>
    </row>
    <row r="21" spans="1:34" ht="15">
      <c r="A21" s="64"/>
      <c r="B21" s="275"/>
      <c r="C21" s="16"/>
      <c r="D21" s="51"/>
      <c r="E21" s="57"/>
      <c r="F21" s="57"/>
      <c r="G21" s="57"/>
      <c r="H21" s="57"/>
      <c r="I21" s="57"/>
      <c r="J21" s="57"/>
      <c r="K21" s="57"/>
      <c r="L21" s="57"/>
      <c r="M21" s="57"/>
      <c r="N21" s="85"/>
      <c r="O21" s="88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85"/>
      <c r="AG21" s="130"/>
      <c r="AH21" s="89"/>
    </row>
    <row r="22" spans="1:34" ht="15">
      <c r="A22" s="52"/>
      <c r="B22" s="275"/>
      <c r="C22" s="16"/>
      <c r="D22" s="51"/>
      <c r="E22" s="57"/>
      <c r="F22" s="57"/>
      <c r="G22" s="57"/>
      <c r="H22" s="57"/>
      <c r="I22" s="57"/>
      <c r="J22" s="57"/>
      <c r="K22" s="57"/>
      <c r="L22" s="57"/>
      <c r="M22" s="57"/>
      <c r="N22" s="85"/>
      <c r="O22" s="88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85"/>
      <c r="AG22" s="130"/>
      <c r="AH22" s="89"/>
    </row>
    <row r="23" spans="1:34" ht="15">
      <c r="A23" s="62"/>
      <c r="B23" s="275"/>
      <c r="C23" s="16"/>
      <c r="D23" s="51"/>
      <c r="E23" s="17"/>
      <c r="F23" s="18"/>
      <c r="G23" s="19"/>
      <c r="H23" s="18"/>
      <c r="I23" s="19"/>
      <c r="J23" s="18"/>
      <c r="K23" s="19"/>
      <c r="L23" s="18"/>
      <c r="M23" s="19"/>
      <c r="N23" s="137"/>
      <c r="O23" s="143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8"/>
      <c r="AG23" s="127"/>
      <c r="AH23" s="144"/>
    </row>
    <row r="24" spans="1:34" ht="15">
      <c r="A24" s="62"/>
      <c r="B24" s="275"/>
      <c r="C24" s="16"/>
      <c r="D24" s="51"/>
      <c r="E24" s="17"/>
      <c r="F24" s="18"/>
      <c r="G24" s="19"/>
      <c r="H24" s="18"/>
      <c r="I24" s="19"/>
      <c r="J24" s="18"/>
      <c r="K24" s="19"/>
      <c r="L24" s="18"/>
      <c r="M24" s="19"/>
      <c r="N24" s="137"/>
      <c r="O24" s="14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8"/>
      <c r="AG24" s="127"/>
      <c r="AH24" s="144"/>
    </row>
    <row r="25" spans="1:34" ht="15">
      <c r="A25" s="62"/>
      <c r="B25" s="276"/>
      <c r="C25" s="31"/>
      <c r="D25" s="55"/>
      <c r="E25" s="17"/>
      <c r="F25" s="18"/>
      <c r="G25" s="19"/>
      <c r="H25" s="18"/>
      <c r="I25" s="19"/>
      <c r="J25" s="18"/>
      <c r="K25" s="19"/>
      <c r="L25" s="18"/>
      <c r="M25" s="19"/>
      <c r="N25" s="137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</row>
    <row r="26" spans="1:34" ht="15">
      <c r="A26" s="54"/>
      <c r="B26" s="276"/>
      <c r="C26" s="31"/>
      <c r="D26" s="55"/>
      <c r="E26" s="17"/>
      <c r="F26" s="18">
        <f aca="true" t="shared" si="0" ref="F26:F30">+E26/12</f>
        <v>0</v>
      </c>
      <c r="G26" s="19"/>
      <c r="H26" s="18">
        <f aca="true" t="shared" si="1" ref="H26:H30">G26/12</f>
        <v>0</v>
      </c>
      <c r="I26" s="19"/>
      <c r="J26" s="18">
        <f aca="true" t="shared" si="2" ref="J26:J30">+I26/12</f>
        <v>0</v>
      </c>
      <c r="K26" s="19"/>
      <c r="L26" s="18">
        <f aca="true" t="shared" si="3" ref="L26:N30">+K26/12</f>
        <v>0</v>
      </c>
      <c r="M26" s="19"/>
      <c r="N26" s="137">
        <f t="shared" si="3"/>
        <v>0</v>
      </c>
      <c r="O26" s="90"/>
      <c r="P26" s="60"/>
      <c r="Q26" s="61"/>
      <c r="R26" s="60"/>
      <c r="S26" s="61"/>
      <c r="T26" s="60"/>
      <c r="U26" s="61"/>
      <c r="V26" s="60"/>
      <c r="W26" s="61"/>
      <c r="X26" s="60"/>
      <c r="Y26" s="61"/>
      <c r="Z26" s="60"/>
      <c r="AA26" s="61"/>
      <c r="AB26" s="60"/>
      <c r="AC26" s="61"/>
      <c r="AD26" s="60"/>
      <c r="AE26" s="61"/>
      <c r="AF26" s="86"/>
      <c r="AG26" s="61"/>
      <c r="AH26" s="34"/>
    </row>
    <row r="27" spans="1:34" ht="15">
      <c r="A27" s="54"/>
      <c r="B27" s="276"/>
      <c r="C27" s="31"/>
      <c r="D27" s="55"/>
      <c r="E27" s="17"/>
      <c r="F27" s="18">
        <f t="shared" si="0"/>
        <v>0</v>
      </c>
      <c r="G27" s="19"/>
      <c r="H27" s="18">
        <f t="shared" si="1"/>
        <v>0</v>
      </c>
      <c r="I27" s="19"/>
      <c r="J27" s="18">
        <f t="shared" si="2"/>
        <v>0</v>
      </c>
      <c r="K27" s="19"/>
      <c r="L27" s="18">
        <f t="shared" si="3"/>
        <v>0</v>
      </c>
      <c r="M27" s="19"/>
      <c r="N27" s="137">
        <f t="shared" si="3"/>
        <v>0</v>
      </c>
      <c r="O27" s="90"/>
      <c r="P27" s="60"/>
      <c r="Q27" s="61"/>
      <c r="R27" s="60"/>
      <c r="S27" s="61"/>
      <c r="T27" s="60"/>
      <c r="U27" s="61"/>
      <c r="V27" s="60"/>
      <c r="W27" s="61"/>
      <c r="X27" s="60"/>
      <c r="Y27" s="61"/>
      <c r="Z27" s="60"/>
      <c r="AA27" s="61"/>
      <c r="AB27" s="60"/>
      <c r="AC27" s="61"/>
      <c r="AD27" s="60"/>
      <c r="AE27" s="61"/>
      <c r="AF27" s="86"/>
      <c r="AG27" s="61"/>
      <c r="AH27" s="34"/>
    </row>
    <row r="28" spans="1:34" ht="15">
      <c r="A28" s="54"/>
      <c r="B28" s="276"/>
      <c r="C28" s="31"/>
      <c r="D28" s="55"/>
      <c r="E28" s="17"/>
      <c r="F28" s="18">
        <f t="shared" si="0"/>
        <v>0</v>
      </c>
      <c r="G28" s="19"/>
      <c r="H28" s="18">
        <f t="shared" si="1"/>
        <v>0</v>
      </c>
      <c r="I28" s="19"/>
      <c r="J28" s="18">
        <f t="shared" si="2"/>
        <v>0</v>
      </c>
      <c r="K28" s="19"/>
      <c r="L28" s="18">
        <f t="shared" si="3"/>
        <v>0</v>
      </c>
      <c r="M28" s="19"/>
      <c r="N28" s="137">
        <f t="shared" si="3"/>
        <v>0</v>
      </c>
      <c r="O28" s="90"/>
      <c r="P28" s="60"/>
      <c r="Q28" s="61"/>
      <c r="R28" s="60"/>
      <c r="S28" s="61"/>
      <c r="T28" s="60"/>
      <c r="U28" s="61"/>
      <c r="V28" s="60"/>
      <c r="W28" s="61"/>
      <c r="X28" s="60"/>
      <c r="Y28" s="61"/>
      <c r="Z28" s="60"/>
      <c r="AA28" s="61"/>
      <c r="AB28" s="60"/>
      <c r="AC28" s="61"/>
      <c r="AD28" s="60"/>
      <c r="AE28" s="61"/>
      <c r="AF28" s="86"/>
      <c r="AG28" s="61"/>
      <c r="AH28" s="34"/>
    </row>
    <row r="29" spans="1:34" ht="15">
      <c r="A29" s="53"/>
      <c r="B29" s="276"/>
      <c r="C29" s="31"/>
      <c r="D29" s="55"/>
      <c r="E29" s="17"/>
      <c r="F29" s="18">
        <f t="shared" si="0"/>
        <v>0</v>
      </c>
      <c r="G29" s="19"/>
      <c r="H29" s="18">
        <f t="shared" si="1"/>
        <v>0</v>
      </c>
      <c r="I29" s="19"/>
      <c r="J29" s="18">
        <f t="shared" si="2"/>
        <v>0</v>
      </c>
      <c r="K29" s="19"/>
      <c r="L29" s="18">
        <f t="shared" si="3"/>
        <v>0</v>
      </c>
      <c r="M29" s="19"/>
      <c r="N29" s="137">
        <f t="shared" si="3"/>
        <v>0</v>
      </c>
      <c r="O29" s="90"/>
      <c r="P29" s="60"/>
      <c r="Q29" s="61"/>
      <c r="R29" s="60"/>
      <c r="S29" s="61"/>
      <c r="T29" s="60"/>
      <c r="U29" s="61"/>
      <c r="V29" s="60"/>
      <c r="W29" s="61"/>
      <c r="X29" s="60"/>
      <c r="Y29" s="61"/>
      <c r="Z29" s="60"/>
      <c r="AA29" s="61"/>
      <c r="AB29" s="60"/>
      <c r="AC29" s="61"/>
      <c r="AD29" s="60"/>
      <c r="AE29" s="61"/>
      <c r="AF29" s="86"/>
      <c r="AG29" s="61"/>
      <c r="AH29" s="34"/>
    </row>
    <row r="30" spans="1:34" ht="15.75" thickBot="1">
      <c r="A30" s="54"/>
      <c r="B30" s="276"/>
      <c r="C30" s="31"/>
      <c r="D30" s="56"/>
      <c r="E30" s="17"/>
      <c r="F30" s="18">
        <f t="shared" si="0"/>
        <v>0</v>
      </c>
      <c r="G30" s="19"/>
      <c r="H30" s="18">
        <f t="shared" si="1"/>
        <v>0</v>
      </c>
      <c r="I30" s="19"/>
      <c r="J30" s="18">
        <f t="shared" si="2"/>
        <v>0</v>
      </c>
      <c r="K30" s="19"/>
      <c r="L30" s="18">
        <f t="shared" si="3"/>
        <v>0</v>
      </c>
      <c r="M30" s="19"/>
      <c r="N30" s="137">
        <f t="shared" si="3"/>
        <v>0</v>
      </c>
      <c r="O30" s="145"/>
      <c r="P30" s="73"/>
      <c r="Q30" s="146"/>
      <c r="R30" s="73"/>
      <c r="S30" s="146"/>
      <c r="T30" s="73"/>
      <c r="U30" s="146"/>
      <c r="V30" s="73"/>
      <c r="W30" s="146"/>
      <c r="X30" s="73"/>
      <c r="Y30" s="146"/>
      <c r="Z30" s="73"/>
      <c r="AA30" s="146"/>
      <c r="AB30" s="73"/>
      <c r="AC30" s="146"/>
      <c r="AD30" s="73"/>
      <c r="AE30" s="146"/>
      <c r="AF30" s="147"/>
      <c r="AG30" s="146"/>
      <c r="AH30" s="74"/>
    </row>
    <row r="31" spans="1:66" s="41" customFormat="1" ht="15.75" thickBot="1">
      <c r="A31" s="67" t="s">
        <v>38</v>
      </c>
      <c r="B31" s="277">
        <f>SUM(B20:B30)</f>
        <v>5165591.92</v>
      </c>
      <c r="C31" s="68">
        <f aca="true" t="shared" si="4" ref="C31">SUM(C20:C30)</f>
        <v>167</v>
      </c>
      <c r="D31" s="68">
        <f>SUM(D20:D30)/1</f>
        <v>21.095808383233532</v>
      </c>
      <c r="E31" s="49">
        <f aca="true" t="shared" si="5" ref="E31:R31">SUM(E20:E30)</f>
        <v>317</v>
      </c>
      <c r="F31" s="39">
        <f t="shared" si="5"/>
        <v>26.416666666666664</v>
      </c>
      <c r="G31" s="39">
        <f t="shared" si="5"/>
        <v>40</v>
      </c>
      <c r="H31" s="39">
        <f t="shared" si="5"/>
        <v>3.333333333333333</v>
      </c>
      <c r="I31" s="39">
        <f t="shared" si="5"/>
        <v>0</v>
      </c>
      <c r="J31" s="39">
        <f t="shared" si="5"/>
        <v>0</v>
      </c>
      <c r="K31" s="39">
        <f t="shared" si="5"/>
        <v>0</v>
      </c>
      <c r="L31" s="39">
        <f t="shared" si="5"/>
        <v>0</v>
      </c>
      <c r="M31" s="39">
        <f t="shared" si="5"/>
        <v>0</v>
      </c>
      <c r="N31" s="39">
        <f t="shared" si="5"/>
        <v>0</v>
      </c>
      <c r="O31" s="59">
        <f t="shared" si="5"/>
        <v>418</v>
      </c>
      <c r="P31" s="59">
        <f t="shared" si="5"/>
        <v>34.833333333333336</v>
      </c>
      <c r="Q31" s="59">
        <f t="shared" si="5"/>
        <v>15.5</v>
      </c>
      <c r="R31" s="59">
        <f t="shared" si="5"/>
        <v>1.2916666666666665</v>
      </c>
      <c r="S31" s="59">
        <f>SUM(S20:S24)</f>
        <v>0</v>
      </c>
      <c r="T31" s="59">
        <f>SUM(T20:T30)</f>
        <v>0</v>
      </c>
      <c r="U31" s="59">
        <f>SUM(U20:U30)</f>
        <v>15.5</v>
      </c>
      <c r="V31" s="59">
        <f>SUM(V20:V30)</f>
        <v>1.2916666666666665</v>
      </c>
      <c r="W31" s="59">
        <f>SUM(W20:W30)</f>
        <v>0</v>
      </c>
      <c r="X31" s="59">
        <f>SUM(X20:X24)</f>
        <v>0</v>
      </c>
      <c r="Y31" s="59">
        <f aca="true" t="shared" si="6" ref="Y31:AH31">SUM(Y20:Y30)</f>
        <v>0</v>
      </c>
      <c r="Z31" s="59">
        <f t="shared" si="6"/>
        <v>0</v>
      </c>
      <c r="AA31" s="59">
        <f t="shared" si="6"/>
        <v>70.15</v>
      </c>
      <c r="AB31" s="59">
        <f t="shared" si="6"/>
        <v>5.845833333333332</v>
      </c>
      <c r="AC31" s="59">
        <f t="shared" si="6"/>
        <v>0</v>
      </c>
      <c r="AD31" s="59">
        <f t="shared" si="6"/>
        <v>0</v>
      </c>
      <c r="AE31" s="59">
        <f t="shared" si="6"/>
        <v>70.15</v>
      </c>
      <c r="AF31" s="87">
        <f t="shared" si="6"/>
        <v>5.845833333333332</v>
      </c>
      <c r="AG31" s="91">
        <f t="shared" si="6"/>
        <v>503.65000000000003</v>
      </c>
      <c r="AH31" s="129">
        <f t="shared" si="6"/>
        <v>41.97083333333333</v>
      </c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7:66" ht="15">
      <c r="Q32" s="1"/>
      <c r="R32" s="1"/>
      <c r="S32" s="1"/>
      <c r="T32" s="1"/>
      <c r="W32" s="1"/>
      <c r="X32" s="1"/>
      <c r="Y32" s="1"/>
      <c r="Z32" s="1"/>
      <c r="AA32" s="1"/>
      <c r="AB32" s="1"/>
      <c r="AC32" s="1"/>
      <c r="AD32" s="1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20" ht="15">
      <c r="A33" s="373" t="s">
        <v>39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</row>
    <row r="34" spans="1:35" ht="15" customHeight="1">
      <c r="A34" s="375" t="s">
        <v>1820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</row>
    <row r="36" ht="15">
      <c r="A36" s="221" t="s">
        <v>40</v>
      </c>
    </row>
  </sheetData>
  <mergeCells count="62">
    <mergeCell ref="B9:D9"/>
    <mergeCell ref="A2:AH2"/>
    <mergeCell ref="O3:V3"/>
    <mergeCell ref="P4:U4"/>
    <mergeCell ref="A6:AH6"/>
    <mergeCell ref="A7:AH7"/>
    <mergeCell ref="A10:B10"/>
    <mergeCell ref="A12:A19"/>
    <mergeCell ref="B12:B19"/>
    <mergeCell ref="C12:C19"/>
    <mergeCell ref="D12:D19"/>
    <mergeCell ref="AG12:AH16"/>
    <mergeCell ref="E13:P13"/>
    <mergeCell ref="Q13:V13"/>
    <mergeCell ref="W13:X16"/>
    <mergeCell ref="Y13:AF13"/>
    <mergeCell ref="E14:F16"/>
    <mergeCell ref="G14:H16"/>
    <mergeCell ref="I14:J16"/>
    <mergeCell ref="K14:L16"/>
    <mergeCell ref="M14:N16"/>
    <mergeCell ref="E12:AF12"/>
    <mergeCell ref="O14:P16"/>
    <mergeCell ref="Q14:R16"/>
    <mergeCell ref="S14:T16"/>
    <mergeCell ref="U14:V16"/>
    <mergeCell ref="Y14:Z16"/>
    <mergeCell ref="AE14:AF16"/>
    <mergeCell ref="E17:E19"/>
    <mergeCell ref="F17:F19"/>
    <mergeCell ref="G17:G19"/>
    <mergeCell ref="H17:H19"/>
    <mergeCell ref="I17:I19"/>
    <mergeCell ref="J17:J19"/>
    <mergeCell ref="S17:S19"/>
    <mergeCell ref="T17:T19"/>
    <mergeCell ref="U17:U19"/>
    <mergeCell ref="V17:V19"/>
    <mergeCell ref="K17:K19"/>
    <mergeCell ref="L17:L19"/>
    <mergeCell ref="M17:M19"/>
    <mergeCell ref="AB17:AB19"/>
    <mergeCell ref="Q17:Q19"/>
    <mergeCell ref="AA14:AB16"/>
    <mergeCell ref="AC14:AD16"/>
    <mergeCell ref="N17:N19"/>
    <mergeCell ref="O17:O19"/>
    <mergeCell ref="P17:P19"/>
    <mergeCell ref="A34:AI34"/>
    <mergeCell ref="AG17:AG19"/>
    <mergeCell ref="AH17:AH19"/>
    <mergeCell ref="W17:W19"/>
    <mergeCell ref="X17:X19"/>
    <mergeCell ref="Y17:Y19"/>
    <mergeCell ref="Z17:Z19"/>
    <mergeCell ref="AA17:AA19"/>
    <mergeCell ref="A33:T33"/>
    <mergeCell ref="AC17:AC19"/>
    <mergeCell ref="AD17:AD19"/>
    <mergeCell ref="AE17:AE19"/>
    <mergeCell ref="AF17:AF19"/>
    <mergeCell ref="R17:R19"/>
  </mergeCells>
  <printOptions/>
  <pageMargins left="0.7" right="0.7" top="0.75" bottom="0.75" header="0.3" footer="0.3"/>
  <pageSetup fitToHeight="0" fitToWidth="1" horizontalDpi="600" verticalDpi="600" orientation="landscape" paperSize="5" scale="6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5"/>
  <sheetViews>
    <sheetView workbookViewId="0" topLeftCell="A49">
      <selection activeCell="E68" sqref="E68:E71"/>
    </sheetView>
  </sheetViews>
  <sheetFormatPr defaultColWidth="9.140625" defaultRowHeight="15"/>
  <cols>
    <col min="1" max="1" width="21.00390625" style="221" customWidth="1"/>
    <col min="2" max="2" width="25.140625" style="221" customWidth="1"/>
    <col min="3" max="3" width="45.28125" style="221" customWidth="1"/>
    <col min="4" max="5" width="8.00390625" style="221" customWidth="1"/>
    <col min="6" max="6" width="7.00390625" style="221" bestFit="1" customWidth="1"/>
    <col min="7" max="7" width="7.28125" style="221" customWidth="1"/>
    <col min="8" max="8" width="5.8515625" style="221" customWidth="1"/>
    <col min="9" max="9" width="6.421875" style="221" customWidth="1"/>
    <col min="10" max="11" width="6.28125" style="221" customWidth="1"/>
    <col min="12" max="13" width="7.28125" style="221" customWidth="1"/>
    <col min="14" max="14" width="11.28125" style="1" customWidth="1"/>
    <col min="15" max="15" width="11.00390625" style="1" customWidth="1"/>
    <col min="16" max="16" width="8.57421875" style="221" customWidth="1"/>
    <col min="17" max="17" width="7.421875" style="221" customWidth="1"/>
    <col min="18" max="19" width="7.7109375" style="221" customWidth="1"/>
    <col min="20" max="20" width="9.28125" style="1" customWidth="1"/>
    <col min="21" max="21" width="9.8515625" style="1" customWidth="1"/>
    <col min="22" max="22" width="7.7109375" style="221" customWidth="1"/>
    <col min="23" max="23" width="6.140625" style="221" customWidth="1"/>
    <col min="24" max="26" width="7.7109375" style="221" customWidth="1"/>
    <col min="27" max="27" width="9.7109375" style="221" customWidth="1"/>
    <col min="28" max="29" width="7.7109375" style="221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221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1044</v>
      </c>
    </row>
    <row r="10" spans="1:3" s="7" customFormat="1" ht="16.5" thickBot="1">
      <c r="A10" s="449" t="s">
        <v>5</v>
      </c>
      <c r="B10" s="450"/>
      <c r="C10" s="6" t="s">
        <v>1044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230" t="s">
        <v>1046</v>
      </c>
      <c r="B21" s="229" t="s">
        <v>78</v>
      </c>
      <c r="C21" s="229" t="s">
        <v>1047</v>
      </c>
      <c r="D21" s="229">
        <v>7</v>
      </c>
      <c r="E21" s="18">
        <f aca="true" t="shared" si="0" ref="E21:E87">+D21/12</f>
        <v>0.5833333333333334</v>
      </c>
      <c r="F21" s="231"/>
      <c r="G21" s="18">
        <f aca="true" t="shared" si="1" ref="G21:G66">F21/12</f>
        <v>0</v>
      </c>
      <c r="H21" s="19"/>
      <c r="I21" s="18">
        <f aca="true" t="shared" si="2" ref="I21:I66">+H21/12</f>
        <v>0</v>
      </c>
      <c r="J21" s="19"/>
      <c r="K21" s="18">
        <f aca="true" t="shared" si="3" ref="K21:M51">+J21/12</f>
        <v>0</v>
      </c>
      <c r="L21" s="19"/>
      <c r="M21" s="18">
        <f aca="true" t="shared" si="4" ref="M21:M50">+L21/12</f>
        <v>0</v>
      </c>
      <c r="N21" s="20">
        <f aca="true" t="shared" si="5" ref="N21:O50">D21+F21+H21+J21+L21</f>
        <v>7</v>
      </c>
      <c r="O21" s="21">
        <f t="shared" si="5"/>
        <v>0.5833333333333334</v>
      </c>
      <c r="P21" s="232">
        <v>0</v>
      </c>
      <c r="Q21" s="18">
        <f aca="true" t="shared" si="6" ref="Q21:Q66">+P21/12</f>
        <v>0</v>
      </c>
      <c r="R21" s="19"/>
      <c r="S21" s="18">
        <f aca="true" t="shared" si="7" ref="S21:S66">+R21/12</f>
        <v>0</v>
      </c>
      <c r="T21" s="20">
        <f aca="true" t="shared" si="8" ref="T21:U50">P21+R21</f>
        <v>0</v>
      </c>
      <c r="U21" s="22">
        <f t="shared" si="8"/>
        <v>0</v>
      </c>
      <c r="V21" s="23"/>
      <c r="W21" s="18">
        <f aca="true" t="shared" si="9" ref="W21:W66">+V21/12</f>
        <v>0</v>
      </c>
      <c r="X21" s="24"/>
      <c r="Y21" s="18">
        <f aca="true" t="shared" si="10" ref="Y21:Y66">+X21/12</f>
        <v>0</v>
      </c>
      <c r="Z21" s="233">
        <v>9.57</v>
      </c>
      <c r="AA21" s="18">
        <f aca="true" t="shared" si="11" ref="AA21:AA66">+Z21/12</f>
        <v>0.7975</v>
      </c>
      <c r="AB21" s="25"/>
      <c r="AC21" s="18">
        <f aca="true" t="shared" si="12" ref="AC21:AC87">AB21/12</f>
        <v>0</v>
      </c>
      <c r="AD21" s="26">
        <f aca="true" t="shared" si="13" ref="AD21:AE50">X21+Z21+AB21</f>
        <v>9.57</v>
      </c>
      <c r="AE21" s="27">
        <f t="shared" si="13"/>
        <v>0.7975</v>
      </c>
      <c r="AF21" s="28">
        <f aca="true" t="shared" si="14" ref="AF21:AG50">N21+T21+V21+AD21</f>
        <v>16.57</v>
      </c>
      <c r="AG21" s="29">
        <f t="shared" si="14"/>
        <v>1.3808333333333334</v>
      </c>
      <c r="AH21" s="28">
        <f aca="true" t="shared" si="15" ref="AH21:AH66">IF(AF21-F21-J21-AB21-12&lt;0,0,AF21-F21-J21-AB21-12)</f>
        <v>4.57</v>
      </c>
      <c r="AI21" s="22">
        <f aca="true" t="shared" si="16" ref="AI21:AI66">AH21/12</f>
        <v>0.38083333333333336</v>
      </c>
    </row>
    <row r="22" spans="1:35" ht="15">
      <c r="A22" s="230" t="s">
        <v>1048</v>
      </c>
      <c r="B22" s="229" t="s">
        <v>326</v>
      </c>
      <c r="C22" s="229" t="s">
        <v>1049</v>
      </c>
      <c r="D22" s="229">
        <v>13</v>
      </c>
      <c r="E22" s="18">
        <f t="shared" si="0"/>
        <v>1.0833333333333333</v>
      </c>
      <c r="F22" s="231"/>
      <c r="G22" s="18">
        <f t="shared" si="1"/>
        <v>0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13</v>
      </c>
      <c r="O22" s="21">
        <f t="shared" si="5"/>
        <v>1.0833333333333333</v>
      </c>
      <c r="P22" s="232">
        <v>0</v>
      </c>
      <c r="Q22" s="18">
        <f t="shared" si="6"/>
        <v>0</v>
      </c>
      <c r="R22" s="19"/>
      <c r="S22" s="18">
        <f t="shared" si="7"/>
        <v>0</v>
      </c>
      <c r="T22" s="20">
        <f t="shared" si="8"/>
        <v>0</v>
      </c>
      <c r="U22" s="22">
        <f t="shared" si="8"/>
        <v>0</v>
      </c>
      <c r="V22" s="23"/>
      <c r="W22" s="18">
        <f t="shared" si="9"/>
        <v>0</v>
      </c>
      <c r="X22" s="24"/>
      <c r="Y22" s="18">
        <f t="shared" si="10"/>
        <v>0</v>
      </c>
      <c r="Z22" s="233">
        <v>0</v>
      </c>
      <c r="AA22" s="18">
        <f t="shared" si="11"/>
        <v>0</v>
      </c>
      <c r="AB22" s="25"/>
      <c r="AC22" s="18">
        <f t="shared" si="12"/>
        <v>0</v>
      </c>
      <c r="AD22" s="26">
        <f t="shared" si="13"/>
        <v>0</v>
      </c>
      <c r="AE22" s="27">
        <f t="shared" si="13"/>
        <v>0</v>
      </c>
      <c r="AF22" s="28">
        <f t="shared" si="14"/>
        <v>13</v>
      </c>
      <c r="AG22" s="29">
        <f t="shared" si="14"/>
        <v>1.0833333333333333</v>
      </c>
      <c r="AH22" s="28">
        <f t="shared" si="15"/>
        <v>1</v>
      </c>
      <c r="AI22" s="22">
        <f t="shared" si="16"/>
        <v>0.08333333333333333</v>
      </c>
    </row>
    <row r="23" spans="1:35" ht="15">
      <c r="A23" s="230" t="s">
        <v>1050</v>
      </c>
      <c r="B23" s="229" t="s">
        <v>78</v>
      </c>
      <c r="C23" s="229" t="s">
        <v>1051</v>
      </c>
      <c r="D23" s="229">
        <v>13.5</v>
      </c>
      <c r="E23" s="18">
        <f t="shared" si="0"/>
        <v>1.125</v>
      </c>
      <c r="F23" s="231"/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13.5</v>
      </c>
      <c r="O23" s="21">
        <f t="shared" si="5"/>
        <v>1.125</v>
      </c>
      <c r="P23" s="232">
        <v>0</v>
      </c>
      <c r="Q23" s="18">
        <f t="shared" si="6"/>
        <v>0</v>
      </c>
      <c r="R23" s="19"/>
      <c r="S23" s="18">
        <f t="shared" si="7"/>
        <v>0</v>
      </c>
      <c r="T23" s="20">
        <f t="shared" si="8"/>
        <v>0</v>
      </c>
      <c r="U23" s="22">
        <f t="shared" si="8"/>
        <v>0</v>
      </c>
      <c r="V23" s="23"/>
      <c r="W23" s="18">
        <f t="shared" si="9"/>
        <v>0</v>
      </c>
      <c r="X23" s="24"/>
      <c r="Y23" s="18">
        <f t="shared" si="10"/>
        <v>0</v>
      </c>
      <c r="Z23" s="233">
        <v>3</v>
      </c>
      <c r="AA23" s="18">
        <f t="shared" si="11"/>
        <v>0.25</v>
      </c>
      <c r="AB23" s="25"/>
      <c r="AC23" s="18">
        <f t="shared" si="12"/>
        <v>0</v>
      </c>
      <c r="AD23" s="26">
        <f t="shared" si="13"/>
        <v>3</v>
      </c>
      <c r="AE23" s="27">
        <f t="shared" si="13"/>
        <v>0.25</v>
      </c>
      <c r="AF23" s="28">
        <f t="shared" si="14"/>
        <v>16.5</v>
      </c>
      <c r="AG23" s="29">
        <f t="shared" si="14"/>
        <v>1.375</v>
      </c>
      <c r="AH23" s="28">
        <f t="shared" si="15"/>
        <v>4.5</v>
      </c>
      <c r="AI23" s="22">
        <f t="shared" si="16"/>
        <v>0.375</v>
      </c>
    </row>
    <row r="24" spans="1:35" ht="15">
      <c r="A24" s="230" t="s">
        <v>1052</v>
      </c>
      <c r="B24" s="229" t="s">
        <v>78</v>
      </c>
      <c r="C24" s="229" t="s">
        <v>1053</v>
      </c>
      <c r="D24" s="229">
        <v>12.5</v>
      </c>
      <c r="E24" s="18">
        <f t="shared" si="0"/>
        <v>1.0416666666666667</v>
      </c>
      <c r="F24" s="231"/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12.5</v>
      </c>
      <c r="O24" s="21">
        <f t="shared" si="5"/>
        <v>1.0416666666666667</v>
      </c>
      <c r="P24" s="232">
        <v>0</v>
      </c>
      <c r="Q24" s="18">
        <f t="shared" si="6"/>
        <v>0</v>
      </c>
      <c r="R24" s="19"/>
      <c r="S24" s="18">
        <f t="shared" si="7"/>
        <v>0</v>
      </c>
      <c r="T24" s="20">
        <f t="shared" si="8"/>
        <v>0</v>
      </c>
      <c r="U24" s="22">
        <f t="shared" si="8"/>
        <v>0</v>
      </c>
      <c r="V24" s="23"/>
      <c r="W24" s="18">
        <f t="shared" si="9"/>
        <v>0</v>
      </c>
      <c r="X24" s="24"/>
      <c r="Y24" s="18">
        <f t="shared" si="10"/>
        <v>0</v>
      </c>
      <c r="Z24" s="233">
        <v>0</v>
      </c>
      <c r="AA24" s="18">
        <f t="shared" si="11"/>
        <v>0</v>
      </c>
      <c r="AB24" s="25"/>
      <c r="AC24" s="18">
        <f t="shared" si="12"/>
        <v>0</v>
      </c>
      <c r="AD24" s="26">
        <f t="shared" si="13"/>
        <v>0</v>
      </c>
      <c r="AE24" s="27">
        <f t="shared" si="13"/>
        <v>0</v>
      </c>
      <c r="AF24" s="28">
        <f t="shared" si="14"/>
        <v>12.5</v>
      </c>
      <c r="AG24" s="29">
        <f t="shared" si="14"/>
        <v>1.0416666666666667</v>
      </c>
      <c r="AH24" s="28">
        <f t="shared" si="15"/>
        <v>0.5</v>
      </c>
      <c r="AI24" s="22">
        <f t="shared" si="16"/>
        <v>0.041666666666666664</v>
      </c>
    </row>
    <row r="25" spans="1:35" ht="15">
      <c r="A25" s="229"/>
      <c r="B25" s="229" t="s">
        <v>75</v>
      </c>
      <c r="C25" s="229" t="s">
        <v>1054</v>
      </c>
      <c r="D25" s="229">
        <v>12</v>
      </c>
      <c r="E25" s="18">
        <f t="shared" si="0"/>
        <v>1</v>
      </c>
      <c r="F25" s="231"/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12</v>
      </c>
      <c r="O25" s="21">
        <f t="shared" si="5"/>
        <v>1</v>
      </c>
      <c r="P25" s="232">
        <v>0</v>
      </c>
      <c r="Q25" s="18">
        <f t="shared" si="6"/>
        <v>0</v>
      </c>
      <c r="R25" s="19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Z25" s="233">
        <v>0</v>
      </c>
      <c r="AA25" s="18">
        <f t="shared" si="11"/>
        <v>0</v>
      </c>
      <c r="AB25" s="25"/>
      <c r="AC25" s="18">
        <f t="shared" si="12"/>
        <v>0</v>
      </c>
      <c r="AD25" s="26">
        <f t="shared" si="13"/>
        <v>0</v>
      </c>
      <c r="AE25" s="27">
        <f t="shared" si="13"/>
        <v>0</v>
      </c>
      <c r="AF25" s="28">
        <f t="shared" si="14"/>
        <v>12</v>
      </c>
      <c r="AG25" s="29">
        <f t="shared" si="14"/>
        <v>1</v>
      </c>
      <c r="AH25" s="28">
        <f t="shared" si="15"/>
        <v>0</v>
      </c>
      <c r="AI25" s="22">
        <f t="shared" si="16"/>
        <v>0</v>
      </c>
    </row>
    <row r="26" spans="1:35" ht="15">
      <c r="A26" s="230" t="s">
        <v>1055</v>
      </c>
      <c r="B26" s="229" t="s">
        <v>61</v>
      </c>
      <c r="C26" s="229" t="s">
        <v>1056</v>
      </c>
      <c r="D26" s="229">
        <v>3</v>
      </c>
      <c r="E26" s="18">
        <f t="shared" si="0"/>
        <v>0.25</v>
      </c>
      <c r="F26" s="231"/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3</v>
      </c>
      <c r="O26" s="21">
        <f t="shared" si="5"/>
        <v>0.25</v>
      </c>
      <c r="P26" s="232">
        <v>3</v>
      </c>
      <c r="Q26" s="18">
        <f t="shared" si="6"/>
        <v>0.25</v>
      </c>
      <c r="R26" s="19"/>
      <c r="S26" s="18">
        <f t="shared" si="7"/>
        <v>0</v>
      </c>
      <c r="T26" s="20">
        <f t="shared" si="8"/>
        <v>3</v>
      </c>
      <c r="U26" s="22">
        <f t="shared" si="8"/>
        <v>0.25</v>
      </c>
      <c r="V26" s="23"/>
      <c r="W26" s="18">
        <f t="shared" si="9"/>
        <v>0</v>
      </c>
      <c r="X26" s="24"/>
      <c r="Y26" s="18">
        <f t="shared" si="10"/>
        <v>0</v>
      </c>
      <c r="Z26" s="233">
        <v>6</v>
      </c>
      <c r="AA26" s="18">
        <f t="shared" si="11"/>
        <v>0.5</v>
      </c>
      <c r="AB26" s="25"/>
      <c r="AC26" s="18">
        <f t="shared" si="12"/>
        <v>0</v>
      </c>
      <c r="AD26" s="26">
        <f t="shared" si="13"/>
        <v>6</v>
      </c>
      <c r="AE26" s="27">
        <f t="shared" si="13"/>
        <v>0.5</v>
      </c>
      <c r="AF26" s="28">
        <f t="shared" si="14"/>
        <v>12</v>
      </c>
      <c r="AG26" s="29">
        <f t="shared" si="14"/>
        <v>1</v>
      </c>
      <c r="AH26" s="28">
        <f t="shared" si="15"/>
        <v>0</v>
      </c>
      <c r="AI26" s="22">
        <f t="shared" si="16"/>
        <v>0</v>
      </c>
    </row>
    <row r="27" spans="1:35" ht="15">
      <c r="A27" s="230" t="s">
        <v>1057</v>
      </c>
      <c r="B27" s="229" t="s">
        <v>326</v>
      </c>
      <c r="C27" s="229" t="s">
        <v>1058</v>
      </c>
      <c r="D27" s="229">
        <v>10</v>
      </c>
      <c r="E27" s="18">
        <f t="shared" si="0"/>
        <v>0.8333333333333334</v>
      </c>
      <c r="F27" s="231">
        <v>3</v>
      </c>
      <c r="G27" s="18">
        <f t="shared" si="1"/>
        <v>0.25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13</v>
      </c>
      <c r="O27" s="21">
        <f t="shared" si="5"/>
        <v>1.0833333333333335</v>
      </c>
      <c r="P27" s="232">
        <v>2</v>
      </c>
      <c r="Q27" s="18">
        <f t="shared" si="6"/>
        <v>0.16666666666666666</v>
      </c>
      <c r="R27" s="19"/>
      <c r="S27" s="18">
        <f t="shared" si="7"/>
        <v>0</v>
      </c>
      <c r="T27" s="20">
        <f t="shared" si="8"/>
        <v>2</v>
      </c>
      <c r="U27" s="22">
        <f t="shared" si="8"/>
        <v>0.16666666666666666</v>
      </c>
      <c r="V27" s="23"/>
      <c r="W27" s="18">
        <f t="shared" si="9"/>
        <v>0</v>
      </c>
      <c r="X27" s="24"/>
      <c r="Y27" s="18">
        <f t="shared" si="10"/>
        <v>0</v>
      </c>
      <c r="Z27" s="233">
        <v>0</v>
      </c>
      <c r="AA27" s="18">
        <f t="shared" si="11"/>
        <v>0</v>
      </c>
      <c r="AB27" s="25"/>
      <c r="AC27" s="18">
        <f t="shared" si="12"/>
        <v>0</v>
      </c>
      <c r="AD27" s="26">
        <f t="shared" si="13"/>
        <v>0</v>
      </c>
      <c r="AE27" s="27">
        <f t="shared" si="13"/>
        <v>0</v>
      </c>
      <c r="AF27" s="28">
        <f t="shared" si="14"/>
        <v>15</v>
      </c>
      <c r="AG27" s="29">
        <f t="shared" si="14"/>
        <v>1.2500000000000002</v>
      </c>
      <c r="AH27" s="28">
        <f t="shared" si="15"/>
        <v>0</v>
      </c>
      <c r="AI27" s="22">
        <f t="shared" si="16"/>
        <v>0</v>
      </c>
    </row>
    <row r="28" spans="1:35" ht="15">
      <c r="A28" s="229"/>
      <c r="B28" s="229" t="s">
        <v>298</v>
      </c>
      <c r="C28" s="229" t="s">
        <v>1059</v>
      </c>
      <c r="D28" s="229">
        <v>9</v>
      </c>
      <c r="E28" s="18">
        <f t="shared" si="0"/>
        <v>0.75</v>
      </c>
      <c r="F28" s="231"/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9</v>
      </c>
      <c r="O28" s="21">
        <f t="shared" si="5"/>
        <v>0.75</v>
      </c>
      <c r="P28" s="232">
        <v>1.5</v>
      </c>
      <c r="Q28" s="18">
        <f t="shared" si="6"/>
        <v>0.125</v>
      </c>
      <c r="R28" s="19"/>
      <c r="S28" s="18">
        <f t="shared" si="7"/>
        <v>0</v>
      </c>
      <c r="T28" s="20">
        <f t="shared" si="8"/>
        <v>1.5</v>
      </c>
      <c r="U28" s="22">
        <f t="shared" si="8"/>
        <v>0.125</v>
      </c>
      <c r="V28" s="23"/>
      <c r="W28" s="18">
        <f t="shared" si="9"/>
        <v>0</v>
      </c>
      <c r="X28" s="24"/>
      <c r="Y28" s="18">
        <f t="shared" si="10"/>
        <v>0</v>
      </c>
      <c r="Z28" s="233">
        <v>0.79</v>
      </c>
      <c r="AA28" s="18">
        <f t="shared" si="11"/>
        <v>0.06583333333333334</v>
      </c>
      <c r="AB28" s="25"/>
      <c r="AC28" s="18">
        <f t="shared" si="12"/>
        <v>0</v>
      </c>
      <c r="AD28" s="26">
        <f t="shared" si="13"/>
        <v>0.79</v>
      </c>
      <c r="AE28" s="27">
        <f t="shared" si="13"/>
        <v>0.06583333333333334</v>
      </c>
      <c r="AF28" s="28">
        <f t="shared" si="14"/>
        <v>11.29</v>
      </c>
      <c r="AG28" s="29">
        <f t="shared" si="14"/>
        <v>0.9408333333333333</v>
      </c>
      <c r="AH28" s="28">
        <f t="shared" si="15"/>
        <v>0</v>
      </c>
      <c r="AI28" s="22">
        <f t="shared" si="16"/>
        <v>0</v>
      </c>
    </row>
    <row r="29" spans="1:35" ht="15">
      <c r="A29" s="230" t="s">
        <v>1060</v>
      </c>
      <c r="B29" s="229" t="s">
        <v>78</v>
      </c>
      <c r="C29" s="229" t="s">
        <v>1061</v>
      </c>
      <c r="D29" s="229">
        <v>12</v>
      </c>
      <c r="E29" s="18">
        <f t="shared" si="0"/>
        <v>1</v>
      </c>
      <c r="F29" s="231"/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12</v>
      </c>
      <c r="O29" s="21">
        <f t="shared" si="5"/>
        <v>1</v>
      </c>
      <c r="P29" s="232">
        <v>0</v>
      </c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Z29" s="233">
        <v>0</v>
      </c>
      <c r="AA29" s="18">
        <f t="shared" si="11"/>
        <v>0</v>
      </c>
      <c r="AB29" s="25"/>
      <c r="AC29" s="18">
        <f t="shared" si="12"/>
        <v>0</v>
      </c>
      <c r="AD29" s="26">
        <f t="shared" si="13"/>
        <v>0</v>
      </c>
      <c r="AE29" s="27">
        <f t="shared" si="13"/>
        <v>0</v>
      </c>
      <c r="AF29" s="28">
        <f t="shared" si="14"/>
        <v>12</v>
      </c>
      <c r="AG29" s="29">
        <f t="shared" si="14"/>
        <v>1</v>
      </c>
      <c r="AH29" s="28">
        <f t="shared" si="15"/>
        <v>0</v>
      </c>
      <c r="AI29" s="22">
        <f t="shared" si="16"/>
        <v>0</v>
      </c>
    </row>
    <row r="30" spans="1:35" ht="15">
      <c r="A30" s="230" t="s">
        <v>1062</v>
      </c>
      <c r="B30" s="229" t="s">
        <v>61</v>
      </c>
      <c r="C30" s="229" t="s">
        <v>1063</v>
      </c>
      <c r="D30" s="229">
        <v>12</v>
      </c>
      <c r="E30" s="18">
        <f t="shared" si="0"/>
        <v>1</v>
      </c>
      <c r="F30" s="231"/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12</v>
      </c>
      <c r="O30" s="21">
        <f t="shared" si="5"/>
        <v>1</v>
      </c>
      <c r="P30" s="232">
        <v>0</v>
      </c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Z30" s="233">
        <v>0</v>
      </c>
      <c r="AA30" s="18">
        <f t="shared" si="11"/>
        <v>0</v>
      </c>
      <c r="AB30" s="25"/>
      <c r="AC30" s="18">
        <f t="shared" si="12"/>
        <v>0</v>
      </c>
      <c r="AD30" s="26">
        <f t="shared" si="13"/>
        <v>0</v>
      </c>
      <c r="AE30" s="27">
        <f t="shared" si="13"/>
        <v>0</v>
      </c>
      <c r="AF30" s="28">
        <f t="shared" si="14"/>
        <v>12</v>
      </c>
      <c r="AG30" s="29">
        <f t="shared" si="14"/>
        <v>1</v>
      </c>
      <c r="AH30" s="28">
        <f t="shared" si="15"/>
        <v>0</v>
      </c>
      <c r="AI30" s="22">
        <f t="shared" si="16"/>
        <v>0</v>
      </c>
    </row>
    <row r="31" spans="1:35" ht="15">
      <c r="A31" s="229"/>
      <c r="B31" s="229" t="s">
        <v>125</v>
      </c>
      <c r="C31" s="229" t="s">
        <v>1064</v>
      </c>
      <c r="D31" s="229">
        <v>9.5</v>
      </c>
      <c r="E31" s="18">
        <f t="shared" si="0"/>
        <v>0.7916666666666666</v>
      </c>
      <c r="F31" s="231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9.5</v>
      </c>
      <c r="O31" s="21">
        <f t="shared" si="5"/>
        <v>0.7916666666666666</v>
      </c>
      <c r="P31" s="232">
        <v>0</v>
      </c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Z31" s="233">
        <v>0</v>
      </c>
      <c r="AA31" s="18">
        <f t="shared" si="11"/>
        <v>0</v>
      </c>
      <c r="AB31" s="25"/>
      <c r="AC31" s="18">
        <f t="shared" si="12"/>
        <v>0</v>
      </c>
      <c r="AD31" s="26">
        <f t="shared" si="13"/>
        <v>0</v>
      </c>
      <c r="AE31" s="27">
        <f t="shared" si="13"/>
        <v>0</v>
      </c>
      <c r="AF31" s="28">
        <f t="shared" si="14"/>
        <v>9.5</v>
      </c>
      <c r="AG31" s="29">
        <f t="shared" si="14"/>
        <v>0.7916666666666666</v>
      </c>
      <c r="AH31" s="28">
        <f t="shared" si="15"/>
        <v>0</v>
      </c>
      <c r="AI31" s="22">
        <f t="shared" si="16"/>
        <v>0</v>
      </c>
    </row>
    <row r="32" spans="1:35" ht="15">
      <c r="A32" s="230" t="s">
        <v>1065</v>
      </c>
      <c r="B32" s="229" t="s">
        <v>61</v>
      </c>
      <c r="C32" s="229" t="s">
        <v>1066</v>
      </c>
      <c r="D32" s="229">
        <v>9</v>
      </c>
      <c r="E32" s="18">
        <f t="shared" si="0"/>
        <v>0.75</v>
      </c>
      <c r="F32" s="231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9</v>
      </c>
      <c r="O32" s="21">
        <f t="shared" si="5"/>
        <v>0.75</v>
      </c>
      <c r="P32" s="232">
        <v>0</v>
      </c>
      <c r="Q32" s="18">
        <f t="shared" si="6"/>
        <v>0</v>
      </c>
      <c r="R32" s="19"/>
      <c r="S32" s="18">
        <f t="shared" si="7"/>
        <v>0</v>
      </c>
      <c r="T32" s="20">
        <f t="shared" si="8"/>
        <v>0</v>
      </c>
      <c r="U32" s="22">
        <f t="shared" si="8"/>
        <v>0</v>
      </c>
      <c r="V32" s="23"/>
      <c r="W32" s="18">
        <f t="shared" si="9"/>
        <v>0</v>
      </c>
      <c r="X32" s="24"/>
      <c r="Y32" s="18">
        <f t="shared" si="10"/>
        <v>0</v>
      </c>
      <c r="Z32" s="233">
        <v>0</v>
      </c>
      <c r="AA32" s="18">
        <f t="shared" si="11"/>
        <v>0</v>
      </c>
      <c r="AB32" s="25"/>
      <c r="AC32" s="18">
        <f t="shared" si="12"/>
        <v>0</v>
      </c>
      <c r="AD32" s="26">
        <f t="shared" si="13"/>
        <v>0</v>
      </c>
      <c r="AE32" s="27">
        <f t="shared" si="13"/>
        <v>0</v>
      </c>
      <c r="AF32" s="28">
        <f t="shared" si="14"/>
        <v>9</v>
      </c>
      <c r="AG32" s="29">
        <f t="shared" si="14"/>
        <v>0.75</v>
      </c>
      <c r="AH32" s="28">
        <f t="shared" si="15"/>
        <v>0</v>
      </c>
      <c r="AI32" s="22">
        <f t="shared" si="16"/>
        <v>0</v>
      </c>
    </row>
    <row r="33" spans="1:35" ht="15">
      <c r="A33" s="230" t="s">
        <v>1067</v>
      </c>
      <c r="B33" s="229" t="s">
        <v>61</v>
      </c>
      <c r="C33" s="229" t="s">
        <v>1068</v>
      </c>
      <c r="D33" s="229">
        <v>9</v>
      </c>
      <c r="E33" s="18">
        <f t="shared" si="0"/>
        <v>0.75</v>
      </c>
      <c r="F33" s="231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9</v>
      </c>
      <c r="O33" s="21">
        <f t="shared" si="5"/>
        <v>0.75</v>
      </c>
      <c r="P33" s="232">
        <v>0</v>
      </c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233">
        <v>3</v>
      </c>
      <c r="AA33" s="18">
        <f t="shared" si="11"/>
        <v>0.25</v>
      </c>
      <c r="AB33" s="25"/>
      <c r="AC33" s="18">
        <f t="shared" si="12"/>
        <v>0</v>
      </c>
      <c r="AD33" s="26">
        <f t="shared" si="13"/>
        <v>3</v>
      </c>
      <c r="AE33" s="27">
        <f t="shared" si="13"/>
        <v>0.25</v>
      </c>
      <c r="AF33" s="28">
        <f t="shared" si="14"/>
        <v>12</v>
      </c>
      <c r="AG33" s="29">
        <f t="shared" si="14"/>
        <v>1</v>
      </c>
      <c r="AH33" s="28">
        <f t="shared" si="15"/>
        <v>0</v>
      </c>
      <c r="AI33" s="22">
        <f t="shared" si="16"/>
        <v>0</v>
      </c>
    </row>
    <row r="34" spans="1:35" ht="15">
      <c r="A34" s="230" t="s">
        <v>1069</v>
      </c>
      <c r="B34" s="229" t="s">
        <v>61</v>
      </c>
      <c r="C34" s="229" t="s">
        <v>1070</v>
      </c>
      <c r="D34" s="229">
        <v>6</v>
      </c>
      <c r="E34" s="18">
        <f t="shared" si="0"/>
        <v>0.5</v>
      </c>
      <c r="F34" s="231">
        <v>0.5</v>
      </c>
      <c r="G34" s="18">
        <f t="shared" si="1"/>
        <v>0.041666666666666664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4"/>
        <v>0</v>
      </c>
      <c r="N34" s="20">
        <f t="shared" si="5"/>
        <v>6.5</v>
      </c>
      <c r="O34" s="21">
        <f t="shared" si="5"/>
        <v>0.5416666666666666</v>
      </c>
      <c r="P34" s="232">
        <v>0</v>
      </c>
      <c r="Q34" s="18">
        <f t="shared" si="6"/>
        <v>0</v>
      </c>
      <c r="R34" s="19"/>
      <c r="S34" s="18">
        <f t="shared" si="7"/>
        <v>0</v>
      </c>
      <c r="T34" s="20">
        <f t="shared" si="8"/>
        <v>0</v>
      </c>
      <c r="U34" s="22">
        <f t="shared" si="8"/>
        <v>0</v>
      </c>
      <c r="V34" s="23"/>
      <c r="W34" s="18">
        <f t="shared" si="9"/>
        <v>0</v>
      </c>
      <c r="X34" s="24"/>
      <c r="Y34" s="18">
        <f t="shared" si="10"/>
        <v>0</v>
      </c>
      <c r="Z34" s="233">
        <v>6</v>
      </c>
      <c r="AA34" s="18">
        <f t="shared" si="11"/>
        <v>0.5</v>
      </c>
      <c r="AB34" s="25"/>
      <c r="AC34" s="18">
        <f t="shared" si="12"/>
        <v>0</v>
      </c>
      <c r="AD34" s="26">
        <f t="shared" si="13"/>
        <v>6</v>
      </c>
      <c r="AE34" s="27">
        <f t="shared" si="13"/>
        <v>0.5</v>
      </c>
      <c r="AF34" s="28">
        <f t="shared" si="14"/>
        <v>12.5</v>
      </c>
      <c r="AG34" s="29">
        <f t="shared" si="14"/>
        <v>1.0416666666666665</v>
      </c>
      <c r="AH34" s="28">
        <f t="shared" si="15"/>
        <v>0</v>
      </c>
      <c r="AI34" s="22">
        <f t="shared" si="16"/>
        <v>0</v>
      </c>
    </row>
    <row r="35" spans="1:35" ht="15">
      <c r="A35" s="229"/>
      <c r="B35" s="229" t="s">
        <v>64</v>
      </c>
      <c r="C35" s="229" t="s">
        <v>1071</v>
      </c>
      <c r="D35" s="229">
        <v>15</v>
      </c>
      <c r="E35" s="18">
        <f t="shared" si="0"/>
        <v>1.25</v>
      </c>
      <c r="F35" s="231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4"/>
        <v>0</v>
      </c>
      <c r="N35" s="20">
        <f t="shared" si="5"/>
        <v>15</v>
      </c>
      <c r="O35" s="21">
        <f t="shared" si="5"/>
        <v>1.25</v>
      </c>
      <c r="P35" s="232">
        <v>0</v>
      </c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233">
        <v>0</v>
      </c>
      <c r="AA35" s="18">
        <f t="shared" si="11"/>
        <v>0</v>
      </c>
      <c r="AB35" s="25"/>
      <c r="AC35" s="18">
        <f t="shared" si="12"/>
        <v>0</v>
      </c>
      <c r="AD35" s="26">
        <f t="shared" si="13"/>
        <v>0</v>
      </c>
      <c r="AE35" s="27">
        <f t="shared" si="13"/>
        <v>0</v>
      </c>
      <c r="AF35" s="28">
        <f t="shared" si="14"/>
        <v>15</v>
      </c>
      <c r="AG35" s="29">
        <f t="shared" si="14"/>
        <v>1.25</v>
      </c>
      <c r="AH35" s="28">
        <f t="shared" si="15"/>
        <v>3</v>
      </c>
      <c r="AI35" s="22">
        <f t="shared" si="16"/>
        <v>0.25</v>
      </c>
    </row>
    <row r="36" spans="1:35" ht="15">
      <c r="A36" s="230" t="s">
        <v>1072</v>
      </c>
      <c r="B36" s="229" t="s">
        <v>125</v>
      </c>
      <c r="C36" s="229" t="s">
        <v>1073</v>
      </c>
      <c r="D36" s="229">
        <v>9</v>
      </c>
      <c r="E36" s="18">
        <f t="shared" si="0"/>
        <v>0.75</v>
      </c>
      <c r="F36" s="231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4"/>
        <v>0</v>
      </c>
      <c r="N36" s="20">
        <f t="shared" si="5"/>
        <v>9</v>
      </c>
      <c r="O36" s="21">
        <f t="shared" si="5"/>
        <v>0.75</v>
      </c>
      <c r="P36" s="232">
        <v>0</v>
      </c>
      <c r="Q36" s="18">
        <f t="shared" si="6"/>
        <v>0</v>
      </c>
      <c r="R36" s="19"/>
      <c r="S36" s="18">
        <f t="shared" si="7"/>
        <v>0</v>
      </c>
      <c r="T36" s="20">
        <f t="shared" si="8"/>
        <v>0</v>
      </c>
      <c r="U36" s="22">
        <f t="shared" si="8"/>
        <v>0</v>
      </c>
      <c r="V36" s="23"/>
      <c r="W36" s="18">
        <f t="shared" si="9"/>
        <v>0</v>
      </c>
      <c r="X36" s="24"/>
      <c r="Y36" s="18">
        <f t="shared" si="10"/>
        <v>0</v>
      </c>
      <c r="Z36" s="233">
        <v>3</v>
      </c>
      <c r="AA36" s="18">
        <f t="shared" si="11"/>
        <v>0.25</v>
      </c>
      <c r="AB36" s="25"/>
      <c r="AC36" s="18">
        <f t="shared" si="12"/>
        <v>0</v>
      </c>
      <c r="AD36" s="26">
        <f t="shared" si="13"/>
        <v>3</v>
      </c>
      <c r="AE36" s="27">
        <f t="shared" si="13"/>
        <v>0.25</v>
      </c>
      <c r="AF36" s="28">
        <f t="shared" si="14"/>
        <v>12</v>
      </c>
      <c r="AG36" s="29">
        <f t="shared" si="14"/>
        <v>1</v>
      </c>
      <c r="AH36" s="28">
        <f t="shared" si="15"/>
        <v>0</v>
      </c>
      <c r="AI36" s="22">
        <f t="shared" si="16"/>
        <v>0</v>
      </c>
    </row>
    <row r="37" spans="1:35" ht="15">
      <c r="A37" s="230" t="s">
        <v>1074</v>
      </c>
      <c r="B37" s="229" t="s">
        <v>326</v>
      </c>
      <c r="C37" s="229" t="s">
        <v>1075</v>
      </c>
      <c r="D37" s="229">
        <v>15</v>
      </c>
      <c r="E37" s="18">
        <f t="shared" si="0"/>
        <v>1.25</v>
      </c>
      <c r="F37" s="231"/>
      <c r="G37" s="18">
        <f t="shared" si="1"/>
        <v>0</v>
      </c>
      <c r="H37" s="19"/>
      <c r="I37" s="18">
        <f t="shared" si="2"/>
        <v>0</v>
      </c>
      <c r="J37" s="19"/>
      <c r="K37" s="18">
        <f t="shared" si="3"/>
        <v>0</v>
      </c>
      <c r="L37" s="19"/>
      <c r="M37" s="18">
        <f t="shared" si="4"/>
        <v>0</v>
      </c>
      <c r="N37" s="20">
        <f t="shared" si="5"/>
        <v>15</v>
      </c>
      <c r="O37" s="21">
        <f t="shared" si="5"/>
        <v>1.25</v>
      </c>
      <c r="P37" s="232">
        <v>0</v>
      </c>
      <c r="Q37" s="18">
        <f t="shared" si="6"/>
        <v>0</v>
      </c>
      <c r="R37" s="19"/>
      <c r="S37" s="18">
        <f t="shared" si="7"/>
        <v>0</v>
      </c>
      <c r="T37" s="20">
        <f t="shared" si="8"/>
        <v>0</v>
      </c>
      <c r="U37" s="22">
        <f t="shared" si="8"/>
        <v>0</v>
      </c>
      <c r="V37" s="23"/>
      <c r="W37" s="18">
        <f t="shared" si="9"/>
        <v>0</v>
      </c>
      <c r="X37" s="24"/>
      <c r="Y37" s="18">
        <f t="shared" si="10"/>
        <v>0</v>
      </c>
      <c r="Z37" s="233">
        <v>0</v>
      </c>
      <c r="AA37" s="18">
        <f t="shared" si="11"/>
        <v>0</v>
      </c>
      <c r="AB37" s="25"/>
      <c r="AC37" s="18">
        <f t="shared" si="12"/>
        <v>0</v>
      </c>
      <c r="AD37" s="26">
        <f t="shared" si="13"/>
        <v>0</v>
      </c>
      <c r="AE37" s="27">
        <f t="shared" si="13"/>
        <v>0</v>
      </c>
      <c r="AF37" s="28">
        <f t="shared" si="14"/>
        <v>15</v>
      </c>
      <c r="AG37" s="29">
        <f t="shared" si="14"/>
        <v>1.25</v>
      </c>
      <c r="AH37" s="28">
        <f t="shared" si="15"/>
        <v>3</v>
      </c>
      <c r="AI37" s="22">
        <f t="shared" si="16"/>
        <v>0.25</v>
      </c>
    </row>
    <row r="38" spans="1:35" ht="15">
      <c r="A38" s="230" t="s">
        <v>1076</v>
      </c>
      <c r="B38" s="229" t="s">
        <v>61</v>
      </c>
      <c r="C38" s="229" t="s">
        <v>1077</v>
      </c>
      <c r="D38" s="229">
        <v>4</v>
      </c>
      <c r="E38" s="18">
        <f t="shared" si="0"/>
        <v>0.3333333333333333</v>
      </c>
      <c r="F38" s="231">
        <v>1</v>
      </c>
      <c r="G38" s="18">
        <f t="shared" si="1"/>
        <v>0.08333333333333333</v>
      </c>
      <c r="H38" s="19"/>
      <c r="I38" s="18">
        <f t="shared" si="2"/>
        <v>0</v>
      </c>
      <c r="J38" s="19"/>
      <c r="K38" s="18">
        <f t="shared" si="3"/>
        <v>0</v>
      </c>
      <c r="L38" s="19"/>
      <c r="M38" s="18">
        <f t="shared" si="4"/>
        <v>0</v>
      </c>
      <c r="N38" s="20">
        <f t="shared" si="5"/>
        <v>5</v>
      </c>
      <c r="O38" s="21">
        <f t="shared" si="5"/>
        <v>0.41666666666666663</v>
      </c>
      <c r="P38" s="232">
        <v>0</v>
      </c>
      <c r="Q38" s="18">
        <f t="shared" si="6"/>
        <v>0</v>
      </c>
      <c r="R38" s="19"/>
      <c r="S38" s="18">
        <f t="shared" si="7"/>
        <v>0</v>
      </c>
      <c r="T38" s="20">
        <f t="shared" si="8"/>
        <v>0</v>
      </c>
      <c r="U38" s="22">
        <f t="shared" si="8"/>
        <v>0</v>
      </c>
      <c r="V38" s="23"/>
      <c r="W38" s="18">
        <f t="shared" si="9"/>
        <v>0</v>
      </c>
      <c r="X38" s="24"/>
      <c r="Y38" s="18">
        <f t="shared" si="10"/>
        <v>0</v>
      </c>
      <c r="Z38" s="233">
        <v>8</v>
      </c>
      <c r="AA38" s="18">
        <f t="shared" si="11"/>
        <v>0.6666666666666666</v>
      </c>
      <c r="AB38" s="25"/>
      <c r="AC38" s="18">
        <f t="shared" si="12"/>
        <v>0</v>
      </c>
      <c r="AD38" s="26">
        <f t="shared" si="13"/>
        <v>8</v>
      </c>
      <c r="AE38" s="27">
        <f t="shared" si="13"/>
        <v>0.6666666666666666</v>
      </c>
      <c r="AF38" s="28">
        <f t="shared" si="14"/>
        <v>13</v>
      </c>
      <c r="AG38" s="29">
        <f t="shared" si="14"/>
        <v>1.0833333333333333</v>
      </c>
      <c r="AH38" s="28">
        <f t="shared" si="15"/>
        <v>0</v>
      </c>
      <c r="AI38" s="22">
        <f t="shared" si="16"/>
        <v>0</v>
      </c>
    </row>
    <row r="39" spans="1:35" ht="15">
      <c r="A39" s="230" t="s">
        <v>1078</v>
      </c>
      <c r="B39" s="229" t="s">
        <v>61</v>
      </c>
      <c r="C39" s="229" t="s">
        <v>1079</v>
      </c>
      <c r="D39" s="229">
        <v>14</v>
      </c>
      <c r="E39" s="18">
        <f t="shared" si="0"/>
        <v>1.1666666666666667</v>
      </c>
      <c r="F39" s="231"/>
      <c r="G39" s="18">
        <f t="shared" si="1"/>
        <v>0</v>
      </c>
      <c r="H39" s="19"/>
      <c r="I39" s="18">
        <f t="shared" si="2"/>
        <v>0</v>
      </c>
      <c r="J39" s="19"/>
      <c r="K39" s="18">
        <f t="shared" si="3"/>
        <v>0</v>
      </c>
      <c r="L39" s="19"/>
      <c r="M39" s="18">
        <f t="shared" si="4"/>
        <v>0</v>
      </c>
      <c r="N39" s="20">
        <f t="shared" si="5"/>
        <v>14</v>
      </c>
      <c r="O39" s="21">
        <f t="shared" si="5"/>
        <v>1.1666666666666667</v>
      </c>
      <c r="P39" s="232">
        <v>0</v>
      </c>
      <c r="Q39" s="18">
        <f t="shared" si="6"/>
        <v>0</v>
      </c>
      <c r="R39" s="19"/>
      <c r="S39" s="18">
        <f t="shared" si="7"/>
        <v>0</v>
      </c>
      <c r="T39" s="20">
        <f t="shared" si="8"/>
        <v>0</v>
      </c>
      <c r="U39" s="22">
        <f t="shared" si="8"/>
        <v>0</v>
      </c>
      <c r="V39" s="23"/>
      <c r="W39" s="18">
        <f t="shared" si="9"/>
        <v>0</v>
      </c>
      <c r="X39" s="24"/>
      <c r="Y39" s="18">
        <f t="shared" si="10"/>
        <v>0</v>
      </c>
      <c r="Z39" s="233">
        <v>0</v>
      </c>
      <c r="AA39" s="18">
        <f t="shared" si="11"/>
        <v>0</v>
      </c>
      <c r="AB39" s="25"/>
      <c r="AC39" s="18">
        <f t="shared" si="12"/>
        <v>0</v>
      </c>
      <c r="AD39" s="26">
        <f t="shared" si="13"/>
        <v>0</v>
      </c>
      <c r="AE39" s="27">
        <f t="shared" si="13"/>
        <v>0</v>
      </c>
      <c r="AF39" s="28">
        <f t="shared" si="14"/>
        <v>14</v>
      </c>
      <c r="AG39" s="29">
        <f t="shared" si="14"/>
        <v>1.1666666666666667</v>
      </c>
      <c r="AH39" s="28">
        <f t="shared" si="15"/>
        <v>2</v>
      </c>
      <c r="AI39" s="22">
        <f t="shared" si="16"/>
        <v>0.16666666666666666</v>
      </c>
    </row>
    <row r="40" spans="1:35" ht="15">
      <c r="A40" s="230" t="s">
        <v>1080</v>
      </c>
      <c r="B40" s="229" t="s">
        <v>61</v>
      </c>
      <c r="C40" s="229" t="s">
        <v>1081</v>
      </c>
      <c r="D40" s="229">
        <v>12.5</v>
      </c>
      <c r="E40" s="18">
        <f t="shared" si="0"/>
        <v>1.0416666666666667</v>
      </c>
      <c r="F40" s="231"/>
      <c r="G40" s="18">
        <f t="shared" si="1"/>
        <v>0</v>
      </c>
      <c r="H40" s="19"/>
      <c r="I40" s="18">
        <f t="shared" si="2"/>
        <v>0</v>
      </c>
      <c r="J40" s="19"/>
      <c r="K40" s="18">
        <f t="shared" si="3"/>
        <v>0</v>
      </c>
      <c r="L40" s="19"/>
      <c r="M40" s="18">
        <f t="shared" si="4"/>
        <v>0</v>
      </c>
      <c r="N40" s="20">
        <f t="shared" si="5"/>
        <v>12.5</v>
      </c>
      <c r="O40" s="21">
        <f t="shared" si="5"/>
        <v>1.0416666666666667</v>
      </c>
      <c r="P40" s="232">
        <v>0</v>
      </c>
      <c r="Q40" s="18">
        <f t="shared" si="6"/>
        <v>0</v>
      </c>
      <c r="R40" s="19"/>
      <c r="S40" s="18">
        <f t="shared" si="7"/>
        <v>0</v>
      </c>
      <c r="T40" s="20">
        <f t="shared" si="8"/>
        <v>0</v>
      </c>
      <c r="U40" s="22">
        <f t="shared" si="8"/>
        <v>0</v>
      </c>
      <c r="V40" s="23"/>
      <c r="W40" s="18">
        <f t="shared" si="9"/>
        <v>0</v>
      </c>
      <c r="X40" s="24"/>
      <c r="Y40" s="18">
        <f t="shared" si="10"/>
        <v>0</v>
      </c>
      <c r="Z40" s="233">
        <v>3</v>
      </c>
      <c r="AA40" s="18">
        <f t="shared" si="11"/>
        <v>0.25</v>
      </c>
      <c r="AB40" s="25"/>
      <c r="AC40" s="18">
        <f t="shared" si="12"/>
        <v>0</v>
      </c>
      <c r="AD40" s="26">
        <f t="shared" si="13"/>
        <v>3</v>
      </c>
      <c r="AE40" s="27">
        <f t="shared" si="13"/>
        <v>0.25</v>
      </c>
      <c r="AF40" s="28">
        <f t="shared" si="14"/>
        <v>15.5</v>
      </c>
      <c r="AG40" s="29">
        <f t="shared" si="14"/>
        <v>1.2916666666666667</v>
      </c>
      <c r="AH40" s="28">
        <f t="shared" si="15"/>
        <v>3.5</v>
      </c>
      <c r="AI40" s="22">
        <f t="shared" si="16"/>
        <v>0.2916666666666667</v>
      </c>
    </row>
    <row r="41" spans="1:35" ht="15">
      <c r="A41" s="230" t="s">
        <v>1082</v>
      </c>
      <c r="B41" s="229" t="s">
        <v>68</v>
      </c>
      <c r="C41" s="229" t="s">
        <v>1083</v>
      </c>
      <c r="D41" s="229">
        <v>15</v>
      </c>
      <c r="E41" s="18">
        <f t="shared" si="0"/>
        <v>1.25</v>
      </c>
      <c r="F41" s="231"/>
      <c r="G41" s="18">
        <f t="shared" si="1"/>
        <v>0</v>
      </c>
      <c r="H41" s="19"/>
      <c r="I41" s="18">
        <f t="shared" si="2"/>
        <v>0</v>
      </c>
      <c r="J41" s="19"/>
      <c r="K41" s="18">
        <f t="shared" si="3"/>
        <v>0</v>
      </c>
      <c r="L41" s="19"/>
      <c r="M41" s="18">
        <f t="shared" si="4"/>
        <v>0</v>
      </c>
      <c r="N41" s="20">
        <f t="shared" si="5"/>
        <v>15</v>
      </c>
      <c r="O41" s="21">
        <f t="shared" si="5"/>
        <v>1.25</v>
      </c>
      <c r="P41" s="232">
        <v>0</v>
      </c>
      <c r="Q41" s="18">
        <f t="shared" si="6"/>
        <v>0</v>
      </c>
      <c r="R41" s="19"/>
      <c r="S41" s="18">
        <f t="shared" si="7"/>
        <v>0</v>
      </c>
      <c r="T41" s="20">
        <f t="shared" si="8"/>
        <v>0</v>
      </c>
      <c r="U41" s="22">
        <f t="shared" si="8"/>
        <v>0</v>
      </c>
      <c r="V41" s="23"/>
      <c r="W41" s="18">
        <f t="shared" si="9"/>
        <v>0</v>
      </c>
      <c r="X41" s="24"/>
      <c r="Y41" s="18">
        <f t="shared" si="10"/>
        <v>0</v>
      </c>
      <c r="Z41" s="233">
        <v>0</v>
      </c>
      <c r="AA41" s="18">
        <f t="shared" si="11"/>
        <v>0</v>
      </c>
      <c r="AB41" s="25"/>
      <c r="AC41" s="18">
        <f t="shared" si="12"/>
        <v>0</v>
      </c>
      <c r="AD41" s="26">
        <f t="shared" si="13"/>
        <v>0</v>
      </c>
      <c r="AE41" s="27">
        <f t="shared" si="13"/>
        <v>0</v>
      </c>
      <c r="AF41" s="28">
        <f t="shared" si="14"/>
        <v>15</v>
      </c>
      <c r="AG41" s="29">
        <f t="shared" si="14"/>
        <v>1.25</v>
      </c>
      <c r="AH41" s="28">
        <f t="shared" si="15"/>
        <v>3</v>
      </c>
      <c r="AI41" s="22">
        <f t="shared" si="16"/>
        <v>0.25</v>
      </c>
    </row>
    <row r="42" spans="1:35" ht="15">
      <c r="A42" s="230" t="s">
        <v>1084</v>
      </c>
      <c r="B42" s="229" t="s">
        <v>61</v>
      </c>
      <c r="C42" s="229" t="s">
        <v>1085</v>
      </c>
      <c r="D42" s="229">
        <v>12</v>
      </c>
      <c r="E42" s="18">
        <f t="shared" si="0"/>
        <v>1</v>
      </c>
      <c r="F42" s="231"/>
      <c r="G42" s="18">
        <f t="shared" si="1"/>
        <v>0</v>
      </c>
      <c r="H42" s="19"/>
      <c r="I42" s="18">
        <f t="shared" si="2"/>
        <v>0</v>
      </c>
      <c r="J42" s="19"/>
      <c r="K42" s="18">
        <f t="shared" si="3"/>
        <v>0</v>
      </c>
      <c r="L42" s="19"/>
      <c r="M42" s="18">
        <f t="shared" si="4"/>
        <v>0</v>
      </c>
      <c r="N42" s="20">
        <f t="shared" si="5"/>
        <v>12</v>
      </c>
      <c r="O42" s="21">
        <f t="shared" si="5"/>
        <v>1</v>
      </c>
      <c r="P42" s="232">
        <v>0</v>
      </c>
      <c r="Q42" s="18">
        <f t="shared" si="6"/>
        <v>0</v>
      </c>
      <c r="R42" s="19"/>
      <c r="S42" s="18">
        <f t="shared" si="7"/>
        <v>0</v>
      </c>
      <c r="T42" s="20">
        <f t="shared" si="8"/>
        <v>0</v>
      </c>
      <c r="U42" s="22">
        <f t="shared" si="8"/>
        <v>0</v>
      </c>
      <c r="V42" s="23"/>
      <c r="W42" s="18">
        <f t="shared" si="9"/>
        <v>0</v>
      </c>
      <c r="X42" s="24"/>
      <c r="Y42" s="18">
        <f t="shared" si="10"/>
        <v>0</v>
      </c>
      <c r="Z42" s="233">
        <v>0</v>
      </c>
      <c r="AA42" s="18">
        <f t="shared" si="11"/>
        <v>0</v>
      </c>
      <c r="AB42" s="25"/>
      <c r="AC42" s="18">
        <f t="shared" si="12"/>
        <v>0</v>
      </c>
      <c r="AD42" s="26">
        <f t="shared" si="13"/>
        <v>0</v>
      </c>
      <c r="AE42" s="27">
        <f t="shared" si="13"/>
        <v>0</v>
      </c>
      <c r="AF42" s="28">
        <f t="shared" si="14"/>
        <v>12</v>
      </c>
      <c r="AG42" s="29">
        <f t="shared" si="14"/>
        <v>1</v>
      </c>
      <c r="AH42" s="28">
        <f t="shared" si="15"/>
        <v>0</v>
      </c>
      <c r="AI42" s="22">
        <f t="shared" si="16"/>
        <v>0</v>
      </c>
    </row>
    <row r="43" spans="1:35" ht="15">
      <c r="A43" s="230" t="s">
        <v>1086</v>
      </c>
      <c r="B43" s="229" t="s">
        <v>61</v>
      </c>
      <c r="C43" s="229" t="s">
        <v>1087</v>
      </c>
      <c r="D43" s="229">
        <v>15</v>
      </c>
      <c r="E43" s="18">
        <f t="shared" si="0"/>
        <v>1.25</v>
      </c>
      <c r="F43" s="231"/>
      <c r="G43" s="18">
        <f t="shared" si="1"/>
        <v>0</v>
      </c>
      <c r="H43" s="19"/>
      <c r="I43" s="18">
        <f t="shared" si="2"/>
        <v>0</v>
      </c>
      <c r="J43" s="19"/>
      <c r="K43" s="18">
        <f t="shared" si="3"/>
        <v>0</v>
      </c>
      <c r="L43" s="19"/>
      <c r="M43" s="18">
        <f t="shared" si="4"/>
        <v>0</v>
      </c>
      <c r="N43" s="20">
        <f t="shared" si="5"/>
        <v>15</v>
      </c>
      <c r="O43" s="21">
        <f t="shared" si="5"/>
        <v>1.25</v>
      </c>
      <c r="P43" s="232">
        <v>0</v>
      </c>
      <c r="Q43" s="18">
        <f t="shared" si="6"/>
        <v>0</v>
      </c>
      <c r="R43" s="19"/>
      <c r="S43" s="18">
        <f t="shared" si="7"/>
        <v>0</v>
      </c>
      <c r="T43" s="20">
        <f t="shared" si="8"/>
        <v>0</v>
      </c>
      <c r="U43" s="22">
        <f t="shared" si="8"/>
        <v>0</v>
      </c>
      <c r="V43" s="23"/>
      <c r="W43" s="18">
        <f t="shared" si="9"/>
        <v>0</v>
      </c>
      <c r="X43" s="24"/>
      <c r="Y43" s="18">
        <f t="shared" si="10"/>
        <v>0</v>
      </c>
      <c r="Z43" s="233">
        <v>0</v>
      </c>
      <c r="AA43" s="18">
        <f t="shared" si="11"/>
        <v>0</v>
      </c>
      <c r="AB43" s="25"/>
      <c r="AC43" s="18">
        <f t="shared" si="12"/>
        <v>0</v>
      </c>
      <c r="AD43" s="26">
        <f t="shared" si="13"/>
        <v>0</v>
      </c>
      <c r="AE43" s="27">
        <f t="shared" si="13"/>
        <v>0</v>
      </c>
      <c r="AF43" s="28">
        <f t="shared" si="14"/>
        <v>15</v>
      </c>
      <c r="AG43" s="29">
        <f t="shared" si="14"/>
        <v>1.25</v>
      </c>
      <c r="AH43" s="28">
        <f t="shared" si="15"/>
        <v>3</v>
      </c>
      <c r="AI43" s="22">
        <f t="shared" si="16"/>
        <v>0.25</v>
      </c>
    </row>
    <row r="44" spans="1:35" ht="15">
      <c r="A44" s="230" t="s">
        <v>1088</v>
      </c>
      <c r="B44" s="229" t="s">
        <v>652</v>
      </c>
      <c r="C44" s="229" t="s">
        <v>1089</v>
      </c>
      <c r="D44" s="229">
        <v>9</v>
      </c>
      <c r="E44" s="18">
        <f t="shared" si="0"/>
        <v>0.75</v>
      </c>
      <c r="F44" s="231"/>
      <c r="G44" s="18">
        <f t="shared" si="1"/>
        <v>0</v>
      </c>
      <c r="H44" s="19"/>
      <c r="I44" s="18">
        <f t="shared" si="2"/>
        <v>0</v>
      </c>
      <c r="J44" s="19"/>
      <c r="K44" s="18">
        <f t="shared" si="3"/>
        <v>0</v>
      </c>
      <c r="L44" s="19"/>
      <c r="M44" s="18">
        <f t="shared" si="4"/>
        <v>0</v>
      </c>
      <c r="N44" s="20">
        <f t="shared" si="5"/>
        <v>9</v>
      </c>
      <c r="O44" s="21">
        <f t="shared" si="5"/>
        <v>0.75</v>
      </c>
      <c r="P44" s="232">
        <v>0</v>
      </c>
      <c r="Q44" s="18">
        <f t="shared" si="6"/>
        <v>0</v>
      </c>
      <c r="R44" s="19"/>
      <c r="S44" s="18">
        <f t="shared" si="7"/>
        <v>0</v>
      </c>
      <c r="T44" s="20">
        <f t="shared" si="8"/>
        <v>0</v>
      </c>
      <c r="U44" s="22">
        <f t="shared" si="8"/>
        <v>0</v>
      </c>
      <c r="V44" s="23"/>
      <c r="W44" s="18">
        <f t="shared" si="9"/>
        <v>0</v>
      </c>
      <c r="X44" s="24"/>
      <c r="Y44" s="18">
        <f t="shared" si="10"/>
        <v>0</v>
      </c>
      <c r="Z44" s="233">
        <v>0</v>
      </c>
      <c r="AA44" s="18">
        <f t="shared" si="11"/>
        <v>0</v>
      </c>
      <c r="AB44" s="25"/>
      <c r="AC44" s="18">
        <f t="shared" si="12"/>
        <v>0</v>
      </c>
      <c r="AD44" s="26">
        <f t="shared" si="13"/>
        <v>0</v>
      </c>
      <c r="AE44" s="27">
        <f t="shared" si="13"/>
        <v>0</v>
      </c>
      <c r="AF44" s="28">
        <f t="shared" si="14"/>
        <v>9</v>
      </c>
      <c r="AG44" s="29">
        <f t="shared" si="14"/>
        <v>0.75</v>
      </c>
      <c r="AH44" s="28">
        <f t="shared" si="15"/>
        <v>0</v>
      </c>
      <c r="AI44" s="22">
        <f t="shared" si="16"/>
        <v>0</v>
      </c>
    </row>
    <row r="45" spans="1:35" ht="15">
      <c r="A45" s="230" t="s">
        <v>1090</v>
      </c>
      <c r="B45" s="229" t="s">
        <v>326</v>
      </c>
      <c r="C45" s="229" t="s">
        <v>1091</v>
      </c>
      <c r="D45" s="229">
        <v>12.5</v>
      </c>
      <c r="E45" s="18">
        <f t="shared" si="0"/>
        <v>1.0416666666666667</v>
      </c>
      <c r="F45" s="231"/>
      <c r="G45" s="18">
        <f t="shared" si="1"/>
        <v>0</v>
      </c>
      <c r="H45" s="19"/>
      <c r="I45" s="18">
        <f t="shared" si="2"/>
        <v>0</v>
      </c>
      <c r="J45" s="19"/>
      <c r="K45" s="18">
        <f t="shared" si="3"/>
        <v>0</v>
      </c>
      <c r="L45" s="19"/>
      <c r="M45" s="18">
        <f t="shared" si="4"/>
        <v>0</v>
      </c>
      <c r="N45" s="20">
        <f t="shared" si="5"/>
        <v>12.5</v>
      </c>
      <c r="O45" s="21">
        <f t="shared" si="5"/>
        <v>1.0416666666666667</v>
      </c>
      <c r="P45" s="232">
        <v>0</v>
      </c>
      <c r="Q45" s="18">
        <f t="shared" si="6"/>
        <v>0</v>
      </c>
      <c r="R45" s="19"/>
      <c r="S45" s="18">
        <f t="shared" si="7"/>
        <v>0</v>
      </c>
      <c r="T45" s="20">
        <f t="shared" si="8"/>
        <v>0</v>
      </c>
      <c r="U45" s="22">
        <f t="shared" si="8"/>
        <v>0</v>
      </c>
      <c r="V45" s="23"/>
      <c r="W45" s="18">
        <f t="shared" si="9"/>
        <v>0</v>
      </c>
      <c r="X45" s="24"/>
      <c r="Y45" s="18">
        <f t="shared" si="10"/>
        <v>0</v>
      </c>
      <c r="Z45" s="233">
        <v>0</v>
      </c>
      <c r="AA45" s="18">
        <f t="shared" si="11"/>
        <v>0</v>
      </c>
      <c r="AB45" s="25"/>
      <c r="AC45" s="18">
        <f t="shared" si="12"/>
        <v>0</v>
      </c>
      <c r="AD45" s="26">
        <f t="shared" si="13"/>
        <v>0</v>
      </c>
      <c r="AE45" s="27">
        <f t="shared" si="13"/>
        <v>0</v>
      </c>
      <c r="AF45" s="28">
        <f t="shared" si="14"/>
        <v>12.5</v>
      </c>
      <c r="AG45" s="29">
        <f t="shared" si="14"/>
        <v>1.0416666666666667</v>
      </c>
      <c r="AH45" s="28">
        <f t="shared" si="15"/>
        <v>0.5</v>
      </c>
      <c r="AI45" s="22">
        <f t="shared" si="16"/>
        <v>0.041666666666666664</v>
      </c>
    </row>
    <row r="46" spans="1:35" ht="15">
      <c r="A46" s="230" t="s">
        <v>1092</v>
      </c>
      <c r="B46" s="229" t="s">
        <v>61</v>
      </c>
      <c r="C46" s="229" t="s">
        <v>1093</v>
      </c>
      <c r="D46" s="229">
        <v>12.5</v>
      </c>
      <c r="E46" s="18">
        <f t="shared" si="0"/>
        <v>1.0416666666666667</v>
      </c>
      <c r="F46" s="231"/>
      <c r="G46" s="18">
        <f t="shared" si="1"/>
        <v>0</v>
      </c>
      <c r="H46" s="19"/>
      <c r="I46" s="18">
        <f t="shared" si="2"/>
        <v>0</v>
      </c>
      <c r="J46" s="19"/>
      <c r="K46" s="18">
        <f t="shared" si="3"/>
        <v>0</v>
      </c>
      <c r="L46" s="19"/>
      <c r="M46" s="18">
        <f t="shared" si="4"/>
        <v>0</v>
      </c>
      <c r="N46" s="20">
        <f t="shared" si="5"/>
        <v>12.5</v>
      </c>
      <c r="O46" s="21">
        <f t="shared" si="5"/>
        <v>1.0416666666666667</v>
      </c>
      <c r="P46" s="232">
        <v>0</v>
      </c>
      <c r="Q46" s="18">
        <f t="shared" si="6"/>
        <v>0</v>
      </c>
      <c r="R46" s="19"/>
      <c r="S46" s="18">
        <f t="shared" si="7"/>
        <v>0</v>
      </c>
      <c r="T46" s="20">
        <f t="shared" si="8"/>
        <v>0</v>
      </c>
      <c r="U46" s="22">
        <f t="shared" si="8"/>
        <v>0</v>
      </c>
      <c r="V46" s="23"/>
      <c r="W46" s="18">
        <f t="shared" si="9"/>
        <v>0</v>
      </c>
      <c r="X46" s="24"/>
      <c r="Y46" s="18">
        <f t="shared" si="10"/>
        <v>0</v>
      </c>
      <c r="Z46" s="233">
        <v>0</v>
      </c>
      <c r="AA46" s="18">
        <f t="shared" si="11"/>
        <v>0</v>
      </c>
      <c r="AB46" s="25"/>
      <c r="AC46" s="18">
        <f t="shared" si="12"/>
        <v>0</v>
      </c>
      <c r="AD46" s="26">
        <f t="shared" si="13"/>
        <v>0</v>
      </c>
      <c r="AE46" s="27">
        <f t="shared" si="13"/>
        <v>0</v>
      </c>
      <c r="AF46" s="28">
        <f t="shared" si="14"/>
        <v>12.5</v>
      </c>
      <c r="AG46" s="29">
        <f t="shared" si="14"/>
        <v>1.0416666666666667</v>
      </c>
      <c r="AH46" s="28">
        <f t="shared" si="15"/>
        <v>0.5</v>
      </c>
      <c r="AI46" s="22">
        <f t="shared" si="16"/>
        <v>0.041666666666666664</v>
      </c>
    </row>
    <row r="47" spans="1:35" ht="15">
      <c r="A47" s="230" t="s">
        <v>1094</v>
      </c>
      <c r="B47" s="229" t="s">
        <v>326</v>
      </c>
      <c r="C47" s="229" t="s">
        <v>1095</v>
      </c>
      <c r="D47" s="229">
        <v>13</v>
      </c>
      <c r="E47" s="18">
        <f t="shared" si="0"/>
        <v>1.0833333333333333</v>
      </c>
      <c r="F47" s="231"/>
      <c r="G47" s="18">
        <f t="shared" si="1"/>
        <v>0</v>
      </c>
      <c r="H47" s="19"/>
      <c r="I47" s="18">
        <f t="shared" si="2"/>
        <v>0</v>
      </c>
      <c r="J47" s="19"/>
      <c r="K47" s="18">
        <f t="shared" si="3"/>
        <v>0</v>
      </c>
      <c r="L47" s="19"/>
      <c r="M47" s="18">
        <f t="shared" si="4"/>
        <v>0</v>
      </c>
      <c r="N47" s="20">
        <f t="shared" si="5"/>
        <v>13</v>
      </c>
      <c r="O47" s="21">
        <f t="shared" si="5"/>
        <v>1.0833333333333333</v>
      </c>
      <c r="P47" s="232">
        <v>0</v>
      </c>
      <c r="Q47" s="18">
        <f t="shared" si="6"/>
        <v>0</v>
      </c>
      <c r="R47" s="19"/>
      <c r="S47" s="18">
        <f t="shared" si="7"/>
        <v>0</v>
      </c>
      <c r="T47" s="20">
        <f t="shared" si="8"/>
        <v>0</v>
      </c>
      <c r="U47" s="22">
        <f t="shared" si="8"/>
        <v>0</v>
      </c>
      <c r="V47" s="23"/>
      <c r="W47" s="18">
        <f t="shared" si="9"/>
        <v>0</v>
      </c>
      <c r="X47" s="24"/>
      <c r="Y47" s="18">
        <f t="shared" si="10"/>
        <v>0</v>
      </c>
      <c r="Z47" s="233">
        <v>0</v>
      </c>
      <c r="AA47" s="18">
        <f t="shared" si="11"/>
        <v>0</v>
      </c>
      <c r="AB47" s="25"/>
      <c r="AC47" s="18">
        <f t="shared" si="12"/>
        <v>0</v>
      </c>
      <c r="AD47" s="26">
        <f t="shared" si="13"/>
        <v>0</v>
      </c>
      <c r="AE47" s="27">
        <f t="shared" si="13"/>
        <v>0</v>
      </c>
      <c r="AF47" s="28">
        <f t="shared" si="14"/>
        <v>13</v>
      </c>
      <c r="AG47" s="29">
        <f t="shared" si="14"/>
        <v>1.0833333333333333</v>
      </c>
      <c r="AH47" s="28">
        <f t="shared" si="15"/>
        <v>1</v>
      </c>
      <c r="AI47" s="22">
        <f t="shared" si="16"/>
        <v>0.08333333333333333</v>
      </c>
    </row>
    <row r="48" spans="1:35" ht="15">
      <c r="A48" s="230" t="s">
        <v>1096</v>
      </c>
      <c r="B48" s="229" t="s">
        <v>61</v>
      </c>
      <c r="C48" s="229" t="s">
        <v>1097</v>
      </c>
      <c r="D48" s="229">
        <v>9</v>
      </c>
      <c r="E48" s="18">
        <f t="shared" si="0"/>
        <v>0.75</v>
      </c>
      <c r="F48" s="231"/>
      <c r="G48" s="18">
        <f t="shared" si="1"/>
        <v>0</v>
      </c>
      <c r="H48" s="19"/>
      <c r="I48" s="18">
        <f t="shared" si="2"/>
        <v>0</v>
      </c>
      <c r="J48" s="19"/>
      <c r="K48" s="18">
        <f t="shared" si="3"/>
        <v>0</v>
      </c>
      <c r="L48" s="19"/>
      <c r="M48" s="18">
        <f t="shared" si="4"/>
        <v>0</v>
      </c>
      <c r="N48" s="20">
        <f t="shared" si="5"/>
        <v>9</v>
      </c>
      <c r="O48" s="21">
        <f t="shared" si="5"/>
        <v>0.75</v>
      </c>
      <c r="P48" s="232">
        <v>3</v>
      </c>
      <c r="Q48" s="18">
        <f t="shared" si="6"/>
        <v>0.25</v>
      </c>
      <c r="R48" s="19"/>
      <c r="S48" s="18">
        <f t="shared" si="7"/>
        <v>0</v>
      </c>
      <c r="T48" s="20">
        <f t="shared" si="8"/>
        <v>3</v>
      </c>
      <c r="U48" s="22">
        <f t="shared" si="8"/>
        <v>0.25</v>
      </c>
      <c r="V48" s="23"/>
      <c r="W48" s="18">
        <f t="shared" si="9"/>
        <v>0</v>
      </c>
      <c r="X48" s="24"/>
      <c r="Y48" s="18">
        <f t="shared" si="10"/>
        <v>0</v>
      </c>
      <c r="Z48" s="233">
        <v>0</v>
      </c>
      <c r="AA48" s="18">
        <f t="shared" si="11"/>
        <v>0</v>
      </c>
      <c r="AB48" s="25"/>
      <c r="AC48" s="18">
        <f t="shared" si="12"/>
        <v>0</v>
      </c>
      <c r="AD48" s="26">
        <f t="shared" si="13"/>
        <v>0</v>
      </c>
      <c r="AE48" s="27">
        <f t="shared" si="13"/>
        <v>0</v>
      </c>
      <c r="AF48" s="28">
        <f t="shared" si="14"/>
        <v>12</v>
      </c>
      <c r="AG48" s="29">
        <f t="shared" si="14"/>
        <v>1</v>
      </c>
      <c r="AH48" s="28">
        <f t="shared" si="15"/>
        <v>0</v>
      </c>
      <c r="AI48" s="22">
        <f t="shared" si="16"/>
        <v>0</v>
      </c>
    </row>
    <row r="49" spans="1:35" ht="15">
      <c r="A49" s="229"/>
      <c r="B49" s="229" t="s">
        <v>1098</v>
      </c>
      <c r="C49" s="229" t="s">
        <v>1099</v>
      </c>
      <c r="D49" s="229">
        <v>3</v>
      </c>
      <c r="E49" s="18">
        <f t="shared" si="0"/>
        <v>0.25</v>
      </c>
      <c r="F49" s="231"/>
      <c r="G49" s="18">
        <f t="shared" si="1"/>
        <v>0</v>
      </c>
      <c r="H49" s="19"/>
      <c r="I49" s="18">
        <f t="shared" si="2"/>
        <v>0</v>
      </c>
      <c r="J49" s="19"/>
      <c r="K49" s="18">
        <f t="shared" si="3"/>
        <v>0</v>
      </c>
      <c r="L49" s="19"/>
      <c r="M49" s="18">
        <f t="shared" si="4"/>
        <v>0</v>
      </c>
      <c r="N49" s="20">
        <f t="shared" si="5"/>
        <v>3</v>
      </c>
      <c r="O49" s="21">
        <f t="shared" si="5"/>
        <v>0.25</v>
      </c>
      <c r="P49" s="232">
        <v>0</v>
      </c>
      <c r="Q49" s="18">
        <f t="shared" si="6"/>
        <v>0</v>
      </c>
      <c r="R49" s="19"/>
      <c r="S49" s="18">
        <f t="shared" si="7"/>
        <v>0</v>
      </c>
      <c r="T49" s="20">
        <f t="shared" si="8"/>
        <v>0</v>
      </c>
      <c r="U49" s="22">
        <f t="shared" si="8"/>
        <v>0</v>
      </c>
      <c r="V49" s="23"/>
      <c r="W49" s="18">
        <f t="shared" si="9"/>
        <v>0</v>
      </c>
      <c r="X49" s="24"/>
      <c r="Y49" s="18">
        <f t="shared" si="10"/>
        <v>0</v>
      </c>
      <c r="Z49" s="233">
        <v>0</v>
      </c>
      <c r="AA49" s="18">
        <f t="shared" si="11"/>
        <v>0</v>
      </c>
      <c r="AB49" s="25"/>
      <c r="AC49" s="18">
        <f t="shared" si="12"/>
        <v>0</v>
      </c>
      <c r="AD49" s="26">
        <f t="shared" si="13"/>
        <v>0</v>
      </c>
      <c r="AE49" s="27">
        <f t="shared" si="13"/>
        <v>0</v>
      </c>
      <c r="AF49" s="28">
        <f t="shared" si="14"/>
        <v>3</v>
      </c>
      <c r="AG49" s="29">
        <f t="shared" si="14"/>
        <v>0.25</v>
      </c>
      <c r="AH49" s="28">
        <f t="shared" si="15"/>
        <v>0</v>
      </c>
      <c r="AI49" s="22">
        <f t="shared" si="16"/>
        <v>0</v>
      </c>
    </row>
    <row r="50" spans="1:35" ht="15">
      <c r="A50" s="230" t="s">
        <v>1100</v>
      </c>
      <c r="B50" s="229" t="s">
        <v>61</v>
      </c>
      <c r="C50" s="229" t="s">
        <v>1101</v>
      </c>
      <c r="D50" s="229">
        <v>17.5</v>
      </c>
      <c r="E50" s="18">
        <f t="shared" si="0"/>
        <v>1.4583333333333333</v>
      </c>
      <c r="F50" s="231"/>
      <c r="G50" s="18">
        <f t="shared" si="1"/>
        <v>0</v>
      </c>
      <c r="H50" s="19"/>
      <c r="I50" s="18">
        <f t="shared" si="2"/>
        <v>0</v>
      </c>
      <c r="J50" s="19"/>
      <c r="K50" s="18">
        <f t="shared" si="3"/>
        <v>0</v>
      </c>
      <c r="L50" s="19"/>
      <c r="M50" s="18">
        <f t="shared" si="4"/>
        <v>0</v>
      </c>
      <c r="N50" s="20">
        <f t="shared" si="5"/>
        <v>17.5</v>
      </c>
      <c r="O50" s="21">
        <f t="shared" si="5"/>
        <v>1.4583333333333333</v>
      </c>
      <c r="P50" s="232">
        <v>0</v>
      </c>
      <c r="Q50" s="18">
        <f t="shared" si="6"/>
        <v>0</v>
      </c>
      <c r="R50" s="19"/>
      <c r="S50" s="18">
        <f t="shared" si="7"/>
        <v>0</v>
      </c>
      <c r="T50" s="20">
        <f t="shared" si="8"/>
        <v>0</v>
      </c>
      <c r="U50" s="22">
        <f t="shared" si="8"/>
        <v>0</v>
      </c>
      <c r="V50" s="23"/>
      <c r="W50" s="18">
        <f t="shared" si="9"/>
        <v>0</v>
      </c>
      <c r="X50" s="24"/>
      <c r="Y50" s="18">
        <f t="shared" si="10"/>
        <v>0</v>
      </c>
      <c r="Z50" s="233">
        <v>0</v>
      </c>
      <c r="AA50" s="18">
        <f t="shared" si="11"/>
        <v>0</v>
      </c>
      <c r="AB50" s="25"/>
      <c r="AC50" s="18">
        <f t="shared" si="12"/>
        <v>0</v>
      </c>
      <c r="AD50" s="26">
        <f t="shared" si="13"/>
        <v>0</v>
      </c>
      <c r="AE50" s="27">
        <f t="shared" si="13"/>
        <v>0</v>
      </c>
      <c r="AF50" s="28">
        <f t="shared" si="14"/>
        <v>17.5</v>
      </c>
      <c r="AG50" s="29">
        <f t="shared" si="14"/>
        <v>1.4583333333333333</v>
      </c>
      <c r="AH50" s="28">
        <f t="shared" si="15"/>
        <v>5.5</v>
      </c>
      <c r="AI50" s="22">
        <f t="shared" si="16"/>
        <v>0.4583333333333333</v>
      </c>
    </row>
    <row r="51" spans="1:35" ht="15">
      <c r="A51" s="230" t="s">
        <v>1102</v>
      </c>
      <c r="B51" s="229" t="s">
        <v>78</v>
      </c>
      <c r="C51" s="229" t="s">
        <v>1103</v>
      </c>
      <c r="D51" s="229">
        <v>6</v>
      </c>
      <c r="E51" s="18">
        <f t="shared" si="0"/>
        <v>0.5</v>
      </c>
      <c r="F51" s="231"/>
      <c r="G51" s="18">
        <f t="shared" si="1"/>
        <v>0</v>
      </c>
      <c r="H51" s="19"/>
      <c r="I51" s="18">
        <f t="shared" si="2"/>
        <v>0</v>
      </c>
      <c r="J51" s="19"/>
      <c r="K51" s="18">
        <f t="shared" si="3"/>
        <v>0</v>
      </c>
      <c r="L51" s="19"/>
      <c r="M51" s="18">
        <f t="shared" si="3"/>
        <v>0</v>
      </c>
      <c r="N51" s="20">
        <f aca="true" t="shared" si="17" ref="N51:O66">D51+F51+H51+J51+L51</f>
        <v>6</v>
      </c>
      <c r="O51" s="21">
        <f t="shared" si="17"/>
        <v>0.5</v>
      </c>
      <c r="P51" s="232">
        <v>6</v>
      </c>
      <c r="Q51" s="18">
        <f t="shared" si="6"/>
        <v>0.5</v>
      </c>
      <c r="R51" s="19"/>
      <c r="S51" s="18">
        <f t="shared" si="7"/>
        <v>0</v>
      </c>
      <c r="T51" s="20">
        <f aca="true" t="shared" si="18" ref="T51:U66">P51+R51</f>
        <v>6</v>
      </c>
      <c r="U51" s="22">
        <f t="shared" si="18"/>
        <v>0.5</v>
      </c>
      <c r="V51" s="23"/>
      <c r="W51" s="18">
        <f t="shared" si="9"/>
        <v>0</v>
      </c>
      <c r="X51" s="24"/>
      <c r="Y51" s="18">
        <f t="shared" si="10"/>
        <v>0</v>
      </c>
      <c r="Z51" s="233">
        <v>0</v>
      </c>
      <c r="AA51" s="18">
        <f t="shared" si="11"/>
        <v>0</v>
      </c>
      <c r="AB51" s="25"/>
      <c r="AC51" s="18">
        <f t="shared" si="12"/>
        <v>0</v>
      </c>
      <c r="AD51" s="26">
        <f aca="true" t="shared" si="19" ref="AD51:AE66">X51+Z51+AB51</f>
        <v>0</v>
      </c>
      <c r="AE51" s="27">
        <f t="shared" si="19"/>
        <v>0</v>
      </c>
      <c r="AF51" s="28">
        <f aca="true" t="shared" si="20" ref="AF51:AG66">N51+T51+V51+AD51</f>
        <v>12</v>
      </c>
      <c r="AG51" s="29">
        <f t="shared" si="20"/>
        <v>1</v>
      </c>
      <c r="AH51" s="28">
        <f t="shared" si="15"/>
        <v>0</v>
      </c>
      <c r="AI51" s="22">
        <f t="shared" si="16"/>
        <v>0</v>
      </c>
    </row>
    <row r="52" spans="1:35" ht="15">
      <c r="A52" s="230" t="s">
        <v>1104</v>
      </c>
      <c r="B52" s="229" t="s">
        <v>326</v>
      </c>
      <c r="C52" s="229" t="s">
        <v>1105</v>
      </c>
      <c r="D52" s="229">
        <v>14</v>
      </c>
      <c r="E52" s="18">
        <f t="shared" si="0"/>
        <v>1.1666666666666667</v>
      </c>
      <c r="F52" s="231"/>
      <c r="G52" s="18">
        <f t="shared" si="1"/>
        <v>0</v>
      </c>
      <c r="H52" s="19"/>
      <c r="I52" s="18">
        <f t="shared" si="2"/>
        <v>0</v>
      </c>
      <c r="J52" s="19"/>
      <c r="K52" s="18">
        <f aca="true" t="shared" si="21" ref="K52:M66">+J52/12</f>
        <v>0</v>
      </c>
      <c r="L52" s="19"/>
      <c r="M52" s="18">
        <f t="shared" si="21"/>
        <v>0</v>
      </c>
      <c r="N52" s="20">
        <f t="shared" si="17"/>
        <v>14</v>
      </c>
      <c r="O52" s="21">
        <f t="shared" si="17"/>
        <v>1.1666666666666667</v>
      </c>
      <c r="P52" s="232">
        <v>0</v>
      </c>
      <c r="Q52" s="18">
        <f t="shared" si="6"/>
        <v>0</v>
      </c>
      <c r="R52" s="19"/>
      <c r="S52" s="18">
        <f t="shared" si="7"/>
        <v>0</v>
      </c>
      <c r="T52" s="20">
        <f t="shared" si="18"/>
        <v>0</v>
      </c>
      <c r="U52" s="22">
        <f t="shared" si="18"/>
        <v>0</v>
      </c>
      <c r="V52" s="23"/>
      <c r="W52" s="18">
        <f t="shared" si="9"/>
        <v>0</v>
      </c>
      <c r="X52" s="24"/>
      <c r="Y52" s="18">
        <f t="shared" si="10"/>
        <v>0</v>
      </c>
      <c r="Z52" s="233">
        <v>0</v>
      </c>
      <c r="AA52" s="18">
        <f t="shared" si="11"/>
        <v>0</v>
      </c>
      <c r="AB52" s="25"/>
      <c r="AC52" s="18">
        <f t="shared" si="12"/>
        <v>0</v>
      </c>
      <c r="AD52" s="26">
        <f t="shared" si="19"/>
        <v>0</v>
      </c>
      <c r="AE52" s="27">
        <f t="shared" si="19"/>
        <v>0</v>
      </c>
      <c r="AF52" s="28">
        <f t="shared" si="20"/>
        <v>14</v>
      </c>
      <c r="AG52" s="29">
        <f t="shared" si="20"/>
        <v>1.1666666666666667</v>
      </c>
      <c r="AH52" s="28">
        <f t="shared" si="15"/>
        <v>2</v>
      </c>
      <c r="AI52" s="22">
        <f t="shared" si="16"/>
        <v>0.16666666666666666</v>
      </c>
    </row>
    <row r="53" spans="1:35" ht="15">
      <c r="A53" s="230" t="s">
        <v>1106</v>
      </c>
      <c r="B53" s="229" t="s">
        <v>61</v>
      </c>
      <c r="C53" s="229" t="s">
        <v>1107</v>
      </c>
      <c r="D53" s="229">
        <v>12</v>
      </c>
      <c r="E53" s="18">
        <f t="shared" si="0"/>
        <v>1</v>
      </c>
      <c r="F53" s="231"/>
      <c r="G53" s="18">
        <f t="shared" si="1"/>
        <v>0</v>
      </c>
      <c r="H53" s="19"/>
      <c r="I53" s="18">
        <f t="shared" si="2"/>
        <v>0</v>
      </c>
      <c r="J53" s="19"/>
      <c r="K53" s="18">
        <f t="shared" si="21"/>
        <v>0</v>
      </c>
      <c r="L53" s="19"/>
      <c r="M53" s="18">
        <f t="shared" si="21"/>
        <v>0</v>
      </c>
      <c r="N53" s="20">
        <f t="shared" si="17"/>
        <v>12</v>
      </c>
      <c r="O53" s="21">
        <f t="shared" si="17"/>
        <v>1</v>
      </c>
      <c r="P53" s="232">
        <v>0</v>
      </c>
      <c r="Q53" s="18">
        <f t="shared" si="6"/>
        <v>0</v>
      </c>
      <c r="R53" s="19"/>
      <c r="S53" s="18">
        <f t="shared" si="7"/>
        <v>0</v>
      </c>
      <c r="T53" s="20">
        <f t="shared" si="18"/>
        <v>0</v>
      </c>
      <c r="U53" s="22">
        <f t="shared" si="18"/>
        <v>0</v>
      </c>
      <c r="V53" s="23"/>
      <c r="W53" s="18">
        <f t="shared" si="9"/>
        <v>0</v>
      </c>
      <c r="X53" s="24"/>
      <c r="Y53" s="18">
        <f t="shared" si="10"/>
        <v>0</v>
      </c>
      <c r="Z53" s="233">
        <v>0</v>
      </c>
      <c r="AA53" s="18">
        <f t="shared" si="11"/>
        <v>0</v>
      </c>
      <c r="AB53" s="25"/>
      <c r="AC53" s="18">
        <f t="shared" si="12"/>
        <v>0</v>
      </c>
      <c r="AD53" s="26">
        <f t="shared" si="19"/>
        <v>0</v>
      </c>
      <c r="AE53" s="27">
        <f t="shared" si="19"/>
        <v>0</v>
      </c>
      <c r="AF53" s="28">
        <f t="shared" si="20"/>
        <v>12</v>
      </c>
      <c r="AG53" s="29">
        <f t="shared" si="20"/>
        <v>1</v>
      </c>
      <c r="AH53" s="28">
        <f t="shared" si="15"/>
        <v>0</v>
      </c>
      <c r="AI53" s="22">
        <f t="shared" si="16"/>
        <v>0</v>
      </c>
    </row>
    <row r="54" spans="1:35" ht="15">
      <c r="A54" s="230" t="s">
        <v>1108</v>
      </c>
      <c r="B54" s="229" t="s">
        <v>78</v>
      </c>
      <c r="C54" s="229" t="s">
        <v>1109</v>
      </c>
      <c r="D54" s="229">
        <v>3</v>
      </c>
      <c r="E54" s="18">
        <f t="shared" si="0"/>
        <v>0.25</v>
      </c>
      <c r="F54" s="231">
        <v>3.5</v>
      </c>
      <c r="G54" s="18">
        <f t="shared" si="1"/>
        <v>0.2916666666666667</v>
      </c>
      <c r="H54" s="19"/>
      <c r="I54" s="18">
        <f t="shared" si="2"/>
        <v>0</v>
      </c>
      <c r="J54" s="19"/>
      <c r="K54" s="18">
        <f t="shared" si="21"/>
        <v>0</v>
      </c>
      <c r="L54" s="19"/>
      <c r="M54" s="18">
        <f t="shared" si="21"/>
        <v>0</v>
      </c>
      <c r="N54" s="20">
        <f t="shared" si="17"/>
        <v>6.5</v>
      </c>
      <c r="O54" s="21">
        <f t="shared" si="17"/>
        <v>0.5416666666666667</v>
      </c>
      <c r="P54" s="232">
        <v>0</v>
      </c>
      <c r="Q54" s="18">
        <f t="shared" si="6"/>
        <v>0</v>
      </c>
      <c r="R54" s="19"/>
      <c r="S54" s="18">
        <f t="shared" si="7"/>
        <v>0</v>
      </c>
      <c r="T54" s="20">
        <f t="shared" si="18"/>
        <v>0</v>
      </c>
      <c r="U54" s="22">
        <f t="shared" si="18"/>
        <v>0</v>
      </c>
      <c r="V54" s="23"/>
      <c r="W54" s="18">
        <f t="shared" si="9"/>
        <v>0</v>
      </c>
      <c r="X54" s="24"/>
      <c r="Y54" s="18">
        <f t="shared" si="10"/>
        <v>0</v>
      </c>
      <c r="Z54" s="233">
        <v>9</v>
      </c>
      <c r="AA54" s="18">
        <f t="shared" si="11"/>
        <v>0.75</v>
      </c>
      <c r="AB54" s="25"/>
      <c r="AC54" s="18">
        <f t="shared" si="12"/>
        <v>0</v>
      </c>
      <c r="AD54" s="26">
        <f t="shared" si="19"/>
        <v>9</v>
      </c>
      <c r="AE54" s="27">
        <f t="shared" si="19"/>
        <v>0.75</v>
      </c>
      <c r="AF54" s="28">
        <f t="shared" si="20"/>
        <v>15.5</v>
      </c>
      <c r="AG54" s="29">
        <f t="shared" si="20"/>
        <v>1.2916666666666667</v>
      </c>
      <c r="AH54" s="28">
        <f t="shared" si="15"/>
        <v>0</v>
      </c>
      <c r="AI54" s="22">
        <f t="shared" si="16"/>
        <v>0</v>
      </c>
    </row>
    <row r="55" spans="1:35" ht="15">
      <c r="A55" s="230" t="s">
        <v>1110</v>
      </c>
      <c r="B55" s="229" t="s">
        <v>61</v>
      </c>
      <c r="C55" s="229" t="s">
        <v>1111</v>
      </c>
      <c r="D55" s="229">
        <v>13.5</v>
      </c>
      <c r="E55" s="18">
        <f t="shared" si="0"/>
        <v>1.125</v>
      </c>
      <c r="F55" s="231"/>
      <c r="G55" s="18">
        <f t="shared" si="1"/>
        <v>0</v>
      </c>
      <c r="H55" s="19"/>
      <c r="I55" s="18">
        <f t="shared" si="2"/>
        <v>0</v>
      </c>
      <c r="J55" s="19"/>
      <c r="K55" s="18">
        <f t="shared" si="21"/>
        <v>0</v>
      </c>
      <c r="L55" s="19"/>
      <c r="M55" s="18">
        <f t="shared" si="21"/>
        <v>0</v>
      </c>
      <c r="N55" s="20">
        <f t="shared" si="17"/>
        <v>13.5</v>
      </c>
      <c r="O55" s="21">
        <f t="shared" si="17"/>
        <v>1.125</v>
      </c>
      <c r="P55" s="232">
        <v>0</v>
      </c>
      <c r="Q55" s="18">
        <f t="shared" si="6"/>
        <v>0</v>
      </c>
      <c r="R55" s="19"/>
      <c r="S55" s="18">
        <f t="shared" si="7"/>
        <v>0</v>
      </c>
      <c r="T55" s="20">
        <f t="shared" si="18"/>
        <v>0</v>
      </c>
      <c r="U55" s="22">
        <f t="shared" si="18"/>
        <v>0</v>
      </c>
      <c r="V55" s="23"/>
      <c r="W55" s="18">
        <f t="shared" si="9"/>
        <v>0</v>
      </c>
      <c r="X55" s="24"/>
      <c r="Y55" s="18">
        <f t="shared" si="10"/>
        <v>0</v>
      </c>
      <c r="Z55" s="233">
        <v>3</v>
      </c>
      <c r="AA55" s="18">
        <f t="shared" si="11"/>
        <v>0.25</v>
      </c>
      <c r="AB55" s="25"/>
      <c r="AC55" s="18">
        <f t="shared" si="12"/>
        <v>0</v>
      </c>
      <c r="AD55" s="26">
        <f t="shared" si="19"/>
        <v>3</v>
      </c>
      <c r="AE55" s="27">
        <f t="shared" si="19"/>
        <v>0.25</v>
      </c>
      <c r="AF55" s="28">
        <f t="shared" si="20"/>
        <v>16.5</v>
      </c>
      <c r="AG55" s="29">
        <f t="shared" si="20"/>
        <v>1.375</v>
      </c>
      <c r="AH55" s="28">
        <f t="shared" si="15"/>
        <v>4.5</v>
      </c>
      <c r="AI55" s="22">
        <f t="shared" si="16"/>
        <v>0.375</v>
      </c>
    </row>
    <row r="56" spans="1:35" ht="15">
      <c r="A56" s="230" t="s">
        <v>1112</v>
      </c>
      <c r="B56" s="229" t="s">
        <v>61</v>
      </c>
      <c r="C56" s="229" t="s">
        <v>1113</v>
      </c>
      <c r="D56" s="229">
        <v>3</v>
      </c>
      <c r="E56" s="18">
        <f t="shared" si="0"/>
        <v>0.25</v>
      </c>
      <c r="F56" s="231"/>
      <c r="G56" s="18">
        <f t="shared" si="1"/>
        <v>0</v>
      </c>
      <c r="H56" s="19"/>
      <c r="I56" s="18">
        <f t="shared" si="2"/>
        <v>0</v>
      </c>
      <c r="J56" s="19"/>
      <c r="K56" s="18">
        <f t="shared" si="21"/>
        <v>0</v>
      </c>
      <c r="L56" s="19"/>
      <c r="M56" s="18">
        <f t="shared" si="21"/>
        <v>0</v>
      </c>
      <c r="N56" s="20">
        <f t="shared" si="17"/>
        <v>3</v>
      </c>
      <c r="O56" s="21">
        <f t="shared" si="17"/>
        <v>0.25</v>
      </c>
      <c r="P56" s="232">
        <v>0</v>
      </c>
      <c r="Q56" s="18">
        <f t="shared" si="6"/>
        <v>0</v>
      </c>
      <c r="R56" s="19"/>
      <c r="S56" s="18">
        <f t="shared" si="7"/>
        <v>0</v>
      </c>
      <c r="T56" s="20">
        <f t="shared" si="18"/>
        <v>0</v>
      </c>
      <c r="U56" s="22">
        <f t="shared" si="18"/>
        <v>0</v>
      </c>
      <c r="V56" s="23"/>
      <c r="W56" s="18">
        <f t="shared" si="9"/>
        <v>0</v>
      </c>
      <c r="X56" s="24"/>
      <c r="Y56" s="18">
        <f t="shared" si="10"/>
        <v>0</v>
      </c>
      <c r="Z56" s="233">
        <v>9</v>
      </c>
      <c r="AA56" s="18">
        <f t="shared" si="11"/>
        <v>0.75</v>
      </c>
      <c r="AB56" s="25"/>
      <c r="AC56" s="18">
        <f t="shared" si="12"/>
        <v>0</v>
      </c>
      <c r="AD56" s="26">
        <f t="shared" si="19"/>
        <v>9</v>
      </c>
      <c r="AE56" s="27">
        <f t="shared" si="19"/>
        <v>0.75</v>
      </c>
      <c r="AF56" s="28">
        <f t="shared" si="20"/>
        <v>12</v>
      </c>
      <c r="AG56" s="29">
        <f t="shared" si="20"/>
        <v>1</v>
      </c>
      <c r="AH56" s="28">
        <f t="shared" si="15"/>
        <v>0</v>
      </c>
      <c r="AI56" s="22">
        <f t="shared" si="16"/>
        <v>0</v>
      </c>
    </row>
    <row r="57" spans="1:35" ht="15">
      <c r="A57" s="230" t="s">
        <v>1114</v>
      </c>
      <c r="B57" s="229" t="s">
        <v>440</v>
      </c>
      <c r="C57" s="229" t="s">
        <v>1115</v>
      </c>
      <c r="D57" s="229">
        <v>6</v>
      </c>
      <c r="E57" s="18">
        <f t="shared" si="0"/>
        <v>0.5</v>
      </c>
      <c r="F57" s="231"/>
      <c r="G57" s="18">
        <f t="shared" si="1"/>
        <v>0</v>
      </c>
      <c r="H57" s="19"/>
      <c r="I57" s="18">
        <f t="shared" si="2"/>
        <v>0</v>
      </c>
      <c r="J57" s="19"/>
      <c r="K57" s="18">
        <f t="shared" si="21"/>
        <v>0</v>
      </c>
      <c r="L57" s="19"/>
      <c r="M57" s="18">
        <f t="shared" si="21"/>
        <v>0</v>
      </c>
      <c r="N57" s="20">
        <f t="shared" si="17"/>
        <v>6</v>
      </c>
      <c r="O57" s="21">
        <f t="shared" si="17"/>
        <v>0.5</v>
      </c>
      <c r="P57" s="232">
        <v>0</v>
      </c>
      <c r="Q57" s="18">
        <f t="shared" si="6"/>
        <v>0</v>
      </c>
      <c r="R57" s="19"/>
      <c r="S57" s="18">
        <f t="shared" si="7"/>
        <v>0</v>
      </c>
      <c r="T57" s="20">
        <f t="shared" si="18"/>
        <v>0</v>
      </c>
      <c r="U57" s="22">
        <f t="shared" si="18"/>
        <v>0</v>
      </c>
      <c r="V57" s="23"/>
      <c r="W57" s="18">
        <f t="shared" si="9"/>
        <v>0</v>
      </c>
      <c r="X57" s="24"/>
      <c r="Y57" s="18">
        <f t="shared" si="10"/>
        <v>0</v>
      </c>
      <c r="Z57" s="233">
        <v>6.79</v>
      </c>
      <c r="AA57" s="18">
        <f t="shared" si="11"/>
        <v>0.5658333333333333</v>
      </c>
      <c r="AB57" s="25"/>
      <c r="AC57" s="18">
        <f t="shared" si="12"/>
        <v>0</v>
      </c>
      <c r="AD57" s="26">
        <f t="shared" si="19"/>
        <v>6.79</v>
      </c>
      <c r="AE57" s="27">
        <f t="shared" si="19"/>
        <v>0.5658333333333333</v>
      </c>
      <c r="AF57" s="28">
        <f t="shared" si="20"/>
        <v>12.79</v>
      </c>
      <c r="AG57" s="29">
        <f t="shared" si="20"/>
        <v>1.0658333333333334</v>
      </c>
      <c r="AH57" s="28">
        <f t="shared" si="15"/>
        <v>0.7899999999999991</v>
      </c>
      <c r="AI57" s="22">
        <f t="shared" si="16"/>
        <v>0.06583333333333326</v>
      </c>
    </row>
    <row r="58" spans="1:35" ht="15">
      <c r="A58" s="222"/>
      <c r="E58" s="18">
        <f t="shared" si="0"/>
        <v>0</v>
      </c>
      <c r="F58" s="24"/>
      <c r="G58" s="18">
        <f t="shared" si="1"/>
        <v>0</v>
      </c>
      <c r="H58" s="19"/>
      <c r="I58" s="18">
        <f t="shared" si="2"/>
        <v>0</v>
      </c>
      <c r="J58" s="19"/>
      <c r="K58" s="18">
        <f t="shared" si="21"/>
        <v>0</v>
      </c>
      <c r="L58" s="19"/>
      <c r="M58" s="18">
        <f t="shared" si="21"/>
        <v>0</v>
      </c>
      <c r="N58" s="20">
        <f t="shared" si="17"/>
        <v>0</v>
      </c>
      <c r="O58" s="21">
        <f t="shared" si="17"/>
        <v>0</v>
      </c>
      <c r="Q58" s="18">
        <f t="shared" si="6"/>
        <v>0</v>
      </c>
      <c r="R58" s="19"/>
      <c r="S58" s="18">
        <f t="shared" si="7"/>
        <v>0</v>
      </c>
      <c r="T58" s="20">
        <f t="shared" si="18"/>
        <v>0</v>
      </c>
      <c r="U58" s="22">
        <f t="shared" si="18"/>
        <v>0</v>
      </c>
      <c r="V58" s="23"/>
      <c r="W58" s="18">
        <f t="shared" si="9"/>
        <v>0</v>
      </c>
      <c r="X58" s="24"/>
      <c r="Y58" s="18">
        <f t="shared" si="10"/>
        <v>0</v>
      </c>
      <c r="AA58" s="18">
        <f t="shared" si="11"/>
        <v>0</v>
      </c>
      <c r="AB58" s="25"/>
      <c r="AC58" s="18">
        <f t="shared" si="12"/>
        <v>0</v>
      </c>
      <c r="AD58" s="26">
        <f t="shared" si="19"/>
        <v>0</v>
      </c>
      <c r="AE58" s="27">
        <f t="shared" si="19"/>
        <v>0</v>
      </c>
      <c r="AF58" s="28">
        <f t="shared" si="20"/>
        <v>0</v>
      </c>
      <c r="AG58" s="29">
        <f t="shared" si="20"/>
        <v>0</v>
      </c>
      <c r="AH58" s="28">
        <f t="shared" si="15"/>
        <v>0</v>
      </c>
      <c r="AI58" s="22">
        <f t="shared" si="16"/>
        <v>0</v>
      </c>
    </row>
    <row r="59" spans="1:35" s="1" customFormat="1" ht="15">
      <c r="A59" s="493" t="s">
        <v>35</v>
      </c>
      <c r="B59" s="494"/>
      <c r="C59" s="495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8"/>
    </row>
    <row r="60" spans="1:35" ht="15">
      <c r="A60" s="15"/>
      <c r="B60" s="16"/>
      <c r="C60" s="16"/>
      <c r="D60" s="17"/>
      <c r="E60" s="18">
        <f aca="true" t="shared" si="22" ref="E60:E61">+D60/12</f>
        <v>0</v>
      </c>
      <c r="F60" s="19"/>
      <c r="G60" s="18">
        <f aca="true" t="shared" si="23" ref="G60:G61">F60/12</f>
        <v>0</v>
      </c>
      <c r="H60" s="19"/>
      <c r="I60" s="18">
        <f aca="true" t="shared" si="24" ref="I60:I61">+H60/12</f>
        <v>0</v>
      </c>
      <c r="J60" s="19"/>
      <c r="K60" s="18">
        <f aca="true" t="shared" si="25" ref="K60:K61">+J60/12</f>
        <v>0</v>
      </c>
      <c r="L60" s="19"/>
      <c r="M60" s="18">
        <f aca="true" t="shared" si="26" ref="M60:M61">+L60/12</f>
        <v>0</v>
      </c>
      <c r="N60" s="20">
        <f aca="true" t="shared" si="27" ref="N60:O61">D60+F60+H60+J60+L60</f>
        <v>0</v>
      </c>
      <c r="O60" s="21">
        <f t="shared" si="27"/>
        <v>0</v>
      </c>
      <c r="P60" s="19"/>
      <c r="Q60" s="18">
        <f aca="true" t="shared" si="28" ref="Q60:Q61">+P60/12</f>
        <v>0</v>
      </c>
      <c r="R60" s="19"/>
      <c r="S60" s="18">
        <f aca="true" t="shared" si="29" ref="S60:S61">+R60/12</f>
        <v>0</v>
      </c>
      <c r="T60" s="20">
        <f aca="true" t="shared" si="30" ref="T60:U61">P60+R60</f>
        <v>0</v>
      </c>
      <c r="U60" s="22">
        <f t="shared" si="30"/>
        <v>0</v>
      </c>
      <c r="V60" s="23"/>
      <c r="W60" s="18">
        <f aca="true" t="shared" si="31" ref="W60:W61">+V60/12</f>
        <v>0</v>
      </c>
      <c r="X60" s="24"/>
      <c r="Y60" s="18">
        <f aca="true" t="shared" si="32" ref="Y60:Y61">+X60/12</f>
        <v>0</v>
      </c>
      <c r="Z60" s="24"/>
      <c r="AA60" s="18">
        <f aca="true" t="shared" si="33" ref="AA60:AA61">+Z60/12</f>
        <v>0</v>
      </c>
      <c r="AB60" s="33"/>
      <c r="AC60" s="18">
        <f aca="true" t="shared" si="34" ref="AC60:AC61">AB60/12</f>
        <v>0</v>
      </c>
      <c r="AD60" s="26">
        <f aca="true" t="shared" si="35" ref="AD60:AE61">X60+Z60+AB60</f>
        <v>0</v>
      </c>
      <c r="AE60" s="27">
        <f t="shared" si="35"/>
        <v>0</v>
      </c>
      <c r="AF60" s="28">
        <f aca="true" t="shared" si="36" ref="AF60:AG61">N60+T60+V60+AD60</f>
        <v>0</v>
      </c>
      <c r="AG60" s="29">
        <f t="shared" si="36"/>
        <v>0</v>
      </c>
      <c r="AH60" s="28">
        <f aca="true" t="shared" si="37" ref="AH60:AH61">IF(AF60-F60-J60-AB60-12&lt;0,0,AF60-F60-J60-AB60-12)</f>
        <v>0</v>
      </c>
      <c r="AI60" s="22">
        <f aca="true" t="shared" si="38" ref="AI60:AI61">AH60/12</f>
        <v>0</v>
      </c>
    </row>
    <row r="61" spans="1:35" ht="15">
      <c r="A61" s="15"/>
      <c r="B61" s="16"/>
      <c r="C61" s="16"/>
      <c r="D61" s="17"/>
      <c r="E61" s="18">
        <f t="shared" si="22"/>
        <v>0</v>
      </c>
      <c r="F61" s="19"/>
      <c r="G61" s="18">
        <f t="shared" si="23"/>
        <v>0</v>
      </c>
      <c r="H61" s="19"/>
      <c r="I61" s="18">
        <f t="shared" si="24"/>
        <v>0</v>
      </c>
      <c r="J61" s="19"/>
      <c r="K61" s="18">
        <f t="shared" si="25"/>
        <v>0</v>
      </c>
      <c r="L61" s="19"/>
      <c r="M61" s="18">
        <f t="shared" si="26"/>
        <v>0</v>
      </c>
      <c r="N61" s="20">
        <f t="shared" si="27"/>
        <v>0</v>
      </c>
      <c r="O61" s="21">
        <f t="shared" si="27"/>
        <v>0</v>
      </c>
      <c r="P61" s="19"/>
      <c r="Q61" s="18">
        <f t="shared" si="28"/>
        <v>0</v>
      </c>
      <c r="R61" s="19"/>
      <c r="S61" s="18">
        <f t="shared" si="29"/>
        <v>0</v>
      </c>
      <c r="T61" s="20">
        <f t="shared" si="30"/>
        <v>0</v>
      </c>
      <c r="U61" s="22">
        <f t="shared" si="30"/>
        <v>0</v>
      </c>
      <c r="V61" s="23"/>
      <c r="W61" s="18">
        <f t="shared" si="31"/>
        <v>0</v>
      </c>
      <c r="X61" s="24"/>
      <c r="Y61" s="18">
        <f t="shared" si="32"/>
        <v>0</v>
      </c>
      <c r="Z61" s="24"/>
      <c r="AA61" s="18">
        <f t="shared" si="33"/>
        <v>0</v>
      </c>
      <c r="AB61" s="33"/>
      <c r="AC61" s="18">
        <f t="shared" si="34"/>
        <v>0</v>
      </c>
      <c r="AD61" s="26">
        <f t="shared" si="35"/>
        <v>0</v>
      </c>
      <c r="AE61" s="27">
        <f t="shared" si="35"/>
        <v>0</v>
      </c>
      <c r="AF61" s="28">
        <f t="shared" si="36"/>
        <v>0</v>
      </c>
      <c r="AG61" s="29">
        <f t="shared" si="36"/>
        <v>0</v>
      </c>
      <c r="AH61" s="28">
        <f t="shared" si="37"/>
        <v>0</v>
      </c>
      <c r="AI61" s="22">
        <f t="shared" si="38"/>
        <v>0</v>
      </c>
    </row>
    <row r="62" spans="1:35" ht="15">
      <c r="A62" s="15"/>
      <c r="B62" s="16"/>
      <c r="C62" s="16"/>
      <c r="D62" s="17"/>
      <c r="E62" s="18">
        <f t="shared" si="0"/>
        <v>0</v>
      </c>
      <c r="F62" s="19"/>
      <c r="G62" s="18">
        <f t="shared" si="1"/>
        <v>0</v>
      </c>
      <c r="H62" s="19"/>
      <c r="I62" s="18">
        <f t="shared" si="2"/>
        <v>0</v>
      </c>
      <c r="J62" s="19"/>
      <c r="K62" s="18">
        <f t="shared" si="21"/>
        <v>0</v>
      </c>
      <c r="L62" s="19"/>
      <c r="M62" s="18">
        <f t="shared" si="21"/>
        <v>0</v>
      </c>
      <c r="N62" s="20">
        <f t="shared" si="17"/>
        <v>0</v>
      </c>
      <c r="O62" s="21">
        <f t="shared" si="17"/>
        <v>0</v>
      </c>
      <c r="P62" s="19"/>
      <c r="Q62" s="18">
        <f t="shared" si="6"/>
        <v>0</v>
      </c>
      <c r="R62" s="19"/>
      <c r="S62" s="18">
        <f t="shared" si="7"/>
        <v>0</v>
      </c>
      <c r="T62" s="20">
        <f t="shared" si="18"/>
        <v>0</v>
      </c>
      <c r="U62" s="22">
        <f t="shared" si="18"/>
        <v>0</v>
      </c>
      <c r="V62" s="23"/>
      <c r="W62" s="18">
        <f t="shared" si="9"/>
        <v>0</v>
      </c>
      <c r="X62" s="24"/>
      <c r="Y62" s="18">
        <f t="shared" si="10"/>
        <v>0</v>
      </c>
      <c r="Z62" s="24"/>
      <c r="AA62" s="18">
        <f t="shared" si="11"/>
        <v>0</v>
      </c>
      <c r="AB62" s="25"/>
      <c r="AC62" s="18">
        <f t="shared" si="12"/>
        <v>0</v>
      </c>
      <c r="AD62" s="26">
        <f t="shared" si="19"/>
        <v>0</v>
      </c>
      <c r="AE62" s="27">
        <f t="shared" si="19"/>
        <v>0</v>
      </c>
      <c r="AF62" s="28">
        <f t="shared" si="20"/>
        <v>0</v>
      </c>
      <c r="AG62" s="29">
        <f t="shared" si="20"/>
        <v>0</v>
      </c>
      <c r="AH62" s="28">
        <f t="shared" si="15"/>
        <v>0</v>
      </c>
      <c r="AI62" s="22">
        <f t="shared" si="16"/>
        <v>0</v>
      </c>
    </row>
    <row r="63" spans="1:35" ht="15">
      <c r="A63" s="15"/>
      <c r="B63" s="16"/>
      <c r="C63" s="16"/>
      <c r="D63" s="17"/>
      <c r="E63" s="18">
        <f t="shared" si="0"/>
        <v>0</v>
      </c>
      <c r="F63" s="19"/>
      <c r="G63" s="18">
        <f t="shared" si="1"/>
        <v>0</v>
      </c>
      <c r="H63" s="19"/>
      <c r="I63" s="18">
        <f t="shared" si="2"/>
        <v>0</v>
      </c>
      <c r="J63" s="19"/>
      <c r="K63" s="18">
        <f t="shared" si="21"/>
        <v>0</v>
      </c>
      <c r="L63" s="19"/>
      <c r="M63" s="18">
        <f t="shared" si="21"/>
        <v>0</v>
      </c>
      <c r="N63" s="20">
        <f t="shared" si="17"/>
        <v>0</v>
      </c>
      <c r="O63" s="21">
        <f t="shared" si="17"/>
        <v>0</v>
      </c>
      <c r="P63" s="19"/>
      <c r="Q63" s="18">
        <f t="shared" si="6"/>
        <v>0</v>
      </c>
      <c r="R63" s="19"/>
      <c r="S63" s="18">
        <f t="shared" si="7"/>
        <v>0</v>
      </c>
      <c r="T63" s="20">
        <f t="shared" si="18"/>
        <v>0</v>
      </c>
      <c r="U63" s="22">
        <f t="shared" si="18"/>
        <v>0</v>
      </c>
      <c r="V63" s="23"/>
      <c r="W63" s="18">
        <f t="shared" si="9"/>
        <v>0</v>
      </c>
      <c r="X63" s="24"/>
      <c r="Y63" s="18">
        <f t="shared" si="10"/>
        <v>0</v>
      </c>
      <c r="Z63" s="24"/>
      <c r="AA63" s="18">
        <f t="shared" si="11"/>
        <v>0</v>
      </c>
      <c r="AB63" s="25"/>
      <c r="AC63" s="18">
        <f t="shared" si="12"/>
        <v>0</v>
      </c>
      <c r="AD63" s="26">
        <f t="shared" si="19"/>
        <v>0</v>
      </c>
      <c r="AE63" s="27">
        <f t="shared" si="19"/>
        <v>0</v>
      </c>
      <c r="AF63" s="28">
        <f t="shared" si="20"/>
        <v>0</v>
      </c>
      <c r="AG63" s="29">
        <f t="shared" si="20"/>
        <v>0</v>
      </c>
      <c r="AH63" s="28">
        <f t="shared" si="15"/>
        <v>0</v>
      </c>
      <c r="AI63" s="22">
        <f t="shared" si="16"/>
        <v>0</v>
      </c>
    </row>
    <row r="64" spans="1:35" ht="15">
      <c r="A64" s="15"/>
      <c r="B64" s="16"/>
      <c r="C64" s="16"/>
      <c r="D64" s="17"/>
      <c r="E64" s="18">
        <f t="shared" si="0"/>
        <v>0</v>
      </c>
      <c r="F64" s="19"/>
      <c r="G64" s="18">
        <f t="shared" si="1"/>
        <v>0</v>
      </c>
      <c r="H64" s="19"/>
      <c r="I64" s="18">
        <f t="shared" si="2"/>
        <v>0</v>
      </c>
      <c r="J64" s="19"/>
      <c r="K64" s="18">
        <f t="shared" si="21"/>
        <v>0</v>
      </c>
      <c r="L64" s="19"/>
      <c r="M64" s="18">
        <f t="shared" si="21"/>
        <v>0</v>
      </c>
      <c r="N64" s="20">
        <f t="shared" si="17"/>
        <v>0</v>
      </c>
      <c r="O64" s="21">
        <f t="shared" si="17"/>
        <v>0</v>
      </c>
      <c r="P64" s="19"/>
      <c r="Q64" s="18">
        <f t="shared" si="6"/>
        <v>0</v>
      </c>
      <c r="R64" s="19"/>
      <c r="S64" s="18">
        <f t="shared" si="7"/>
        <v>0</v>
      </c>
      <c r="T64" s="20">
        <f t="shared" si="18"/>
        <v>0</v>
      </c>
      <c r="U64" s="22">
        <f t="shared" si="18"/>
        <v>0</v>
      </c>
      <c r="V64" s="23"/>
      <c r="W64" s="18">
        <f t="shared" si="9"/>
        <v>0</v>
      </c>
      <c r="X64" s="24"/>
      <c r="Y64" s="18">
        <f t="shared" si="10"/>
        <v>0</v>
      </c>
      <c r="Z64" s="24"/>
      <c r="AA64" s="18">
        <f t="shared" si="11"/>
        <v>0</v>
      </c>
      <c r="AB64" s="25"/>
      <c r="AC64" s="18">
        <f t="shared" si="12"/>
        <v>0</v>
      </c>
      <c r="AD64" s="26">
        <f t="shared" si="19"/>
        <v>0</v>
      </c>
      <c r="AE64" s="27">
        <f t="shared" si="19"/>
        <v>0</v>
      </c>
      <c r="AF64" s="28">
        <f t="shared" si="20"/>
        <v>0</v>
      </c>
      <c r="AG64" s="29">
        <f t="shared" si="20"/>
        <v>0</v>
      </c>
      <c r="AH64" s="28">
        <f t="shared" si="15"/>
        <v>0</v>
      </c>
      <c r="AI64" s="22">
        <f t="shared" si="16"/>
        <v>0</v>
      </c>
    </row>
    <row r="65" spans="1:35" ht="15">
      <c r="A65" s="15"/>
      <c r="B65" s="16"/>
      <c r="C65" s="16"/>
      <c r="D65" s="17"/>
      <c r="E65" s="18">
        <f t="shared" si="0"/>
        <v>0</v>
      </c>
      <c r="F65" s="19"/>
      <c r="G65" s="18">
        <f t="shared" si="1"/>
        <v>0</v>
      </c>
      <c r="H65" s="19"/>
      <c r="I65" s="18">
        <f t="shared" si="2"/>
        <v>0</v>
      </c>
      <c r="J65" s="19"/>
      <c r="K65" s="18">
        <f t="shared" si="21"/>
        <v>0</v>
      </c>
      <c r="L65" s="19"/>
      <c r="M65" s="18">
        <f t="shared" si="21"/>
        <v>0</v>
      </c>
      <c r="N65" s="20">
        <f t="shared" si="17"/>
        <v>0</v>
      </c>
      <c r="O65" s="21">
        <f t="shared" si="17"/>
        <v>0</v>
      </c>
      <c r="P65" s="19"/>
      <c r="Q65" s="18">
        <f t="shared" si="6"/>
        <v>0</v>
      </c>
      <c r="R65" s="19"/>
      <c r="S65" s="18">
        <f t="shared" si="7"/>
        <v>0</v>
      </c>
      <c r="T65" s="20">
        <f t="shared" si="18"/>
        <v>0</v>
      </c>
      <c r="U65" s="22">
        <f t="shared" si="18"/>
        <v>0</v>
      </c>
      <c r="V65" s="23"/>
      <c r="W65" s="18">
        <f t="shared" si="9"/>
        <v>0</v>
      </c>
      <c r="X65" s="24"/>
      <c r="Y65" s="18">
        <f t="shared" si="10"/>
        <v>0</v>
      </c>
      <c r="Z65" s="24"/>
      <c r="AA65" s="18">
        <f t="shared" si="11"/>
        <v>0</v>
      </c>
      <c r="AB65" s="25"/>
      <c r="AC65" s="18">
        <f t="shared" si="12"/>
        <v>0</v>
      </c>
      <c r="AD65" s="26">
        <f t="shared" si="19"/>
        <v>0</v>
      </c>
      <c r="AE65" s="27">
        <f t="shared" si="19"/>
        <v>0</v>
      </c>
      <c r="AF65" s="28">
        <f t="shared" si="20"/>
        <v>0</v>
      </c>
      <c r="AG65" s="29">
        <f t="shared" si="20"/>
        <v>0</v>
      </c>
      <c r="AH65" s="28">
        <f t="shared" si="15"/>
        <v>0</v>
      </c>
      <c r="AI65" s="22">
        <f t="shared" si="16"/>
        <v>0</v>
      </c>
    </row>
    <row r="66" spans="1:35" ht="15">
      <c r="A66" s="30"/>
      <c r="B66" s="31"/>
      <c r="C66" s="31"/>
      <c r="D66" s="17"/>
      <c r="E66" s="18">
        <f t="shared" si="0"/>
        <v>0</v>
      </c>
      <c r="F66" s="19"/>
      <c r="G66" s="18">
        <f t="shared" si="1"/>
        <v>0</v>
      </c>
      <c r="H66" s="19"/>
      <c r="I66" s="18">
        <f t="shared" si="2"/>
        <v>0</v>
      </c>
      <c r="J66" s="19"/>
      <c r="K66" s="18">
        <f t="shared" si="21"/>
        <v>0</v>
      </c>
      <c r="L66" s="19"/>
      <c r="M66" s="18">
        <f t="shared" si="21"/>
        <v>0</v>
      </c>
      <c r="N66" s="20">
        <f t="shared" si="17"/>
        <v>0</v>
      </c>
      <c r="O66" s="21">
        <f t="shared" si="17"/>
        <v>0</v>
      </c>
      <c r="P66" s="19"/>
      <c r="Q66" s="18">
        <f t="shared" si="6"/>
        <v>0</v>
      </c>
      <c r="R66" s="19"/>
      <c r="S66" s="18">
        <f t="shared" si="7"/>
        <v>0</v>
      </c>
      <c r="T66" s="20">
        <f t="shared" si="18"/>
        <v>0</v>
      </c>
      <c r="U66" s="22">
        <f t="shared" si="18"/>
        <v>0</v>
      </c>
      <c r="V66" s="23"/>
      <c r="W66" s="18">
        <f t="shared" si="9"/>
        <v>0</v>
      </c>
      <c r="X66" s="24"/>
      <c r="Y66" s="18">
        <f t="shared" si="10"/>
        <v>0</v>
      </c>
      <c r="Z66" s="24"/>
      <c r="AA66" s="18">
        <f t="shared" si="11"/>
        <v>0</v>
      </c>
      <c r="AB66" s="25"/>
      <c r="AC66" s="18">
        <f t="shared" si="12"/>
        <v>0</v>
      </c>
      <c r="AD66" s="26">
        <f t="shared" si="19"/>
        <v>0</v>
      </c>
      <c r="AE66" s="27">
        <f t="shared" si="19"/>
        <v>0</v>
      </c>
      <c r="AF66" s="28">
        <f t="shared" si="20"/>
        <v>0</v>
      </c>
      <c r="AG66" s="29">
        <f t="shared" si="20"/>
        <v>0</v>
      </c>
      <c r="AH66" s="28">
        <f t="shared" si="15"/>
        <v>0</v>
      </c>
      <c r="AI66" s="22">
        <f t="shared" si="16"/>
        <v>0</v>
      </c>
    </row>
    <row r="67" spans="1:35" s="1" customFormat="1" ht="15">
      <c r="A67" s="493" t="s">
        <v>36</v>
      </c>
      <c r="B67" s="494"/>
      <c r="C67" s="495"/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8"/>
    </row>
    <row r="68" spans="1:35" ht="15">
      <c r="A68" s="15"/>
      <c r="B68" s="31"/>
      <c r="C68" s="31" t="s">
        <v>1824</v>
      </c>
      <c r="D68" s="17">
        <v>3</v>
      </c>
      <c r="E68" s="18">
        <f aca="true" t="shared" si="39" ref="E68:E77">+D68/12</f>
        <v>0.25</v>
      </c>
      <c r="F68" s="19"/>
      <c r="G68" s="18">
        <f aca="true" t="shared" si="40" ref="G68:G89">F68/12</f>
        <v>0</v>
      </c>
      <c r="H68" s="19"/>
      <c r="I68" s="18">
        <f aca="true" t="shared" si="41" ref="I68:I89">+H68/12</f>
        <v>0</v>
      </c>
      <c r="J68" s="19"/>
      <c r="K68" s="18">
        <f aca="true" t="shared" si="42" ref="K68:K89">+J68/12</f>
        <v>0</v>
      </c>
      <c r="L68" s="19"/>
      <c r="M68" s="18">
        <f aca="true" t="shared" si="43" ref="M68:M89">+L68/12</f>
        <v>0</v>
      </c>
      <c r="N68" s="20">
        <f aca="true" t="shared" si="44" ref="N68:O83">D68+F68+H68+J68+L68</f>
        <v>3</v>
      </c>
      <c r="O68" s="21">
        <f t="shared" si="44"/>
        <v>0.25</v>
      </c>
      <c r="P68" s="19"/>
      <c r="Q68" s="18">
        <f aca="true" t="shared" si="45" ref="Q68:Q89">+P68/12</f>
        <v>0</v>
      </c>
      <c r="R68" s="19"/>
      <c r="S68" s="18">
        <f aca="true" t="shared" si="46" ref="S68:S89">+R68/12</f>
        <v>0</v>
      </c>
      <c r="T68" s="20">
        <f aca="true" t="shared" si="47" ref="T68:U83">P68+R68</f>
        <v>0</v>
      </c>
      <c r="U68" s="22">
        <f t="shared" si="47"/>
        <v>0</v>
      </c>
      <c r="V68" s="23"/>
      <c r="W68" s="18">
        <f aca="true" t="shared" si="48" ref="W68:W89">+V68/12</f>
        <v>0</v>
      </c>
      <c r="X68" s="24"/>
      <c r="Y68" s="18">
        <f aca="true" t="shared" si="49" ref="Y68:Y89">+X68/12</f>
        <v>0</v>
      </c>
      <c r="Z68" s="24"/>
      <c r="AA68" s="18">
        <f aca="true" t="shared" si="50" ref="AA68:AA89">+Z68/12</f>
        <v>0</v>
      </c>
      <c r="AB68" s="33"/>
      <c r="AC68" s="18">
        <f aca="true" t="shared" si="51" ref="AC68:AC77">AB68/12</f>
        <v>0</v>
      </c>
      <c r="AD68" s="26">
        <f aca="true" t="shared" si="52" ref="AD68:AE83">X68+Z68+AB68</f>
        <v>0</v>
      </c>
      <c r="AE68" s="27">
        <f t="shared" si="52"/>
        <v>0</v>
      </c>
      <c r="AF68" s="28">
        <f aca="true" t="shared" si="53" ref="AF68:AG83">N68+T68+V68+AD68</f>
        <v>3</v>
      </c>
      <c r="AG68" s="29">
        <f t="shared" si="53"/>
        <v>0.25</v>
      </c>
      <c r="AH68" s="28">
        <f aca="true" t="shared" si="54" ref="AH68:AH89">IF(AF68-F68-J68-AB68-12&lt;0,0,AF68-F68-J68-AB68-12)</f>
        <v>0</v>
      </c>
      <c r="AI68" s="22">
        <f aca="true" t="shared" si="55" ref="AI68:AI89">AH68/12</f>
        <v>0</v>
      </c>
    </row>
    <row r="69" spans="1:35" ht="15">
      <c r="A69" s="15"/>
      <c r="B69" s="31"/>
      <c r="C69" s="31" t="s">
        <v>1825</v>
      </c>
      <c r="D69" s="17">
        <v>9</v>
      </c>
      <c r="E69" s="18">
        <f t="shared" si="39"/>
        <v>0.75</v>
      </c>
      <c r="F69" s="19"/>
      <c r="G69" s="18">
        <f t="shared" si="40"/>
        <v>0</v>
      </c>
      <c r="H69" s="19"/>
      <c r="I69" s="18">
        <f t="shared" si="41"/>
        <v>0</v>
      </c>
      <c r="J69" s="19"/>
      <c r="K69" s="18">
        <f t="shared" si="42"/>
        <v>0</v>
      </c>
      <c r="L69" s="19"/>
      <c r="M69" s="18">
        <f t="shared" si="43"/>
        <v>0</v>
      </c>
      <c r="N69" s="20">
        <f t="shared" si="44"/>
        <v>9</v>
      </c>
      <c r="O69" s="21">
        <f t="shared" si="44"/>
        <v>0.75</v>
      </c>
      <c r="P69" s="19"/>
      <c r="Q69" s="18">
        <f t="shared" si="45"/>
        <v>0</v>
      </c>
      <c r="R69" s="19"/>
      <c r="S69" s="18">
        <f t="shared" si="46"/>
        <v>0</v>
      </c>
      <c r="T69" s="20">
        <f t="shared" si="47"/>
        <v>0</v>
      </c>
      <c r="U69" s="22">
        <f t="shared" si="47"/>
        <v>0</v>
      </c>
      <c r="V69" s="23"/>
      <c r="W69" s="18">
        <f t="shared" si="48"/>
        <v>0</v>
      </c>
      <c r="X69" s="24"/>
      <c r="Y69" s="18">
        <f t="shared" si="49"/>
        <v>0</v>
      </c>
      <c r="Z69" s="24"/>
      <c r="AA69" s="18">
        <f t="shared" si="50"/>
        <v>0</v>
      </c>
      <c r="AB69" s="33"/>
      <c r="AC69" s="18">
        <f t="shared" si="51"/>
        <v>0</v>
      </c>
      <c r="AD69" s="26">
        <f t="shared" si="52"/>
        <v>0</v>
      </c>
      <c r="AE69" s="27">
        <f t="shared" si="52"/>
        <v>0</v>
      </c>
      <c r="AF69" s="28">
        <f t="shared" si="53"/>
        <v>9</v>
      </c>
      <c r="AG69" s="29">
        <f t="shared" si="53"/>
        <v>0.75</v>
      </c>
      <c r="AH69" s="28">
        <f t="shared" si="54"/>
        <v>0</v>
      </c>
      <c r="AI69" s="22">
        <f t="shared" si="55"/>
        <v>0</v>
      </c>
    </row>
    <row r="70" spans="1:35" ht="15">
      <c r="A70" s="15"/>
      <c r="B70" s="31"/>
      <c r="C70" s="31" t="s">
        <v>1826</v>
      </c>
      <c r="D70" s="17">
        <v>9</v>
      </c>
      <c r="E70" s="18">
        <f t="shared" si="39"/>
        <v>0.75</v>
      </c>
      <c r="F70" s="19"/>
      <c r="G70" s="18">
        <f t="shared" si="40"/>
        <v>0</v>
      </c>
      <c r="H70" s="19"/>
      <c r="I70" s="18">
        <f t="shared" si="41"/>
        <v>0</v>
      </c>
      <c r="J70" s="19"/>
      <c r="K70" s="18">
        <f t="shared" si="42"/>
        <v>0</v>
      </c>
      <c r="L70" s="19"/>
      <c r="M70" s="18">
        <f t="shared" si="43"/>
        <v>0</v>
      </c>
      <c r="N70" s="20">
        <f t="shared" si="44"/>
        <v>9</v>
      </c>
      <c r="O70" s="21">
        <f t="shared" si="44"/>
        <v>0.75</v>
      </c>
      <c r="P70" s="19"/>
      <c r="Q70" s="18">
        <f t="shared" si="45"/>
        <v>0</v>
      </c>
      <c r="R70" s="19"/>
      <c r="S70" s="18">
        <f t="shared" si="46"/>
        <v>0</v>
      </c>
      <c r="T70" s="20">
        <f t="shared" si="47"/>
        <v>0</v>
      </c>
      <c r="U70" s="22">
        <f t="shared" si="47"/>
        <v>0</v>
      </c>
      <c r="V70" s="23"/>
      <c r="W70" s="18">
        <f t="shared" si="48"/>
        <v>0</v>
      </c>
      <c r="X70" s="24"/>
      <c r="Y70" s="18">
        <f t="shared" si="49"/>
        <v>0</v>
      </c>
      <c r="Z70" s="24"/>
      <c r="AA70" s="18">
        <f t="shared" si="50"/>
        <v>0</v>
      </c>
      <c r="AB70" s="33"/>
      <c r="AC70" s="18">
        <f t="shared" si="51"/>
        <v>0</v>
      </c>
      <c r="AD70" s="26">
        <f t="shared" si="52"/>
        <v>0</v>
      </c>
      <c r="AE70" s="27">
        <f t="shared" si="52"/>
        <v>0</v>
      </c>
      <c r="AF70" s="28">
        <f t="shared" si="53"/>
        <v>9</v>
      </c>
      <c r="AG70" s="29">
        <f t="shared" si="53"/>
        <v>0.75</v>
      </c>
      <c r="AH70" s="28">
        <f t="shared" si="54"/>
        <v>0</v>
      </c>
      <c r="AI70" s="22">
        <f t="shared" si="55"/>
        <v>0</v>
      </c>
    </row>
    <row r="71" spans="1:35" ht="15">
      <c r="A71" s="15"/>
      <c r="B71" s="31"/>
      <c r="C71" s="31" t="s">
        <v>1827</v>
      </c>
      <c r="D71" s="17">
        <v>6</v>
      </c>
      <c r="E71" s="18">
        <f t="shared" si="39"/>
        <v>0.5</v>
      </c>
      <c r="F71" s="19"/>
      <c r="G71" s="18">
        <f t="shared" si="40"/>
        <v>0</v>
      </c>
      <c r="H71" s="19"/>
      <c r="I71" s="18">
        <f t="shared" si="41"/>
        <v>0</v>
      </c>
      <c r="J71" s="19"/>
      <c r="K71" s="18">
        <f t="shared" si="42"/>
        <v>0</v>
      </c>
      <c r="L71" s="19"/>
      <c r="M71" s="18">
        <f t="shared" si="43"/>
        <v>0</v>
      </c>
      <c r="N71" s="20">
        <f t="shared" si="44"/>
        <v>6</v>
      </c>
      <c r="O71" s="21">
        <f t="shared" si="44"/>
        <v>0.5</v>
      </c>
      <c r="P71" s="19"/>
      <c r="Q71" s="18">
        <f t="shared" si="45"/>
        <v>0</v>
      </c>
      <c r="R71" s="19"/>
      <c r="S71" s="18">
        <f t="shared" si="46"/>
        <v>0</v>
      </c>
      <c r="T71" s="20">
        <f t="shared" si="47"/>
        <v>0</v>
      </c>
      <c r="U71" s="22">
        <f t="shared" si="47"/>
        <v>0</v>
      </c>
      <c r="V71" s="23"/>
      <c r="W71" s="18">
        <f t="shared" si="48"/>
        <v>0</v>
      </c>
      <c r="X71" s="24"/>
      <c r="Y71" s="18">
        <f t="shared" si="49"/>
        <v>0</v>
      </c>
      <c r="Z71" s="24"/>
      <c r="AA71" s="18">
        <f t="shared" si="50"/>
        <v>0</v>
      </c>
      <c r="AB71" s="33"/>
      <c r="AC71" s="18">
        <f t="shared" si="51"/>
        <v>0</v>
      </c>
      <c r="AD71" s="26">
        <f t="shared" si="52"/>
        <v>0</v>
      </c>
      <c r="AE71" s="27">
        <f t="shared" si="52"/>
        <v>0</v>
      </c>
      <c r="AF71" s="28">
        <f t="shared" si="53"/>
        <v>6</v>
      </c>
      <c r="AG71" s="29">
        <f t="shared" si="53"/>
        <v>0.5</v>
      </c>
      <c r="AH71" s="28">
        <f t="shared" si="54"/>
        <v>0</v>
      </c>
      <c r="AI71" s="22">
        <f t="shared" si="55"/>
        <v>0</v>
      </c>
    </row>
    <row r="72" spans="1:35" ht="15">
      <c r="A72" s="30"/>
      <c r="B72" s="31"/>
      <c r="C72" s="31"/>
      <c r="D72" s="17"/>
      <c r="E72" s="18">
        <f t="shared" si="39"/>
        <v>0</v>
      </c>
      <c r="F72" s="19"/>
      <c r="G72" s="18">
        <f t="shared" si="40"/>
        <v>0</v>
      </c>
      <c r="H72" s="19"/>
      <c r="I72" s="18">
        <f t="shared" si="41"/>
        <v>0</v>
      </c>
      <c r="J72" s="19"/>
      <c r="K72" s="18">
        <f t="shared" si="42"/>
        <v>0</v>
      </c>
      <c r="L72" s="19"/>
      <c r="M72" s="18">
        <f t="shared" si="43"/>
        <v>0</v>
      </c>
      <c r="N72" s="20">
        <f t="shared" si="44"/>
        <v>0</v>
      </c>
      <c r="O72" s="21">
        <f t="shared" si="44"/>
        <v>0</v>
      </c>
      <c r="P72" s="19"/>
      <c r="Q72" s="18">
        <f t="shared" si="45"/>
        <v>0</v>
      </c>
      <c r="R72" s="19"/>
      <c r="S72" s="18">
        <f t="shared" si="46"/>
        <v>0</v>
      </c>
      <c r="T72" s="20">
        <f t="shared" si="47"/>
        <v>0</v>
      </c>
      <c r="U72" s="22">
        <f t="shared" si="47"/>
        <v>0</v>
      </c>
      <c r="V72" s="23"/>
      <c r="W72" s="18">
        <f t="shared" si="48"/>
        <v>0</v>
      </c>
      <c r="X72" s="24"/>
      <c r="Y72" s="18">
        <f t="shared" si="49"/>
        <v>0</v>
      </c>
      <c r="Z72" s="24"/>
      <c r="AA72" s="18">
        <f t="shared" si="50"/>
        <v>0</v>
      </c>
      <c r="AB72" s="33"/>
      <c r="AC72" s="18">
        <f t="shared" si="51"/>
        <v>0</v>
      </c>
      <c r="AD72" s="26">
        <f t="shared" si="52"/>
        <v>0</v>
      </c>
      <c r="AE72" s="27">
        <f t="shared" si="52"/>
        <v>0</v>
      </c>
      <c r="AF72" s="28">
        <f t="shared" si="53"/>
        <v>0</v>
      </c>
      <c r="AG72" s="29">
        <f t="shared" si="53"/>
        <v>0</v>
      </c>
      <c r="AH72" s="28">
        <f t="shared" si="54"/>
        <v>0</v>
      </c>
      <c r="AI72" s="22">
        <f t="shared" si="55"/>
        <v>0</v>
      </c>
    </row>
    <row r="73" spans="1:35" ht="15">
      <c r="A73" s="30"/>
      <c r="B73" s="31"/>
      <c r="C73" s="31"/>
      <c r="D73" s="17"/>
      <c r="E73" s="18">
        <f t="shared" si="39"/>
        <v>0</v>
      </c>
      <c r="F73" s="19"/>
      <c r="G73" s="18">
        <f t="shared" si="40"/>
        <v>0</v>
      </c>
      <c r="H73" s="19"/>
      <c r="I73" s="18">
        <f t="shared" si="41"/>
        <v>0</v>
      </c>
      <c r="J73" s="19"/>
      <c r="K73" s="18">
        <f t="shared" si="42"/>
        <v>0</v>
      </c>
      <c r="L73" s="19"/>
      <c r="M73" s="18">
        <f t="shared" si="43"/>
        <v>0</v>
      </c>
      <c r="N73" s="20">
        <f t="shared" si="44"/>
        <v>0</v>
      </c>
      <c r="O73" s="21">
        <f t="shared" si="44"/>
        <v>0</v>
      </c>
      <c r="P73" s="19"/>
      <c r="Q73" s="18">
        <f t="shared" si="45"/>
        <v>0</v>
      </c>
      <c r="R73" s="19"/>
      <c r="S73" s="18">
        <f t="shared" si="46"/>
        <v>0</v>
      </c>
      <c r="T73" s="20">
        <f t="shared" si="47"/>
        <v>0</v>
      </c>
      <c r="U73" s="22">
        <f t="shared" si="47"/>
        <v>0</v>
      </c>
      <c r="V73" s="23"/>
      <c r="W73" s="18">
        <f t="shared" si="48"/>
        <v>0</v>
      </c>
      <c r="X73" s="24"/>
      <c r="Y73" s="18">
        <f t="shared" si="49"/>
        <v>0</v>
      </c>
      <c r="Z73" s="24"/>
      <c r="AA73" s="18">
        <f t="shared" si="50"/>
        <v>0</v>
      </c>
      <c r="AB73" s="33"/>
      <c r="AC73" s="18">
        <f t="shared" si="51"/>
        <v>0</v>
      </c>
      <c r="AD73" s="26">
        <f t="shared" si="52"/>
        <v>0</v>
      </c>
      <c r="AE73" s="27">
        <f t="shared" si="52"/>
        <v>0</v>
      </c>
      <c r="AF73" s="28">
        <f t="shared" si="53"/>
        <v>0</v>
      </c>
      <c r="AG73" s="29">
        <f t="shared" si="53"/>
        <v>0</v>
      </c>
      <c r="AH73" s="28">
        <f t="shared" si="54"/>
        <v>0</v>
      </c>
      <c r="AI73" s="22">
        <f t="shared" si="55"/>
        <v>0</v>
      </c>
    </row>
    <row r="74" spans="1:35" ht="15">
      <c r="A74" s="30"/>
      <c r="B74" s="31"/>
      <c r="C74" s="31"/>
      <c r="D74" s="17"/>
      <c r="E74" s="18">
        <f t="shared" si="39"/>
        <v>0</v>
      </c>
      <c r="F74" s="19"/>
      <c r="G74" s="18">
        <f t="shared" si="40"/>
        <v>0</v>
      </c>
      <c r="H74" s="19"/>
      <c r="I74" s="18">
        <f t="shared" si="41"/>
        <v>0</v>
      </c>
      <c r="J74" s="19"/>
      <c r="K74" s="18">
        <f t="shared" si="42"/>
        <v>0</v>
      </c>
      <c r="L74" s="19"/>
      <c r="M74" s="18">
        <f t="shared" si="43"/>
        <v>0</v>
      </c>
      <c r="N74" s="20">
        <f t="shared" si="44"/>
        <v>0</v>
      </c>
      <c r="O74" s="21">
        <f t="shared" si="44"/>
        <v>0</v>
      </c>
      <c r="P74" s="19"/>
      <c r="Q74" s="18">
        <f t="shared" si="45"/>
        <v>0</v>
      </c>
      <c r="R74" s="19"/>
      <c r="S74" s="18">
        <f t="shared" si="46"/>
        <v>0</v>
      </c>
      <c r="T74" s="20">
        <f t="shared" si="47"/>
        <v>0</v>
      </c>
      <c r="U74" s="22">
        <f t="shared" si="47"/>
        <v>0</v>
      </c>
      <c r="V74" s="23"/>
      <c r="W74" s="18">
        <f t="shared" si="48"/>
        <v>0</v>
      </c>
      <c r="X74" s="24"/>
      <c r="Y74" s="18">
        <f t="shared" si="49"/>
        <v>0</v>
      </c>
      <c r="Z74" s="24"/>
      <c r="AA74" s="18">
        <f t="shared" si="50"/>
        <v>0</v>
      </c>
      <c r="AB74" s="33"/>
      <c r="AC74" s="18">
        <f t="shared" si="51"/>
        <v>0</v>
      </c>
      <c r="AD74" s="26">
        <f t="shared" si="52"/>
        <v>0</v>
      </c>
      <c r="AE74" s="27">
        <f t="shared" si="52"/>
        <v>0</v>
      </c>
      <c r="AF74" s="28">
        <f t="shared" si="53"/>
        <v>0</v>
      </c>
      <c r="AG74" s="29">
        <f t="shared" si="53"/>
        <v>0</v>
      </c>
      <c r="AH74" s="28">
        <f t="shared" si="54"/>
        <v>0</v>
      </c>
      <c r="AI74" s="22">
        <f t="shared" si="55"/>
        <v>0</v>
      </c>
    </row>
    <row r="75" spans="1:35" ht="15">
      <c r="A75" s="30"/>
      <c r="B75" s="31"/>
      <c r="C75" s="31"/>
      <c r="D75" s="17"/>
      <c r="E75" s="18">
        <f t="shared" si="39"/>
        <v>0</v>
      </c>
      <c r="F75" s="19"/>
      <c r="G75" s="18">
        <f t="shared" si="40"/>
        <v>0</v>
      </c>
      <c r="H75" s="19"/>
      <c r="I75" s="18">
        <f t="shared" si="41"/>
        <v>0</v>
      </c>
      <c r="J75" s="19"/>
      <c r="K75" s="18">
        <f t="shared" si="42"/>
        <v>0</v>
      </c>
      <c r="L75" s="19"/>
      <c r="M75" s="18">
        <f t="shared" si="43"/>
        <v>0</v>
      </c>
      <c r="N75" s="20">
        <f t="shared" si="44"/>
        <v>0</v>
      </c>
      <c r="O75" s="21">
        <f t="shared" si="44"/>
        <v>0</v>
      </c>
      <c r="P75" s="19"/>
      <c r="Q75" s="18">
        <f t="shared" si="45"/>
        <v>0</v>
      </c>
      <c r="R75" s="19"/>
      <c r="S75" s="18">
        <f t="shared" si="46"/>
        <v>0</v>
      </c>
      <c r="T75" s="20">
        <f t="shared" si="47"/>
        <v>0</v>
      </c>
      <c r="U75" s="22">
        <f t="shared" si="47"/>
        <v>0</v>
      </c>
      <c r="V75" s="23"/>
      <c r="W75" s="18">
        <f t="shared" si="48"/>
        <v>0</v>
      </c>
      <c r="X75" s="24"/>
      <c r="Y75" s="18">
        <f t="shared" si="49"/>
        <v>0</v>
      </c>
      <c r="Z75" s="24"/>
      <c r="AA75" s="18">
        <f t="shared" si="50"/>
        <v>0</v>
      </c>
      <c r="AB75" s="33"/>
      <c r="AC75" s="18">
        <f t="shared" si="51"/>
        <v>0</v>
      </c>
      <c r="AD75" s="26">
        <f t="shared" si="52"/>
        <v>0</v>
      </c>
      <c r="AE75" s="27">
        <f t="shared" si="52"/>
        <v>0</v>
      </c>
      <c r="AF75" s="28">
        <f t="shared" si="53"/>
        <v>0</v>
      </c>
      <c r="AG75" s="29">
        <f t="shared" si="53"/>
        <v>0</v>
      </c>
      <c r="AH75" s="28">
        <f t="shared" si="54"/>
        <v>0</v>
      </c>
      <c r="AI75" s="22">
        <f t="shared" si="55"/>
        <v>0</v>
      </c>
    </row>
    <row r="76" spans="1:35" ht="15">
      <c r="A76" s="30"/>
      <c r="B76" s="31"/>
      <c r="C76" s="31"/>
      <c r="D76" s="17"/>
      <c r="E76" s="18">
        <f t="shared" si="39"/>
        <v>0</v>
      </c>
      <c r="F76" s="19"/>
      <c r="G76" s="18">
        <f t="shared" si="40"/>
        <v>0</v>
      </c>
      <c r="H76" s="19"/>
      <c r="I76" s="18">
        <f t="shared" si="41"/>
        <v>0</v>
      </c>
      <c r="J76" s="19"/>
      <c r="K76" s="18">
        <f t="shared" si="42"/>
        <v>0</v>
      </c>
      <c r="L76" s="19"/>
      <c r="M76" s="18">
        <f t="shared" si="43"/>
        <v>0</v>
      </c>
      <c r="N76" s="20">
        <f t="shared" si="44"/>
        <v>0</v>
      </c>
      <c r="O76" s="21">
        <f t="shared" si="44"/>
        <v>0</v>
      </c>
      <c r="P76" s="19"/>
      <c r="Q76" s="18">
        <f t="shared" si="45"/>
        <v>0</v>
      </c>
      <c r="R76" s="19"/>
      <c r="S76" s="18">
        <f t="shared" si="46"/>
        <v>0</v>
      </c>
      <c r="T76" s="20">
        <f t="shared" si="47"/>
        <v>0</v>
      </c>
      <c r="U76" s="22">
        <f t="shared" si="47"/>
        <v>0</v>
      </c>
      <c r="V76" s="23"/>
      <c r="W76" s="18">
        <f t="shared" si="48"/>
        <v>0</v>
      </c>
      <c r="X76" s="24"/>
      <c r="Y76" s="18">
        <f t="shared" si="49"/>
        <v>0</v>
      </c>
      <c r="Z76" s="24"/>
      <c r="AA76" s="18">
        <f t="shared" si="50"/>
        <v>0</v>
      </c>
      <c r="AB76" s="33"/>
      <c r="AC76" s="18">
        <f t="shared" si="51"/>
        <v>0</v>
      </c>
      <c r="AD76" s="26">
        <f t="shared" si="52"/>
        <v>0</v>
      </c>
      <c r="AE76" s="27">
        <f t="shared" si="52"/>
        <v>0</v>
      </c>
      <c r="AF76" s="28">
        <f t="shared" si="53"/>
        <v>0</v>
      </c>
      <c r="AG76" s="29">
        <f t="shared" si="53"/>
        <v>0</v>
      </c>
      <c r="AH76" s="28">
        <f t="shared" si="54"/>
        <v>0</v>
      </c>
      <c r="AI76" s="22">
        <f t="shared" si="55"/>
        <v>0</v>
      </c>
    </row>
    <row r="77" spans="1:35" ht="15">
      <c r="A77" s="30"/>
      <c r="B77" s="31"/>
      <c r="C77" s="31"/>
      <c r="D77" s="17"/>
      <c r="E77" s="18">
        <f t="shared" si="39"/>
        <v>0</v>
      </c>
      <c r="F77" s="19"/>
      <c r="G77" s="18">
        <f t="shared" si="40"/>
        <v>0</v>
      </c>
      <c r="H77" s="19"/>
      <c r="I77" s="18">
        <f t="shared" si="41"/>
        <v>0</v>
      </c>
      <c r="J77" s="19"/>
      <c r="K77" s="18">
        <f t="shared" si="42"/>
        <v>0</v>
      </c>
      <c r="L77" s="19"/>
      <c r="M77" s="18">
        <f t="shared" si="43"/>
        <v>0</v>
      </c>
      <c r="N77" s="20">
        <f t="shared" si="44"/>
        <v>0</v>
      </c>
      <c r="O77" s="21">
        <f t="shared" si="44"/>
        <v>0</v>
      </c>
      <c r="P77" s="19"/>
      <c r="Q77" s="18">
        <f t="shared" si="45"/>
        <v>0</v>
      </c>
      <c r="R77" s="19"/>
      <c r="S77" s="18">
        <f t="shared" si="46"/>
        <v>0</v>
      </c>
      <c r="T77" s="20">
        <f t="shared" si="47"/>
        <v>0</v>
      </c>
      <c r="U77" s="22">
        <f t="shared" si="47"/>
        <v>0</v>
      </c>
      <c r="V77" s="23"/>
      <c r="W77" s="18">
        <f t="shared" si="48"/>
        <v>0</v>
      </c>
      <c r="X77" s="24"/>
      <c r="Y77" s="18">
        <f t="shared" si="49"/>
        <v>0</v>
      </c>
      <c r="Z77" s="24"/>
      <c r="AA77" s="18">
        <f t="shared" si="50"/>
        <v>0</v>
      </c>
      <c r="AB77" s="33"/>
      <c r="AC77" s="18">
        <f t="shared" si="51"/>
        <v>0</v>
      </c>
      <c r="AD77" s="26">
        <f t="shared" si="52"/>
        <v>0</v>
      </c>
      <c r="AE77" s="27">
        <f t="shared" si="52"/>
        <v>0</v>
      </c>
      <c r="AF77" s="28">
        <f t="shared" si="53"/>
        <v>0</v>
      </c>
      <c r="AG77" s="29">
        <f t="shared" si="53"/>
        <v>0</v>
      </c>
      <c r="AH77" s="28">
        <f t="shared" si="54"/>
        <v>0</v>
      </c>
      <c r="AI77" s="22">
        <f t="shared" si="55"/>
        <v>0</v>
      </c>
    </row>
    <row r="78" spans="1:35" ht="15">
      <c r="A78" s="30"/>
      <c r="B78" s="31"/>
      <c r="C78" s="31"/>
      <c r="D78" s="17"/>
      <c r="E78" s="18">
        <f t="shared" si="0"/>
        <v>0</v>
      </c>
      <c r="F78" s="19"/>
      <c r="G78" s="18">
        <f t="shared" si="40"/>
        <v>0</v>
      </c>
      <c r="H78" s="19"/>
      <c r="I78" s="18">
        <f t="shared" si="41"/>
        <v>0</v>
      </c>
      <c r="J78" s="19"/>
      <c r="K78" s="18">
        <f t="shared" si="42"/>
        <v>0</v>
      </c>
      <c r="L78" s="19"/>
      <c r="M78" s="18">
        <f t="shared" si="43"/>
        <v>0</v>
      </c>
      <c r="N78" s="20">
        <f t="shared" si="44"/>
        <v>0</v>
      </c>
      <c r="O78" s="21">
        <f t="shared" si="44"/>
        <v>0</v>
      </c>
      <c r="P78" s="19"/>
      <c r="Q78" s="18">
        <f t="shared" si="45"/>
        <v>0</v>
      </c>
      <c r="R78" s="19"/>
      <c r="S78" s="18">
        <f t="shared" si="46"/>
        <v>0</v>
      </c>
      <c r="T78" s="20">
        <f t="shared" si="47"/>
        <v>0</v>
      </c>
      <c r="U78" s="22">
        <f t="shared" si="47"/>
        <v>0</v>
      </c>
      <c r="V78" s="23"/>
      <c r="W78" s="18">
        <f t="shared" si="48"/>
        <v>0</v>
      </c>
      <c r="X78" s="24"/>
      <c r="Y78" s="18">
        <f t="shared" si="49"/>
        <v>0</v>
      </c>
      <c r="Z78" s="24"/>
      <c r="AA78" s="18">
        <f t="shared" si="50"/>
        <v>0</v>
      </c>
      <c r="AB78" s="33"/>
      <c r="AC78" s="18">
        <f t="shared" si="12"/>
        <v>0</v>
      </c>
      <c r="AD78" s="26">
        <f t="shared" si="52"/>
        <v>0</v>
      </c>
      <c r="AE78" s="27">
        <f t="shared" si="52"/>
        <v>0</v>
      </c>
      <c r="AF78" s="28">
        <f t="shared" si="53"/>
        <v>0</v>
      </c>
      <c r="AG78" s="29">
        <f t="shared" si="53"/>
        <v>0</v>
      </c>
      <c r="AH78" s="28">
        <f t="shared" si="54"/>
        <v>0</v>
      </c>
      <c r="AI78" s="22">
        <f t="shared" si="55"/>
        <v>0</v>
      </c>
    </row>
    <row r="79" spans="1:35" ht="15">
      <c r="A79" s="30"/>
      <c r="B79" s="31"/>
      <c r="C79" s="31"/>
      <c r="D79" s="17"/>
      <c r="E79" s="18">
        <f t="shared" si="0"/>
        <v>0</v>
      </c>
      <c r="F79" s="19"/>
      <c r="G79" s="18">
        <f t="shared" si="40"/>
        <v>0</v>
      </c>
      <c r="H79" s="19"/>
      <c r="I79" s="18">
        <f t="shared" si="41"/>
        <v>0</v>
      </c>
      <c r="J79" s="19"/>
      <c r="K79" s="18">
        <f t="shared" si="42"/>
        <v>0</v>
      </c>
      <c r="L79" s="19"/>
      <c r="M79" s="18">
        <f t="shared" si="43"/>
        <v>0</v>
      </c>
      <c r="N79" s="20">
        <f t="shared" si="44"/>
        <v>0</v>
      </c>
      <c r="O79" s="21">
        <f t="shared" si="44"/>
        <v>0</v>
      </c>
      <c r="P79" s="19"/>
      <c r="Q79" s="18">
        <f t="shared" si="45"/>
        <v>0</v>
      </c>
      <c r="R79" s="19"/>
      <c r="S79" s="18">
        <f t="shared" si="46"/>
        <v>0</v>
      </c>
      <c r="T79" s="20">
        <f t="shared" si="47"/>
        <v>0</v>
      </c>
      <c r="U79" s="22">
        <f t="shared" si="47"/>
        <v>0</v>
      </c>
      <c r="V79" s="23"/>
      <c r="W79" s="18">
        <f t="shared" si="48"/>
        <v>0</v>
      </c>
      <c r="X79" s="24"/>
      <c r="Y79" s="18">
        <f t="shared" si="49"/>
        <v>0</v>
      </c>
      <c r="Z79" s="24"/>
      <c r="AA79" s="18">
        <f t="shared" si="50"/>
        <v>0</v>
      </c>
      <c r="AB79" s="33"/>
      <c r="AC79" s="18">
        <f t="shared" si="12"/>
        <v>0</v>
      </c>
      <c r="AD79" s="26">
        <f t="shared" si="52"/>
        <v>0</v>
      </c>
      <c r="AE79" s="27">
        <f t="shared" si="52"/>
        <v>0</v>
      </c>
      <c r="AF79" s="28">
        <f t="shared" si="53"/>
        <v>0</v>
      </c>
      <c r="AG79" s="29">
        <f t="shared" si="53"/>
        <v>0</v>
      </c>
      <c r="AH79" s="28">
        <f t="shared" si="54"/>
        <v>0</v>
      </c>
      <c r="AI79" s="22">
        <f t="shared" si="55"/>
        <v>0</v>
      </c>
    </row>
    <row r="80" spans="1:35" ht="15">
      <c r="A80" s="30"/>
      <c r="B80" s="31"/>
      <c r="C80" s="31"/>
      <c r="D80" s="17"/>
      <c r="E80" s="18">
        <f t="shared" si="0"/>
        <v>0</v>
      </c>
      <c r="F80" s="19"/>
      <c r="G80" s="18">
        <f t="shared" si="40"/>
        <v>0</v>
      </c>
      <c r="H80" s="19"/>
      <c r="I80" s="18">
        <f t="shared" si="41"/>
        <v>0</v>
      </c>
      <c r="J80" s="19"/>
      <c r="K80" s="18">
        <f t="shared" si="42"/>
        <v>0</v>
      </c>
      <c r="L80" s="19"/>
      <c r="M80" s="18">
        <f t="shared" si="43"/>
        <v>0</v>
      </c>
      <c r="N80" s="20">
        <f t="shared" si="44"/>
        <v>0</v>
      </c>
      <c r="O80" s="21">
        <f t="shared" si="44"/>
        <v>0</v>
      </c>
      <c r="P80" s="19"/>
      <c r="Q80" s="18">
        <f t="shared" si="45"/>
        <v>0</v>
      </c>
      <c r="R80" s="19"/>
      <c r="S80" s="18">
        <f t="shared" si="46"/>
        <v>0</v>
      </c>
      <c r="T80" s="20">
        <f t="shared" si="47"/>
        <v>0</v>
      </c>
      <c r="U80" s="22">
        <f t="shared" si="47"/>
        <v>0</v>
      </c>
      <c r="V80" s="23"/>
      <c r="W80" s="18">
        <f t="shared" si="48"/>
        <v>0</v>
      </c>
      <c r="X80" s="24"/>
      <c r="Y80" s="18">
        <f t="shared" si="49"/>
        <v>0</v>
      </c>
      <c r="Z80" s="24"/>
      <c r="AA80" s="18">
        <f t="shared" si="50"/>
        <v>0</v>
      </c>
      <c r="AB80" s="33"/>
      <c r="AC80" s="18">
        <f t="shared" si="12"/>
        <v>0</v>
      </c>
      <c r="AD80" s="26">
        <f t="shared" si="52"/>
        <v>0</v>
      </c>
      <c r="AE80" s="27">
        <f t="shared" si="52"/>
        <v>0</v>
      </c>
      <c r="AF80" s="28">
        <f t="shared" si="53"/>
        <v>0</v>
      </c>
      <c r="AG80" s="29">
        <f t="shared" si="53"/>
        <v>0</v>
      </c>
      <c r="AH80" s="28">
        <f t="shared" si="54"/>
        <v>0</v>
      </c>
      <c r="AI80" s="22">
        <f t="shared" si="55"/>
        <v>0</v>
      </c>
    </row>
    <row r="81" spans="1:35" ht="15">
      <c r="A81" s="30"/>
      <c r="B81" s="31"/>
      <c r="C81" s="16"/>
      <c r="D81" s="17"/>
      <c r="E81" s="18">
        <f t="shared" si="0"/>
        <v>0</v>
      </c>
      <c r="F81" s="19"/>
      <c r="G81" s="18">
        <f t="shared" si="40"/>
        <v>0</v>
      </c>
      <c r="H81" s="19"/>
      <c r="I81" s="18">
        <f t="shared" si="41"/>
        <v>0</v>
      </c>
      <c r="J81" s="19"/>
      <c r="K81" s="18">
        <f t="shared" si="42"/>
        <v>0</v>
      </c>
      <c r="L81" s="19"/>
      <c r="M81" s="18">
        <f t="shared" si="43"/>
        <v>0</v>
      </c>
      <c r="N81" s="20">
        <f t="shared" si="44"/>
        <v>0</v>
      </c>
      <c r="O81" s="21">
        <f t="shared" si="44"/>
        <v>0</v>
      </c>
      <c r="P81" s="19"/>
      <c r="Q81" s="18">
        <f t="shared" si="45"/>
        <v>0</v>
      </c>
      <c r="R81" s="19"/>
      <c r="S81" s="18">
        <f t="shared" si="46"/>
        <v>0</v>
      </c>
      <c r="T81" s="20">
        <f t="shared" si="47"/>
        <v>0</v>
      </c>
      <c r="U81" s="22">
        <f t="shared" si="47"/>
        <v>0</v>
      </c>
      <c r="V81" s="23"/>
      <c r="W81" s="18">
        <f t="shared" si="48"/>
        <v>0</v>
      </c>
      <c r="X81" s="24"/>
      <c r="Y81" s="18">
        <f t="shared" si="49"/>
        <v>0</v>
      </c>
      <c r="Z81" s="24"/>
      <c r="AA81" s="18">
        <f t="shared" si="50"/>
        <v>0</v>
      </c>
      <c r="AB81" s="33"/>
      <c r="AC81" s="18">
        <f t="shared" si="12"/>
        <v>0</v>
      </c>
      <c r="AD81" s="26">
        <f t="shared" si="52"/>
        <v>0</v>
      </c>
      <c r="AE81" s="27">
        <f t="shared" si="52"/>
        <v>0</v>
      </c>
      <c r="AF81" s="28">
        <f t="shared" si="53"/>
        <v>0</v>
      </c>
      <c r="AG81" s="29">
        <f t="shared" si="53"/>
        <v>0</v>
      </c>
      <c r="AH81" s="28">
        <f t="shared" si="54"/>
        <v>0</v>
      </c>
      <c r="AI81" s="22">
        <f t="shared" si="55"/>
        <v>0</v>
      </c>
    </row>
    <row r="82" spans="1:35" s="1" customFormat="1" ht="15">
      <c r="A82" s="493" t="s">
        <v>37</v>
      </c>
      <c r="B82" s="494"/>
      <c r="C82" s="495"/>
      <c r="D82" s="46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8"/>
    </row>
    <row r="83" spans="1:35" ht="15">
      <c r="A83" s="30"/>
      <c r="B83" s="31"/>
      <c r="C83" s="16"/>
      <c r="D83" s="17"/>
      <c r="E83" s="18">
        <f t="shared" si="0"/>
        <v>0</v>
      </c>
      <c r="F83" s="19"/>
      <c r="G83" s="18">
        <f t="shared" si="40"/>
        <v>0</v>
      </c>
      <c r="H83" s="19"/>
      <c r="I83" s="18">
        <f t="shared" si="41"/>
        <v>0</v>
      </c>
      <c r="J83" s="19"/>
      <c r="K83" s="18">
        <f t="shared" si="42"/>
        <v>0</v>
      </c>
      <c r="L83" s="19"/>
      <c r="M83" s="18">
        <f t="shared" si="43"/>
        <v>0</v>
      </c>
      <c r="N83" s="20">
        <f t="shared" si="44"/>
        <v>0</v>
      </c>
      <c r="O83" s="21">
        <f t="shared" si="44"/>
        <v>0</v>
      </c>
      <c r="P83" s="19"/>
      <c r="Q83" s="18">
        <f t="shared" si="45"/>
        <v>0</v>
      </c>
      <c r="R83" s="19"/>
      <c r="S83" s="18">
        <f t="shared" si="46"/>
        <v>0</v>
      </c>
      <c r="T83" s="20">
        <f t="shared" si="47"/>
        <v>0</v>
      </c>
      <c r="U83" s="22">
        <f t="shared" si="47"/>
        <v>0</v>
      </c>
      <c r="V83" s="23"/>
      <c r="W83" s="18">
        <f t="shared" si="48"/>
        <v>0</v>
      </c>
      <c r="X83" s="24"/>
      <c r="Y83" s="18">
        <f t="shared" si="49"/>
        <v>0</v>
      </c>
      <c r="Z83" s="24"/>
      <c r="AA83" s="34">
        <f t="shared" si="50"/>
        <v>0</v>
      </c>
      <c r="AB83" s="33"/>
      <c r="AC83" s="34">
        <f t="shared" si="12"/>
        <v>0</v>
      </c>
      <c r="AD83" s="26">
        <f t="shared" si="52"/>
        <v>0</v>
      </c>
      <c r="AE83" s="27">
        <f t="shared" si="52"/>
        <v>0</v>
      </c>
      <c r="AF83" s="28">
        <f t="shared" si="53"/>
        <v>0</v>
      </c>
      <c r="AG83" s="29">
        <f t="shared" si="53"/>
        <v>0</v>
      </c>
      <c r="AH83" s="28">
        <f t="shared" si="54"/>
        <v>0</v>
      </c>
      <c r="AI83" s="22">
        <f t="shared" si="55"/>
        <v>0</v>
      </c>
    </row>
    <row r="84" spans="1:35" ht="15">
      <c r="A84" s="30"/>
      <c r="B84" s="31"/>
      <c r="C84" s="35"/>
      <c r="D84" s="17"/>
      <c r="E84" s="18">
        <f t="shared" si="0"/>
        <v>0</v>
      </c>
      <c r="F84" s="19"/>
      <c r="G84" s="18">
        <f t="shared" si="40"/>
        <v>0</v>
      </c>
      <c r="H84" s="19"/>
      <c r="I84" s="18">
        <f t="shared" si="41"/>
        <v>0</v>
      </c>
      <c r="J84" s="19"/>
      <c r="K84" s="18">
        <f t="shared" si="42"/>
        <v>0</v>
      </c>
      <c r="L84" s="19"/>
      <c r="M84" s="18">
        <f t="shared" si="43"/>
        <v>0</v>
      </c>
      <c r="N84" s="20">
        <f aca="true" t="shared" si="56" ref="N84:O89">D84+F84+H84+J84+L84</f>
        <v>0</v>
      </c>
      <c r="O84" s="21">
        <f t="shared" si="56"/>
        <v>0</v>
      </c>
      <c r="P84" s="19"/>
      <c r="Q84" s="18">
        <f t="shared" si="45"/>
        <v>0</v>
      </c>
      <c r="R84" s="19"/>
      <c r="S84" s="18">
        <f t="shared" si="46"/>
        <v>0</v>
      </c>
      <c r="T84" s="20">
        <f aca="true" t="shared" si="57" ref="T84:U89">P84+R84</f>
        <v>0</v>
      </c>
      <c r="U84" s="22">
        <f t="shared" si="57"/>
        <v>0</v>
      </c>
      <c r="V84" s="23"/>
      <c r="W84" s="18">
        <f t="shared" si="48"/>
        <v>0</v>
      </c>
      <c r="X84" s="24"/>
      <c r="Y84" s="18">
        <f t="shared" si="49"/>
        <v>0</v>
      </c>
      <c r="Z84" s="24"/>
      <c r="AA84" s="34">
        <f t="shared" si="50"/>
        <v>0</v>
      </c>
      <c r="AB84" s="33"/>
      <c r="AC84" s="34">
        <f t="shared" si="12"/>
        <v>0</v>
      </c>
      <c r="AD84" s="26">
        <f aca="true" t="shared" si="58" ref="AD84:AE89">X84+Z84+AB84</f>
        <v>0</v>
      </c>
      <c r="AE84" s="27">
        <f t="shared" si="58"/>
        <v>0</v>
      </c>
      <c r="AF84" s="28">
        <f aca="true" t="shared" si="59" ref="AF84:AG89">N84+T84+V84+AD84</f>
        <v>0</v>
      </c>
      <c r="AG84" s="29">
        <f t="shared" si="59"/>
        <v>0</v>
      </c>
      <c r="AH84" s="28">
        <f t="shared" si="54"/>
        <v>0</v>
      </c>
      <c r="AI84" s="22">
        <f t="shared" si="55"/>
        <v>0</v>
      </c>
    </row>
    <row r="85" spans="1:35" ht="15">
      <c r="A85" s="30"/>
      <c r="B85" s="31"/>
      <c r="C85" s="35"/>
      <c r="D85" s="17"/>
      <c r="E85" s="18">
        <f t="shared" si="0"/>
        <v>0</v>
      </c>
      <c r="F85" s="19"/>
      <c r="G85" s="18">
        <f t="shared" si="40"/>
        <v>0</v>
      </c>
      <c r="H85" s="19"/>
      <c r="I85" s="18">
        <f t="shared" si="41"/>
        <v>0</v>
      </c>
      <c r="J85" s="19"/>
      <c r="K85" s="18">
        <f t="shared" si="42"/>
        <v>0</v>
      </c>
      <c r="L85" s="19"/>
      <c r="M85" s="18">
        <f t="shared" si="43"/>
        <v>0</v>
      </c>
      <c r="N85" s="20">
        <f t="shared" si="56"/>
        <v>0</v>
      </c>
      <c r="O85" s="21">
        <f t="shared" si="56"/>
        <v>0</v>
      </c>
      <c r="P85" s="19"/>
      <c r="Q85" s="18">
        <f t="shared" si="45"/>
        <v>0</v>
      </c>
      <c r="R85" s="19"/>
      <c r="S85" s="18">
        <f t="shared" si="46"/>
        <v>0</v>
      </c>
      <c r="T85" s="20">
        <f t="shared" si="57"/>
        <v>0</v>
      </c>
      <c r="U85" s="22">
        <f t="shared" si="57"/>
        <v>0</v>
      </c>
      <c r="V85" s="23"/>
      <c r="W85" s="18">
        <f t="shared" si="48"/>
        <v>0</v>
      </c>
      <c r="X85" s="24"/>
      <c r="Y85" s="18">
        <f t="shared" si="49"/>
        <v>0</v>
      </c>
      <c r="Z85" s="24"/>
      <c r="AA85" s="34">
        <f t="shared" si="50"/>
        <v>0</v>
      </c>
      <c r="AB85" s="33"/>
      <c r="AC85" s="34">
        <f t="shared" si="12"/>
        <v>0</v>
      </c>
      <c r="AD85" s="26">
        <f t="shared" si="58"/>
        <v>0</v>
      </c>
      <c r="AE85" s="27">
        <f t="shared" si="58"/>
        <v>0</v>
      </c>
      <c r="AF85" s="28">
        <f t="shared" si="59"/>
        <v>0</v>
      </c>
      <c r="AG85" s="29">
        <f t="shared" si="59"/>
        <v>0</v>
      </c>
      <c r="AH85" s="28">
        <f t="shared" si="54"/>
        <v>0</v>
      </c>
      <c r="AI85" s="22">
        <f t="shared" si="55"/>
        <v>0</v>
      </c>
    </row>
    <row r="86" spans="1:35" ht="15">
      <c r="A86" s="30"/>
      <c r="B86" s="31"/>
      <c r="C86" s="35"/>
      <c r="D86" s="17"/>
      <c r="E86" s="18">
        <f t="shared" si="0"/>
        <v>0</v>
      </c>
      <c r="F86" s="19"/>
      <c r="G86" s="18">
        <f t="shared" si="40"/>
        <v>0</v>
      </c>
      <c r="H86" s="19"/>
      <c r="I86" s="18">
        <f t="shared" si="41"/>
        <v>0</v>
      </c>
      <c r="J86" s="19"/>
      <c r="K86" s="18">
        <f t="shared" si="42"/>
        <v>0</v>
      </c>
      <c r="L86" s="19"/>
      <c r="M86" s="18">
        <f t="shared" si="43"/>
        <v>0</v>
      </c>
      <c r="N86" s="20">
        <f t="shared" si="56"/>
        <v>0</v>
      </c>
      <c r="O86" s="21">
        <f t="shared" si="56"/>
        <v>0</v>
      </c>
      <c r="P86" s="19"/>
      <c r="Q86" s="18">
        <f t="shared" si="45"/>
        <v>0</v>
      </c>
      <c r="R86" s="19"/>
      <c r="S86" s="18">
        <f t="shared" si="46"/>
        <v>0</v>
      </c>
      <c r="T86" s="20">
        <f t="shared" si="57"/>
        <v>0</v>
      </c>
      <c r="U86" s="22">
        <f t="shared" si="57"/>
        <v>0</v>
      </c>
      <c r="V86" s="23"/>
      <c r="W86" s="18">
        <f t="shared" si="48"/>
        <v>0</v>
      </c>
      <c r="X86" s="24"/>
      <c r="Y86" s="18">
        <f t="shared" si="49"/>
        <v>0</v>
      </c>
      <c r="Z86" s="24"/>
      <c r="AA86" s="34">
        <f t="shared" si="50"/>
        <v>0</v>
      </c>
      <c r="AB86" s="33"/>
      <c r="AC86" s="34">
        <f t="shared" si="12"/>
        <v>0</v>
      </c>
      <c r="AD86" s="26">
        <f t="shared" si="58"/>
        <v>0</v>
      </c>
      <c r="AE86" s="27">
        <f t="shared" si="58"/>
        <v>0</v>
      </c>
      <c r="AF86" s="28">
        <f t="shared" si="59"/>
        <v>0</v>
      </c>
      <c r="AG86" s="29">
        <f t="shared" si="59"/>
        <v>0</v>
      </c>
      <c r="AH86" s="28">
        <f t="shared" si="54"/>
        <v>0</v>
      </c>
      <c r="AI86" s="22">
        <f t="shared" si="55"/>
        <v>0</v>
      </c>
    </row>
    <row r="87" spans="1:35" ht="15">
      <c r="A87" s="30"/>
      <c r="B87" s="31"/>
      <c r="C87" s="35"/>
      <c r="D87" s="17"/>
      <c r="E87" s="18">
        <f t="shared" si="0"/>
        <v>0</v>
      </c>
      <c r="F87" s="19"/>
      <c r="G87" s="18">
        <f t="shared" si="40"/>
        <v>0</v>
      </c>
      <c r="H87" s="19"/>
      <c r="I87" s="18">
        <f t="shared" si="41"/>
        <v>0</v>
      </c>
      <c r="J87" s="19"/>
      <c r="K87" s="18">
        <f t="shared" si="42"/>
        <v>0</v>
      </c>
      <c r="L87" s="19"/>
      <c r="M87" s="18">
        <f t="shared" si="43"/>
        <v>0</v>
      </c>
      <c r="N87" s="20">
        <f t="shared" si="56"/>
        <v>0</v>
      </c>
      <c r="O87" s="21">
        <f t="shared" si="56"/>
        <v>0</v>
      </c>
      <c r="P87" s="19"/>
      <c r="Q87" s="18">
        <f t="shared" si="45"/>
        <v>0</v>
      </c>
      <c r="R87" s="19"/>
      <c r="S87" s="18">
        <f t="shared" si="46"/>
        <v>0</v>
      </c>
      <c r="T87" s="20">
        <f t="shared" si="57"/>
        <v>0</v>
      </c>
      <c r="U87" s="22">
        <f t="shared" si="57"/>
        <v>0</v>
      </c>
      <c r="V87" s="23"/>
      <c r="W87" s="18">
        <f t="shared" si="48"/>
        <v>0</v>
      </c>
      <c r="X87" s="24"/>
      <c r="Y87" s="18">
        <f t="shared" si="49"/>
        <v>0</v>
      </c>
      <c r="Z87" s="24"/>
      <c r="AA87" s="34">
        <f t="shared" si="50"/>
        <v>0</v>
      </c>
      <c r="AB87" s="33"/>
      <c r="AC87" s="34">
        <f t="shared" si="12"/>
        <v>0</v>
      </c>
      <c r="AD87" s="26">
        <f t="shared" si="58"/>
        <v>0</v>
      </c>
      <c r="AE87" s="27">
        <f t="shared" si="58"/>
        <v>0</v>
      </c>
      <c r="AF87" s="28">
        <f t="shared" si="59"/>
        <v>0</v>
      </c>
      <c r="AG87" s="29">
        <f t="shared" si="59"/>
        <v>0</v>
      </c>
      <c r="AH87" s="28">
        <f t="shared" si="54"/>
        <v>0</v>
      </c>
      <c r="AI87" s="22">
        <f t="shared" si="55"/>
        <v>0</v>
      </c>
    </row>
    <row r="88" spans="1:35" ht="15">
      <c r="A88" s="15"/>
      <c r="B88" s="31"/>
      <c r="C88" s="35"/>
      <c r="D88" s="17"/>
      <c r="E88" s="18">
        <f aca="true" t="shared" si="60" ref="E88:E89">+D88/12</f>
        <v>0</v>
      </c>
      <c r="F88" s="19"/>
      <c r="G88" s="18">
        <f t="shared" si="40"/>
        <v>0</v>
      </c>
      <c r="H88" s="19"/>
      <c r="I88" s="18">
        <f t="shared" si="41"/>
        <v>0</v>
      </c>
      <c r="J88" s="19"/>
      <c r="K88" s="18">
        <f t="shared" si="42"/>
        <v>0</v>
      </c>
      <c r="L88" s="19"/>
      <c r="M88" s="18">
        <f t="shared" si="43"/>
        <v>0</v>
      </c>
      <c r="N88" s="20">
        <f t="shared" si="56"/>
        <v>0</v>
      </c>
      <c r="O88" s="21">
        <f t="shared" si="56"/>
        <v>0</v>
      </c>
      <c r="P88" s="19"/>
      <c r="Q88" s="18">
        <f t="shared" si="45"/>
        <v>0</v>
      </c>
      <c r="R88" s="19"/>
      <c r="S88" s="18">
        <f t="shared" si="46"/>
        <v>0</v>
      </c>
      <c r="T88" s="20">
        <f t="shared" si="57"/>
        <v>0</v>
      </c>
      <c r="U88" s="22">
        <f t="shared" si="57"/>
        <v>0</v>
      </c>
      <c r="V88" s="23"/>
      <c r="W88" s="18">
        <f t="shared" si="48"/>
        <v>0</v>
      </c>
      <c r="X88" s="24"/>
      <c r="Y88" s="18">
        <f t="shared" si="49"/>
        <v>0</v>
      </c>
      <c r="Z88" s="24"/>
      <c r="AA88" s="34">
        <f t="shared" si="50"/>
        <v>0</v>
      </c>
      <c r="AB88" s="33"/>
      <c r="AC88" s="34">
        <f aca="true" t="shared" si="61" ref="AC88:AC89">AB88/12</f>
        <v>0</v>
      </c>
      <c r="AD88" s="26">
        <f t="shared" si="58"/>
        <v>0</v>
      </c>
      <c r="AE88" s="27">
        <f t="shared" si="58"/>
        <v>0</v>
      </c>
      <c r="AF88" s="28">
        <f t="shared" si="59"/>
        <v>0</v>
      </c>
      <c r="AG88" s="29">
        <f t="shared" si="59"/>
        <v>0</v>
      </c>
      <c r="AH88" s="28">
        <f t="shared" si="54"/>
        <v>0</v>
      </c>
      <c r="AI88" s="22">
        <f t="shared" si="55"/>
        <v>0</v>
      </c>
    </row>
    <row r="89" spans="1:35" ht="15.75" thickBot="1">
      <c r="A89" s="30"/>
      <c r="B89" s="31"/>
      <c r="C89" s="36"/>
      <c r="D89" s="17"/>
      <c r="E89" s="18">
        <f t="shared" si="60"/>
        <v>0</v>
      </c>
      <c r="F89" s="19"/>
      <c r="G89" s="18">
        <f t="shared" si="40"/>
        <v>0</v>
      </c>
      <c r="H89" s="19"/>
      <c r="I89" s="18">
        <f t="shared" si="41"/>
        <v>0</v>
      </c>
      <c r="J89" s="19"/>
      <c r="K89" s="18">
        <f t="shared" si="42"/>
        <v>0</v>
      </c>
      <c r="L89" s="19"/>
      <c r="M89" s="18">
        <f t="shared" si="43"/>
        <v>0</v>
      </c>
      <c r="N89" s="20">
        <f t="shared" si="56"/>
        <v>0</v>
      </c>
      <c r="O89" s="21">
        <f t="shared" si="56"/>
        <v>0</v>
      </c>
      <c r="P89" s="19"/>
      <c r="Q89" s="18">
        <f t="shared" si="45"/>
        <v>0</v>
      </c>
      <c r="R89" s="19"/>
      <c r="S89" s="18">
        <f t="shared" si="46"/>
        <v>0</v>
      </c>
      <c r="T89" s="20">
        <f t="shared" si="57"/>
        <v>0</v>
      </c>
      <c r="U89" s="22">
        <f t="shared" si="57"/>
        <v>0</v>
      </c>
      <c r="V89" s="23"/>
      <c r="W89" s="18">
        <f t="shared" si="48"/>
        <v>0</v>
      </c>
      <c r="X89" s="24"/>
      <c r="Y89" s="18">
        <f t="shared" si="49"/>
        <v>0</v>
      </c>
      <c r="Z89" s="24"/>
      <c r="AA89" s="34">
        <f t="shared" si="50"/>
        <v>0</v>
      </c>
      <c r="AB89" s="37"/>
      <c r="AC89" s="34">
        <f t="shared" si="61"/>
        <v>0</v>
      </c>
      <c r="AD89" s="38">
        <f t="shared" si="58"/>
        <v>0</v>
      </c>
      <c r="AE89" s="27">
        <f t="shared" si="58"/>
        <v>0</v>
      </c>
      <c r="AF89" s="28">
        <f t="shared" si="59"/>
        <v>0</v>
      </c>
      <c r="AG89" s="29">
        <f t="shared" si="59"/>
        <v>0</v>
      </c>
      <c r="AH89" s="28">
        <f t="shared" si="54"/>
        <v>0</v>
      </c>
      <c r="AI89" s="22">
        <f t="shared" si="55"/>
        <v>0</v>
      </c>
    </row>
    <row r="90" spans="1:67" s="41" customFormat="1" ht="15.75" thickBot="1">
      <c r="A90" s="496" t="s">
        <v>38</v>
      </c>
      <c r="B90" s="497"/>
      <c r="C90" s="498"/>
      <c r="D90" s="39">
        <f aca="true" t="shared" si="62" ref="D90:Q90">SUM(D20:D89)</f>
        <v>410</v>
      </c>
      <c r="E90" s="39">
        <f t="shared" si="62"/>
        <v>34.16666666666667</v>
      </c>
      <c r="F90" s="39">
        <f t="shared" si="62"/>
        <v>8</v>
      </c>
      <c r="G90" s="39">
        <f t="shared" si="62"/>
        <v>0.6666666666666667</v>
      </c>
      <c r="H90" s="39">
        <f t="shared" si="62"/>
        <v>0</v>
      </c>
      <c r="I90" s="39">
        <f t="shared" si="62"/>
        <v>0</v>
      </c>
      <c r="J90" s="39">
        <f t="shared" si="62"/>
        <v>0</v>
      </c>
      <c r="K90" s="39">
        <f t="shared" si="62"/>
        <v>0</v>
      </c>
      <c r="L90" s="39">
        <f t="shared" si="62"/>
        <v>0</v>
      </c>
      <c r="M90" s="39">
        <f t="shared" si="62"/>
        <v>0</v>
      </c>
      <c r="N90" s="39">
        <f t="shared" si="62"/>
        <v>418</v>
      </c>
      <c r="O90" s="39">
        <f t="shared" si="62"/>
        <v>34.833333333333336</v>
      </c>
      <c r="P90" s="39">
        <f t="shared" si="62"/>
        <v>15.5</v>
      </c>
      <c r="Q90" s="39">
        <f t="shared" si="62"/>
        <v>1.2916666666666665</v>
      </c>
      <c r="R90" s="39">
        <f>SUM(R20:R72)</f>
        <v>0</v>
      </c>
      <c r="S90" s="39">
        <f>SUM(S20:S89)</f>
        <v>0</v>
      </c>
      <c r="T90" s="39">
        <f>SUM(T20:T89)</f>
        <v>15.5</v>
      </c>
      <c r="U90" s="39">
        <f>SUM(U20:U89)</f>
        <v>1.2916666666666665</v>
      </c>
      <c r="V90" s="39">
        <f>SUM(V20:V89)</f>
        <v>0</v>
      </c>
      <c r="W90" s="39">
        <f>SUM(W20:W72)</f>
        <v>0</v>
      </c>
      <c r="X90" s="39">
        <f aca="true" t="shared" si="63" ref="X90:AI90">SUM(X20:X89)</f>
        <v>0</v>
      </c>
      <c r="Y90" s="39">
        <f t="shared" si="63"/>
        <v>0</v>
      </c>
      <c r="Z90" s="39">
        <f t="shared" si="63"/>
        <v>70.15</v>
      </c>
      <c r="AA90" s="39">
        <f t="shared" si="63"/>
        <v>5.845833333333332</v>
      </c>
      <c r="AB90" s="39">
        <f t="shared" si="63"/>
        <v>0</v>
      </c>
      <c r="AC90" s="39">
        <f t="shared" si="63"/>
        <v>0</v>
      </c>
      <c r="AD90" s="39">
        <f t="shared" si="63"/>
        <v>70.15</v>
      </c>
      <c r="AE90" s="39">
        <f t="shared" si="63"/>
        <v>5.845833333333332</v>
      </c>
      <c r="AF90" s="39">
        <f t="shared" si="63"/>
        <v>503.65000000000003</v>
      </c>
      <c r="AG90" s="39">
        <f t="shared" si="63"/>
        <v>41.97083333333333</v>
      </c>
      <c r="AH90" s="39">
        <f t="shared" si="63"/>
        <v>42.86</v>
      </c>
      <c r="AI90" s="40">
        <f t="shared" si="63"/>
        <v>3.5716666666666668</v>
      </c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</row>
    <row r="91" spans="16:67" ht="15">
      <c r="P91" s="1"/>
      <c r="Q91" s="1"/>
      <c r="R91" s="1"/>
      <c r="S91" s="1"/>
      <c r="V91" s="1"/>
      <c r="W91" s="1"/>
      <c r="X91" s="1"/>
      <c r="Y91" s="1"/>
      <c r="Z91" s="1"/>
      <c r="AA91" s="1"/>
      <c r="AB91" s="1"/>
      <c r="AC91" s="1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</row>
    <row r="92" spans="1:19" ht="15">
      <c r="A92" s="373" t="s">
        <v>39</v>
      </c>
      <c r="B92" s="374"/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4"/>
      <c r="R92" s="374"/>
      <c r="S92" s="374"/>
    </row>
    <row r="93" spans="1:36" ht="15" customHeight="1">
      <c r="A93" s="375" t="s">
        <v>1820</v>
      </c>
      <c r="B93" s="376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  <c r="AD93" s="376"/>
      <c r="AE93" s="376"/>
      <c r="AF93" s="376"/>
      <c r="AG93" s="376"/>
      <c r="AH93" s="376"/>
      <c r="AI93" s="376"/>
      <c r="AJ93" s="1"/>
    </row>
    <row r="95" ht="15">
      <c r="A95" s="221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90:C90"/>
    <mergeCell ref="A92:S92"/>
    <mergeCell ref="A93:AI93"/>
    <mergeCell ref="AH17:AH19"/>
    <mergeCell ref="AI17:AI19"/>
    <mergeCell ref="A20:C20"/>
    <mergeCell ref="A59:C59"/>
    <mergeCell ref="A67:C67"/>
    <mergeCell ref="A82:C82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6"/>
  <sheetViews>
    <sheetView workbookViewId="0" topLeftCell="A1">
      <selection activeCell="A34" sqref="A34:AH34"/>
    </sheetView>
  </sheetViews>
  <sheetFormatPr defaultColWidth="9.140625" defaultRowHeight="15"/>
  <cols>
    <col min="1" max="1" width="32.00390625" style="233" customWidth="1"/>
    <col min="2" max="2" width="18.140625" style="233" customWidth="1"/>
    <col min="3" max="3" width="24.00390625" style="233" customWidth="1"/>
    <col min="4" max="4" width="15.421875" style="233" customWidth="1"/>
    <col min="5" max="5" width="0.13671875" style="233" hidden="1" customWidth="1"/>
    <col min="6" max="13" width="15.7109375" style="233" hidden="1" customWidth="1"/>
    <col min="14" max="14" width="17.421875" style="233" hidden="1" customWidth="1"/>
    <col min="15" max="15" width="15.7109375" style="1" customWidth="1"/>
    <col min="16" max="16" width="15.421875" style="1" customWidth="1"/>
    <col min="17" max="20" width="15.7109375" style="233" hidden="1" customWidth="1"/>
    <col min="21" max="22" width="15.7109375" style="1" customWidth="1"/>
    <col min="23" max="23" width="15.7109375" style="233" customWidth="1"/>
    <col min="24" max="24" width="15.57421875" style="233" customWidth="1"/>
    <col min="25" max="25" width="0.2890625" style="233" hidden="1" customWidth="1"/>
    <col min="26" max="30" width="15.7109375" style="233" hidden="1" customWidth="1"/>
    <col min="31" max="34" width="15.7109375" style="1" customWidth="1"/>
    <col min="35" max="16384" width="9.140625" style="233" customWidth="1"/>
  </cols>
  <sheetData>
    <row r="1" ht="15">
      <c r="AH1" s="84" t="s">
        <v>57</v>
      </c>
    </row>
    <row r="2" spans="1:34" s="1" customFormat="1" ht="15.75">
      <c r="A2" s="482" t="s">
        <v>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</row>
    <row r="3" spans="1:34" s="1" customFormat="1" ht="16.5" thickBo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72" t="s">
        <v>132</v>
      </c>
      <c r="P3" s="372"/>
      <c r="Q3" s="372"/>
      <c r="R3" s="372"/>
      <c r="S3" s="372"/>
      <c r="T3" s="372"/>
      <c r="U3" s="372"/>
      <c r="V3" s="372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1:34" s="1" customFormat="1" ht="15.7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482" t="s">
        <v>2</v>
      </c>
      <c r="Q4" s="482"/>
      <c r="R4" s="482"/>
      <c r="S4" s="482"/>
      <c r="T4" s="482"/>
      <c r="U4" s="48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34" s="1" customFormat="1" ht="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1" customFormat="1" ht="15.75">
      <c r="A6" s="482" t="s">
        <v>59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</row>
    <row r="7" spans="1:34" s="1" customFormat="1" ht="15.75">
      <c r="A7" s="482" t="s">
        <v>3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</row>
    <row r="8" spans="1:34" s="1" customFormat="1" ht="1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</row>
    <row r="9" spans="1:34" s="7" customFormat="1" ht="15.75">
      <c r="A9" s="44" t="s">
        <v>4</v>
      </c>
      <c r="B9" s="471" t="s">
        <v>1116</v>
      </c>
      <c r="C9" s="471"/>
      <c r="D9" s="47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s="7" customFormat="1" ht="15.75">
      <c r="A10" s="450"/>
      <c r="B10" s="450"/>
      <c r="C10" s="83"/>
      <c r="D10" s="4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</row>
    <row r="11" spans="1:34" s="1" customFormat="1" ht="15.7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 customHeight="1" thickBot="1">
      <c r="A12" s="487" t="s">
        <v>53</v>
      </c>
      <c r="B12" s="483" t="s">
        <v>42</v>
      </c>
      <c r="C12" s="483" t="s">
        <v>43</v>
      </c>
      <c r="D12" s="484" t="s">
        <v>44</v>
      </c>
      <c r="E12" s="412" t="s">
        <v>9</v>
      </c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3" t="s">
        <v>45</v>
      </c>
      <c r="AH12" s="414"/>
    </row>
    <row r="13" spans="1:34" ht="15.75" customHeight="1" thickBot="1">
      <c r="A13" s="488"/>
      <c r="B13" s="455"/>
      <c r="C13" s="455"/>
      <c r="D13" s="485"/>
      <c r="E13" s="420" t="s">
        <v>49</v>
      </c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1"/>
      <c r="Q13" s="419" t="s">
        <v>50</v>
      </c>
      <c r="R13" s="420"/>
      <c r="S13" s="420"/>
      <c r="T13" s="420"/>
      <c r="U13" s="420"/>
      <c r="V13" s="421"/>
      <c r="W13" s="422" t="s">
        <v>51</v>
      </c>
      <c r="X13" s="423"/>
      <c r="Y13" s="428" t="s">
        <v>12</v>
      </c>
      <c r="Z13" s="429"/>
      <c r="AA13" s="429"/>
      <c r="AB13" s="429"/>
      <c r="AC13" s="430"/>
      <c r="AD13" s="430"/>
      <c r="AE13" s="430"/>
      <c r="AF13" s="431"/>
      <c r="AG13" s="415"/>
      <c r="AH13" s="416"/>
    </row>
    <row r="14" spans="1:34" ht="15" customHeight="1">
      <c r="A14" s="488"/>
      <c r="B14" s="455"/>
      <c r="C14" s="455"/>
      <c r="D14" s="485"/>
      <c r="E14" s="438" t="s">
        <v>15</v>
      </c>
      <c r="F14" s="433"/>
      <c r="G14" s="436" t="s">
        <v>16</v>
      </c>
      <c r="H14" s="389"/>
      <c r="I14" s="436" t="s">
        <v>17</v>
      </c>
      <c r="J14" s="389"/>
      <c r="K14" s="377" t="s">
        <v>18</v>
      </c>
      <c r="L14" s="378"/>
      <c r="M14" s="377" t="s">
        <v>19</v>
      </c>
      <c r="N14" s="378"/>
      <c r="O14" s="382" t="s">
        <v>47</v>
      </c>
      <c r="P14" s="479"/>
      <c r="Q14" s="392" t="s">
        <v>21</v>
      </c>
      <c r="R14" s="389"/>
      <c r="S14" s="392" t="s">
        <v>22</v>
      </c>
      <c r="T14" s="389"/>
      <c r="U14" s="382" t="s">
        <v>48</v>
      </c>
      <c r="V14" s="479"/>
      <c r="W14" s="424"/>
      <c r="X14" s="425"/>
      <c r="Y14" s="397" t="s">
        <v>24</v>
      </c>
      <c r="Z14" s="389"/>
      <c r="AA14" s="437" t="s">
        <v>25</v>
      </c>
      <c r="AB14" s="438"/>
      <c r="AC14" s="441" t="s">
        <v>26</v>
      </c>
      <c r="AD14" s="442"/>
      <c r="AE14" s="422" t="s">
        <v>55</v>
      </c>
      <c r="AF14" s="383"/>
      <c r="AG14" s="415"/>
      <c r="AH14" s="416"/>
    </row>
    <row r="15" spans="1:34" ht="15">
      <c r="A15" s="488"/>
      <c r="B15" s="455"/>
      <c r="C15" s="455"/>
      <c r="D15" s="485"/>
      <c r="E15" s="438"/>
      <c r="F15" s="433"/>
      <c r="G15" s="392"/>
      <c r="H15" s="389"/>
      <c r="I15" s="392"/>
      <c r="J15" s="389"/>
      <c r="K15" s="379"/>
      <c r="L15" s="378"/>
      <c r="M15" s="379"/>
      <c r="N15" s="378"/>
      <c r="O15" s="384"/>
      <c r="P15" s="480"/>
      <c r="Q15" s="392"/>
      <c r="R15" s="389"/>
      <c r="S15" s="392"/>
      <c r="T15" s="389"/>
      <c r="U15" s="384"/>
      <c r="V15" s="480"/>
      <c r="W15" s="424"/>
      <c r="X15" s="425"/>
      <c r="Y15" s="397"/>
      <c r="Z15" s="389"/>
      <c r="AA15" s="437"/>
      <c r="AB15" s="438"/>
      <c r="AC15" s="443"/>
      <c r="AD15" s="444"/>
      <c r="AE15" s="447"/>
      <c r="AF15" s="385"/>
      <c r="AG15" s="415"/>
      <c r="AH15" s="416"/>
    </row>
    <row r="16" spans="1:34" ht="15.75" thickBot="1">
      <c r="A16" s="488"/>
      <c r="B16" s="455"/>
      <c r="C16" s="455"/>
      <c r="D16" s="485"/>
      <c r="E16" s="440"/>
      <c r="F16" s="435"/>
      <c r="G16" s="393"/>
      <c r="H16" s="391"/>
      <c r="I16" s="393"/>
      <c r="J16" s="391"/>
      <c r="K16" s="380"/>
      <c r="L16" s="381"/>
      <c r="M16" s="380"/>
      <c r="N16" s="381"/>
      <c r="O16" s="386"/>
      <c r="P16" s="481"/>
      <c r="Q16" s="393"/>
      <c r="R16" s="391"/>
      <c r="S16" s="393"/>
      <c r="T16" s="391"/>
      <c r="U16" s="386"/>
      <c r="V16" s="481"/>
      <c r="W16" s="426"/>
      <c r="X16" s="427"/>
      <c r="Y16" s="398"/>
      <c r="Z16" s="391"/>
      <c r="AA16" s="439"/>
      <c r="AB16" s="440"/>
      <c r="AC16" s="445"/>
      <c r="AD16" s="446"/>
      <c r="AE16" s="448"/>
      <c r="AF16" s="387"/>
      <c r="AG16" s="417"/>
      <c r="AH16" s="418"/>
    </row>
    <row r="17" spans="1:34" ht="15">
      <c r="A17" s="488"/>
      <c r="B17" s="455"/>
      <c r="C17" s="455"/>
      <c r="D17" s="485"/>
      <c r="E17" s="410" t="s">
        <v>30</v>
      </c>
      <c r="F17" s="399" t="s">
        <v>31</v>
      </c>
      <c r="G17" s="399" t="s">
        <v>30</v>
      </c>
      <c r="H17" s="399" t="s">
        <v>31</v>
      </c>
      <c r="I17" s="399" t="s">
        <v>30</v>
      </c>
      <c r="J17" s="399" t="s">
        <v>31</v>
      </c>
      <c r="K17" s="399" t="s">
        <v>30</v>
      </c>
      <c r="L17" s="399" t="s">
        <v>31</v>
      </c>
      <c r="M17" s="399" t="s">
        <v>30</v>
      </c>
      <c r="N17" s="399" t="s">
        <v>31</v>
      </c>
      <c r="O17" s="463" t="s">
        <v>30</v>
      </c>
      <c r="P17" s="463" t="s">
        <v>31</v>
      </c>
      <c r="Q17" s="399" t="s">
        <v>30</v>
      </c>
      <c r="R17" s="399" t="s">
        <v>31</v>
      </c>
      <c r="S17" s="399" t="s">
        <v>30</v>
      </c>
      <c r="T17" s="399" t="s">
        <v>31</v>
      </c>
      <c r="U17" s="382" t="s">
        <v>30</v>
      </c>
      <c r="V17" s="466" t="s">
        <v>31</v>
      </c>
      <c r="W17" s="476" t="s">
        <v>30</v>
      </c>
      <c r="X17" s="407" t="s">
        <v>31</v>
      </c>
      <c r="Y17" s="410" t="s">
        <v>30</v>
      </c>
      <c r="Z17" s="399" t="s">
        <v>31</v>
      </c>
      <c r="AA17" s="399" t="s">
        <v>30</v>
      </c>
      <c r="AB17" s="402" t="s">
        <v>31</v>
      </c>
      <c r="AC17" s="472" t="s">
        <v>30</v>
      </c>
      <c r="AD17" s="472" t="s">
        <v>31</v>
      </c>
      <c r="AE17" s="466" t="s">
        <v>30</v>
      </c>
      <c r="AF17" s="475" t="s">
        <v>31</v>
      </c>
      <c r="AG17" s="476" t="s">
        <v>30</v>
      </c>
      <c r="AH17" s="407" t="s">
        <v>31</v>
      </c>
    </row>
    <row r="18" spans="1:34" ht="15">
      <c r="A18" s="488"/>
      <c r="B18" s="455"/>
      <c r="C18" s="455"/>
      <c r="D18" s="485"/>
      <c r="E18" s="389"/>
      <c r="F18" s="400"/>
      <c r="G18" s="400"/>
      <c r="H18" s="400"/>
      <c r="I18" s="400"/>
      <c r="J18" s="400"/>
      <c r="K18" s="400"/>
      <c r="L18" s="400"/>
      <c r="M18" s="400"/>
      <c r="N18" s="400"/>
      <c r="O18" s="464"/>
      <c r="P18" s="464"/>
      <c r="Q18" s="400"/>
      <c r="R18" s="400"/>
      <c r="S18" s="400"/>
      <c r="T18" s="400"/>
      <c r="U18" s="384"/>
      <c r="V18" s="467"/>
      <c r="W18" s="477"/>
      <c r="X18" s="408"/>
      <c r="Y18" s="389"/>
      <c r="Z18" s="400"/>
      <c r="AA18" s="400"/>
      <c r="AB18" s="403"/>
      <c r="AC18" s="473"/>
      <c r="AD18" s="473"/>
      <c r="AE18" s="467"/>
      <c r="AF18" s="447"/>
      <c r="AG18" s="477"/>
      <c r="AH18" s="408"/>
    </row>
    <row r="19" spans="1:34" ht="15.75" thickBot="1">
      <c r="A19" s="489"/>
      <c r="B19" s="456"/>
      <c r="C19" s="456"/>
      <c r="D19" s="486"/>
      <c r="E19" s="391"/>
      <c r="F19" s="401"/>
      <c r="G19" s="401"/>
      <c r="H19" s="401"/>
      <c r="I19" s="401"/>
      <c r="J19" s="401"/>
      <c r="K19" s="401"/>
      <c r="L19" s="401"/>
      <c r="M19" s="401"/>
      <c r="N19" s="401"/>
      <c r="O19" s="464"/>
      <c r="P19" s="464"/>
      <c r="Q19" s="400"/>
      <c r="R19" s="400"/>
      <c r="S19" s="400"/>
      <c r="T19" s="400"/>
      <c r="U19" s="384"/>
      <c r="V19" s="467"/>
      <c r="W19" s="477"/>
      <c r="X19" s="408"/>
      <c r="Y19" s="389"/>
      <c r="Z19" s="400"/>
      <c r="AA19" s="400"/>
      <c r="AB19" s="392"/>
      <c r="AC19" s="473"/>
      <c r="AD19" s="473"/>
      <c r="AE19" s="467"/>
      <c r="AF19" s="447"/>
      <c r="AG19" s="477"/>
      <c r="AH19" s="408"/>
    </row>
    <row r="20" spans="1:34" ht="15">
      <c r="A20" s="63" t="s">
        <v>1242</v>
      </c>
      <c r="B20" s="275">
        <v>2544593.46</v>
      </c>
      <c r="C20" s="16">
        <v>49</v>
      </c>
      <c r="D20" s="278">
        <f>504/C20</f>
        <v>10.285714285714286</v>
      </c>
      <c r="E20" s="57">
        <f>'Ing Civil'!D91</f>
        <v>317</v>
      </c>
      <c r="F20" s="57">
        <f>'Ing Civil'!E91</f>
        <v>26.416666666666664</v>
      </c>
      <c r="G20" s="57">
        <f>'Ing Civil'!F91</f>
        <v>40</v>
      </c>
      <c r="H20" s="57">
        <f>'Ing Civil'!G91</f>
        <v>3.333333333333333</v>
      </c>
      <c r="I20" s="57">
        <f>'Ing Civil'!H91</f>
        <v>0</v>
      </c>
      <c r="J20" s="57">
        <f>'Ing Civil'!I91</f>
        <v>0</v>
      </c>
      <c r="K20" s="57">
        <f>'Ing Civil'!J91</f>
        <v>0</v>
      </c>
      <c r="L20" s="57">
        <f>'Ing Civil'!K91</f>
        <v>0</v>
      </c>
      <c r="M20" s="57">
        <f>'Ing Civil'!L91</f>
        <v>0</v>
      </c>
      <c r="N20" s="85">
        <f>'Ing Civil'!M91</f>
        <v>0</v>
      </c>
      <c r="O20" s="138">
        <f>Agronomia!N70</f>
        <v>64.5</v>
      </c>
      <c r="P20" s="138">
        <f>Agronomia!O70</f>
        <v>5.375</v>
      </c>
      <c r="Q20" s="138">
        <f>Agronomia!P70</f>
        <v>55.5</v>
      </c>
      <c r="R20" s="138">
        <f>Agronomia!Q70</f>
        <v>4.625</v>
      </c>
      <c r="S20" s="138">
        <f>Agronomia!R70</f>
        <v>16</v>
      </c>
      <c r="T20" s="138">
        <f>Agronomia!S70</f>
        <v>1.3333333333333333</v>
      </c>
      <c r="U20" s="138">
        <f>Agronomia!T70</f>
        <v>71.5</v>
      </c>
      <c r="V20" s="138">
        <f>Agronomia!U70</f>
        <v>5.958333333333333</v>
      </c>
      <c r="W20" s="138">
        <f>Agronomia!V70</f>
        <v>0</v>
      </c>
      <c r="X20" s="138">
        <f>Agronomia!W70</f>
        <v>0</v>
      </c>
      <c r="Y20" s="138">
        <f>Agronomia!X70</f>
        <v>0</v>
      </c>
      <c r="Z20" s="138">
        <f>Agronomia!Y70</f>
        <v>0</v>
      </c>
      <c r="AA20" s="138">
        <f>Agronomia!Z70</f>
        <v>25</v>
      </c>
      <c r="AB20" s="138">
        <f>Agronomia!AA70</f>
        <v>2.083333333333333</v>
      </c>
      <c r="AC20" s="138">
        <f>Agronomia!AB70</f>
        <v>1</v>
      </c>
      <c r="AD20" s="138">
        <f>Agronomia!AC70</f>
        <v>0.08333333333333333</v>
      </c>
      <c r="AE20" s="138">
        <f>Agronomia!AD70</f>
        <v>26</v>
      </c>
      <c r="AF20" s="138">
        <f>Agronomia!AE70</f>
        <v>2.166666666666667</v>
      </c>
      <c r="AG20" s="138">
        <f>Agronomia!AF70</f>
        <v>162</v>
      </c>
      <c r="AH20" s="138">
        <f>Agronomia!AG70</f>
        <v>13.5</v>
      </c>
    </row>
    <row r="21" spans="1:34" ht="15">
      <c r="A21" s="64" t="s">
        <v>1157</v>
      </c>
      <c r="B21" s="275"/>
      <c r="C21" s="16">
        <v>50</v>
      </c>
      <c r="D21" s="278">
        <f>298/C21</f>
        <v>5.96</v>
      </c>
      <c r="E21" s="57"/>
      <c r="F21" s="57"/>
      <c r="G21" s="57"/>
      <c r="H21" s="57"/>
      <c r="I21" s="57"/>
      <c r="J21" s="57"/>
      <c r="K21" s="57"/>
      <c r="L21" s="57"/>
      <c r="M21" s="57"/>
      <c r="N21" s="85"/>
      <c r="O21" s="88">
        <f>Horticultura!N70</f>
        <v>75.5</v>
      </c>
      <c r="P21" s="88">
        <f>Horticultura!O70</f>
        <v>6.291666666666666</v>
      </c>
      <c r="Q21" s="88">
        <f>Horticultura!P70</f>
        <v>65</v>
      </c>
      <c r="R21" s="88">
        <f>Horticultura!Q70</f>
        <v>5.416666666666666</v>
      </c>
      <c r="S21" s="88">
        <f>Horticultura!R70</f>
        <v>12</v>
      </c>
      <c r="T21" s="88">
        <f>Horticultura!S70</f>
        <v>1</v>
      </c>
      <c r="U21" s="88">
        <f>Horticultura!T70</f>
        <v>77</v>
      </c>
      <c r="V21" s="88">
        <f>Horticultura!U70</f>
        <v>6.416666666666666</v>
      </c>
      <c r="W21" s="88">
        <f>Horticultura!V70</f>
        <v>0</v>
      </c>
      <c r="X21" s="88">
        <f>Horticultura!W70</f>
        <v>0</v>
      </c>
      <c r="Y21" s="88">
        <f>Horticultura!X70</f>
        <v>0</v>
      </c>
      <c r="Z21" s="88">
        <f>Horticultura!Y70</f>
        <v>0</v>
      </c>
      <c r="AA21" s="88">
        <f>Horticultura!Z70</f>
        <v>25</v>
      </c>
      <c r="AB21" s="88">
        <f>Horticultura!AA70</f>
        <v>2.0833333333333335</v>
      </c>
      <c r="AC21" s="88">
        <f>Horticultura!AB70</f>
        <v>0</v>
      </c>
      <c r="AD21" s="88">
        <f>Horticultura!AC70</f>
        <v>0</v>
      </c>
      <c r="AE21" s="88">
        <f>Horticultura!AD70</f>
        <v>25</v>
      </c>
      <c r="AF21" s="88">
        <f>Horticultura!AE70</f>
        <v>2.0833333333333335</v>
      </c>
      <c r="AG21" s="88">
        <f>Horticultura!AF70</f>
        <v>177.5</v>
      </c>
      <c r="AH21" s="88">
        <f>Horticultura!AG70</f>
        <v>14.791666666666668</v>
      </c>
    </row>
    <row r="22" spans="1:34" ht="15">
      <c r="A22" s="62" t="s">
        <v>1172</v>
      </c>
      <c r="B22" s="275"/>
      <c r="C22" s="16">
        <v>44</v>
      </c>
      <c r="D22" s="278">
        <f>206/C22</f>
        <v>4.681818181818182</v>
      </c>
      <c r="E22" s="17"/>
      <c r="F22" s="18"/>
      <c r="G22" s="19"/>
      <c r="H22" s="18"/>
      <c r="I22" s="19"/>
      <c r="J22" s="18"/>
      <c r="K22" s="19"/>
      <c r="L22" s="18"/>
      <c r="M22" s="19"/>
      <c r="N22" s="137"/>
      <c r="O22" s="143">
        <f>'Proteccion Cultivos'!N88</f>
        <v>167</v>
      </c>
      <c r="P22" s="143">
        <f>'Proteccion Cultivos'!O88</f>
        <v>13.916666666666666</v>
      </c>
      <c r="Q22" s="143">
        <f>'Proteccion Cultivos'!P88</f>
        <v>25</v>
      </c>
      <c r="R22" s="143">
        <f>'Proteccion Cultivos'!Q88</f>
        <v>2.0833333333333335</v>
      </c>
      <c r="S22" s="143">
        <f>'Proteccion Cultivos'!R88</f>
        <v>6</v>
      </c>
      <c r="T22" s="143">
        <f>'Proteccion Cultivos'!S88</f>
        <v>0.5</v>
      </c>
      <c r="U22" s="143">
        <f>'Proteccion Cultivos'!T88</f>
        <v>31</v>
      </c>
      <c r="V22" s="143">
        <f>'Proteccion Cultivos'!U88</f>
        <v>2.583333333333333</v>
      </c>
      <c r="W22" s="143">
        <f>'Proteccion Cultivos'!V88</f>
        <v>0</v>
      </c>
      <c r="X22" s="143">
        <f>'Proteccion Cultivos'!W88</f>
        <v>0</v>
      </c>
      <c r="Y22" s="143">
        <f>'Proteccion Cultivos'!X88</f>
        <v>0</v>
      </c>
      <c r="Z22" s="143">
        <f>'Proteccion Cultivos'!Y88</f>
        <v>0</v>
      </c>
      <c r="AA22" s="143">
        <f>'Proteccion Cultivos'!Z88</f>
        <v>6</v>
      </c>
      <c r="AB22" s="143">
        <f>'Proteccion Cultivos'!AA88</f>
        <v>0.5</v>
      </c>
      <c r="AC22" s="143">
        <f>'Proteccion Cultivos'!AB88</f>
        <v>1</v>
      </c>
      <c r="AD22" s="143">
        <f>'Proteccion Cultivos'!AC88</f>
        <v>0.08333333333333333</v>
      </c>
      <c r="AE22" s="143">
        <f>'Proteccion Cultivos'!AD88</f>
        <v>7</v>
      </c>
      <c r="AF22" s="143">
        <f>'Proteccion Cultivos'!AE88</f>
        <v>0.5833333333333334</v>
      </c>
      <c r="AG22" s="143">
        <f>'Proteccion Cultivos'!AF88</f>
        <v>205</v>
      </c>
      <c r="AH22" s="143">
        <f>'Proteccion Cultivos'!AG88</f>
        <v>17.083333333333332</v>
      </c>
    </row>
    <row r="23" spans="1:34" ht="15">
      <c r="A23" s="52" t="s">
        <v>1158</v>
      </c>
      <c r="B23" s="275">
        <v>737288.9</v>
      </c>
      <c r="C23" s="16">
        <v>16</v>
      </c>
      <c r="D23" s="278">
        <f>175/C23</f>
        <v>10.9375</v>
      </c>
      <c r="E23" s="57"/>
      <c r="F23" s="57"/>
      <c r="G23" s="57"/>
      <c r="H23" s="57"/>
      <c r="I23" s="57"/>
      <c r="J23" s="57"/>
      <c r="K23" s="57"/>
      <c r="L23" s="57"/>
      <c r="M23" s="57"/>
      <c r="N23" s="85"/>
      <c r="O23" s="88">
        <f>'Ing Agricola'!N70</f>
        <v>49</v>
      </c>
      <c r="P23" s="88">
        <f>'Ing Agricola'!O70</f>
        <v>4.083333333333333</v>
      </c>
      <c r="Q23" s="88">
        <f>'Ing Agricola'!P70</f>
        <v>9</v>
      </c>
      <c r="R23" s="88">
        <f>'Ing Agricola'!Q70</f>
        <v>0.75</v>
      </c>
      <c r="S23" s="88">
        <f>'Ing Agricola'!R70</f>
        <v>12</v>
      </c>
      <c r="T23" s="88">
        <f>'Ing Agricola'!S70</f>
        <v>1</v>
      </c>
      <c r="U23" s="88">
        <f>'Ing Agricola'!T70</f>
        <v>21</v>
      </c>
      <c r="V23" s="88">
        <f>'Ing Agricola'!U70</f>
        <v>1.75</v>
      </c>
      <c r="W23" s="88">
        <f>'Ing Agricola'!V70</f>
        <v>0</v>
      </c>
      <c r="X23" s="88">
        <f>'Ing Agricola'!W70</f>
        <v>0</v>
      </c>
      <c r="Y23" s="88">
        <f>'Ing Agricola'!X70</f>
        <v>0</v>
      </c>
      <c r="Z23" s="88">
        <f>'Ing Agricola'!Y70</f>
        <v>0</v>
      </c>
      <c r="AA23" s="88">
        <f>'Ing Agricola'!Z70</f>
        <v>23</v>
      </c>
      <c r="AB23" s="88">
        <f>'Ing Agricola'!AA70</f>
        <v>1.9166666666666667</v>
      </c>
      <c r="AC23" s="88">
        <f>'Ing Agricola'!AB70</f>
        <v>0</v>
      </c>
      <c r="AD23" s="88">
        <f>'Ing Agricola'!AC70</f>
        <v>0</v>
      </c>
      <c r="AE23" s="88">
        <f>'Ing Agricola'!AD70</f>
        <v>23</v>
      </c>
      <c r="AF23" s="88">
        <f>'Ing Agricola'!AE70</f>
        <v>1.9166666666666667</v>
      </c>
      <c r="AG23" s="88">
        <f>'Ing Agricola'!AF70</f>
        <v>93</v>
      </c>
      <c r="AH23" s="88">
        <f>'Ing Agricola'!AG70</f>
        <v>7.75</v>
      </c>
    </row>
    <row r="24" spans="1:34" ht="15">
      <c r="A24" s="62" t="s">
        <v>1171</v>
      </c>
      <c r="B24" s="275">
        <v>206316.6</v>
      </c>
      <c r="C24" s="16">
        <v>5</v>
      </c>
      <c r="D24" s="278">
        <f>48/C24</f>
        <v>9.6</v>
      </c>
      <c r="E24" s="17"/>
      <c r="F24" s="18"/>
      <c r="G24" s="19"/>
      <c r="H24" s="18"/>
      <c r="I24" s="19"/>
      <c r="J24" s="18"/>
      <c r="K24" s="19"/>
      <c r="L24" s="18"/>
      <c r="M24" s="19"/>
      <c r="N24" s="137"/>
      <c r="O24" s="143">
        <f>'Prog Tec Alimentos'!N70</f>
        <v>8</v>
      </c>
      <c r="P24" s="143">
        <f>'Prog Tec Alimentos'!O70</f>
        <v>0.6666666666666666</v>
      </c>
      <c r="Q24" s="143">
        <f>'Prog Tec Alimentos'!P70</f>
        <v>6</v>
      </c>
      <c r="R24" s="143">
        <f>'Prog Tec Alimentos'!Q70</f>
        <v>0.5</v>
      </c>
      <c r="S24" s="143">
        <f>'Prog Tec Alimentos'!R70</f>
        <v>2</v>
      </c>
      <c r="T24" s="143">
        <f>'Prog Tec Alimentos'!S70</f>
        <v>0.16666666666666666</v>
      </c>
      <c r="U24" s="143">
        <f>'Prog Tec Alimentos'!T70</f>
        <v>8</v>
      </c>
      <c r="V24" s="143">
        <f>'Prog Tec Alimentos'!U70</f>
        <v>0.6666666666666666</v>
      </c>
      <c r="W24" s="143">
        <f>'Prog Tec Alimentos'!V70</f>
        <v>0</v>
      </c>
      <c r="X24" s="143">
        <f>'Prog Tec Alimentos'!W70</f>
        <v>0</v>
      </c>
      <c r="Y24" s="143">
        <f>'Prog Tec Alimentos'!X70</f>
        <v>0</v>
      </c>
      <c r="Z24" s="143">
        <f>'Prog Tec Alimentos'!Y70</f>
        <v>0</v>
      </c>
      <c r="AA24" s="143">
        <f>'Prog Tec Alimentos'!Z70</f>
        <v>4</v>
      </c>
      <c r="AB24" s="143">
        <f>'Prog Tec Alimentos'!AA70</f>
        <v>0.3333333333333333</v>
      </c>
      <c r="AC24" s="143">
        <f>'Prog Tec Alimentos'!AB70</f>
        <v>0</v>
      </c>
      <c r="AD24" s="143">
        <f>'Prog Tec Alimentos'!AC70</f>
        <v>0</v>
      </c>
      <c r="AE24" s="143">
        <f>'Prog Tec Alimentos'!AD70</f>
        <v>4</v>
      </c>
      <c r="AF24" s="143">
        <f>'Prog Tec Alimentos'!AE70</f>
        <v>0.3333333333333333</v>
      </c>
      <c r="AG24" s="143">
        <f>'Prog Tec Alimentos'!AF70</f>
        <v>20</v>
      </c>
      <c r="AH24" s="143">
        <f>'Prog Tec Alimentos'!AG70</f>
        <v>1.6666666666666665</v>
      </c>
    </row>
    <row r="25" spans="1:34" ht="15">
      <c r="A25" s="62" t="s">
        <v>1174</v>
      </c>
      <c r="B25" s="276">
        <v>313158.06</v>
      </c>
      <c r="C25" s="31">
        <v>17</v>
      </c>
      <c r="D25" s="279">
        <f>221/C25</f>
        <v>13</v>
      </c>
      <c r="E25" s="17"/>
      <c r="F25" s="18"/>
      <c r="G25" s="19"/>
      <c r="H25" s="18"/>
      <c r="I25" s="19"/>
      <c r="J25" s="18"/>
      <c r="K25" s="19"/>
      <c r="L25" s="18"/>
      <c r="M25" s="19"/>
      <c r="N25" s="137"/>
      <c r="O25" s="143">
        <f>'Educacion Agicola'!N70</f>
        <v>28</v>
      </c>
      <c r="P25" s="143">
        <f>'Educacion Agicola'!O70</f>
        <v>2.333333333333333</v>
      </c>
      <c r="Q25" s="143">
        <f>'Educacion Agicola'!P70</f>
        <v>0</v>
      </c>
      <c r="R25" s="143">
        <f>'Educacion Agicola'!Q70</f>
        <v>0</v>
      </c>
      <c r="S25" s="143">
        <f>'Educacion Agicola'!R70</f>
        <v>0</v>
      </c>
      <c r="T25" s="143">
        <f>'Educacion Agicola'!S70</f>
        <v>0</v>
      </c>
      <c r="U25" s="143">
        <f>'Educacion Agicola'!T70</f>
        <v>0</v>
      </c>
      <c r="V25" s="143">
        <f>'Educacion Agicola'!U70</f>
        <v>0</v>
      </c>
      <c r="W25" s="143">
        <f>'Educacion Agicola'!V70</f>
        <v>0</v>
      </c>
      <c r="X25" s="143">
        <f>'Educacion Agicola'!W70</f>
        <v>0</v>
      </c>
      <c r="Y25" s="143">
        <f>'Educacion Agicola'!X70</f>
        <v>0</v>
      </c>
      <c r="Z25" s="143">
        <f>'Educacion Agicola'!Y70</f>
        <v>0</v>
      </c>
      <c r="AA25" s="143">
        <f>'Educacion Agicola'!Z70</f>
        <v>15</v>
      </c>
      <c r="AB25" s="143">
        <f>'Educacion Agicola'!AA70</f>
        <v>1.25</v>
      </c>
      <c r="AC25" s="143">
        <f>'Educacion Agicola'!AB70</f>
        <v>0</v>
      </c>
      <c r="AD25" s="143">
        <f>'Educacion Agicola'!AC70</f>
        <v>0</v>
      </c>
      <c r="AE25" s="143">
        <f>'Educacion Agicola'!AD70</f>
        <v>15</v>
      </c>
      <c r="AF25" s="143">
        <f>'Educacion Agicola'!AE70</f>
        <v>1.25</v>
      </c>
      <c r="AG25" s="143">
        <f>'Educacion Agicola'!AF70</f>
        <v>43</v>
      </c>
      <c r="AH25" s="143">
        <f>'Educacion Agicola'!AG70</f>
        <v>3.583333333333333</v>
      </c>
    </row>
    <row r="26" spans="1:34" ht="15">
      <c r="A26" s="62" t="s">
        <v>1173</v>
      </c>
      <c r="B26" s="276">
        <v>530041.1</v>
      </c>
      <c r="C26" s="31">
        <v>27</v>
      </c>
      <c r="D26" s="279">
        <f>442/C26</f>
        <v>16.37037037037037</v>
      </c>
      <c r="E26" s="17"/>
      <c r="F26" s="18">
        <f aca="true" t="shared" si="0" ref="F26:F30">+E26/12</f>
        <v>0</v>
      </c>
      <c r="G26" s="19"/>
      <c r="H26" s="18">
        <f aca="true" t="shared" si="1" ref="H26:H30">G26/12</f>
        <v>0</v>
      </c>
      <c r="I26" s="19"/>
      <c r="J26" s="18">
        <f aca="true" t="shared" si="2" ref="J26:J30">+I26/12</f>
        <v>0</v>
      </c>
      <c r="K26" s="19"/>
      <c r="L26" s="18">
        <f aca="true" t="shared" si="3" ref="L26:N30">+K26/12</f>
        <v>0</v>
      </c>
      <c r="M26" s="19"/>
      <c r="N26" s="137">
        <f t="shared" si="3"/>
        <v>0</v>
      </c>
      <c r="O26" s="143">
        <f>'Economia Agicola'!N70</f>
        <v>74.5</v>
      </c>
      <c r="P26" s="143">
        <f>'Economia Agicola'!O70</f>
        <v>6.208333333333334</v>
      </c>
      <c r="Q26" s="143">
        <f>'Economia Agicola'!P70</f>
        <v>9</v>
      </c>
      <c r="R26" s="143">
        <f>'Economia Agicola'!Q70</f>
        <v>0.75</v>
      </c>
      <c r="S26" s="143">
        <f>'Economia Agicola'!R70</f>
        <v>1.7</v>
      </c>
      <c r="T26" s="143">
        <f>'Economia Agicola'!S70</f>
        <v>0.14166666666666666</v>
      </c>
      <c r="U26" s="143">
        <f>'Economia Agicola'!T70</f>
        <v>10.7</v>
      </c>
      <c r="V26" s="143">
        <f>'Economia Agicola'!U70</f>
        <v>0.8916666666666667</v>
      </c>
      <c r="W26" s="143">
        <f>'Economia Agicola'!V70</f>
        <v>0</v>
      </c>
      <c r="X26" s="143">
        <f>'Economia Agicola'!W70</f>
        <v>0</v>
      </c>
      <c r="Y26" s="143">
        <f>'Economia Agicola'!X70</f>
        <v>0</v>
      </c>
      <c r="Z26" s="143">
        <f>'Economia Agicola'!Y70</f>
        <v>0</v>
      </c>
      <c r="AA26" s="143">
        <f>'Economia Agicola'!Z70</f>
        <v>24</v>
      </c>
      <c r="AB26" s="143">
        <f>'Economia Agicola'!AA70</f>
        <v>2</v>
      </c>
      <c r="AC26" s="143">
        <f>'Economia Agicola'!AB70</f>
        <v>8</v>
      </c>
      <c r="AD26" s="143">
        <f>'Economia Agicola'!AC70</f>
        <v>0.6666666666666667</v>
      </c>
      <c r="AE26" s="143">
        <f>'Economia Agicola'!AD70</f>
        <v>32</v>
      </c>
      <c r="AF26" s="143">
        <f>'Economia Agicola'!AE70</f>
        <v>2.666666666666667</v>
      </c>
      <c r="AG26" s="143">
        <f>'Economia Agicola'!AF70</f>
        <v>117.2</v>
      </c>
      <c r="AH26" s="143">
        <f>'Economia Agicola'!AG70</f>
        <v>9.766666666666666</v>
      </c>
    </row>
    <row r="27" spans="1:34" ht="15">
      <c r="A27" s="62" t="s">
        <v>1175</v>
      </c>
      <c r="B27" s="276">
        <v>2086278.68</v>
      </c>
      <c r="C27" s="31">
        <v>101</v>
      </c>
      <c r="D27" s="279">
        <f>1170/C27</f>
        <v>11.584158415841584</v>
      </c>
      <c r="E27" s="17"/>
      <c r="F27" s="18">
        <f t="shared" si="0"/>
        <v>0</v>
      </c>
      <c r="G27" s="19"/>
      <c r="H27" s="18">
        <f t="shared" si="1"/>
        <v>0</v>
      </c>
      <c r="I27" s="19"/>
      <c r="J27" s="18">
        <f t="shared" si="2"/>
        <v>0</v>
      </c>
      <c r="K27" s="19"/>
      <c r="L27" s="18">
        <f t="shared" si="3"/>
        <v>0</v>
      </c>
      <c r="M27" s="19"/>
      <c r="N27" s="137">
        <f t="shared" si="3"/>
        <v>0</v>
      </c>
      <c r="O27" s="143">
        <f>'Industrias Pecuarias'!N92</f>
        <v>136.5</v>
      </c>
      <c r="P27" s="143">
        <f>'Industrias Pecuarias'!O92</f>
        <v>11.375</v>
      </c>
      <c r="Q27" s="143">
        <f>'Industrias Pecuarias'!P92</f>
        <v>3</v>
      </c>
      <c r="R27" s="143">
        <f>'Industrias Pecuarias'!Q92</f>
        <v>0.25</v>
      </c>
      <c r="S27" s="143">
        <f>'Industrias Pecuarias'!R92</f>
        <v>0</v>
      </c>
      <c r="T27" s="143">
        <f>'Industrias Pecuarias'!S92</f>
        <v>0</v>
      </c>
      <c r="U27" s="143">
        <f>'Industrias Pecuarias'!T92</f>
        <v>3</v>
      </c>
      <c r="V27" s="143">
        <f>'Industrias Pecuarias'!U92</f>
        <v>0.25</v>
      </c>
      <c r="W27" s="143">
        <f>'Industrias Pecuarias'!V92</f>
        <v>0</v>
      </c>
      <c r="X27" s="143">
        <f>'Industrias Pecuarias'!W92</f>
        <v>0</v>
      </c>
      <c r="Y27" s="143">
        <f>'Industrias Pecuarias'!X92</f>
        <v>0</v>
      </c>
      <c r="Z27" s="143">
        <f>'Industrias Pecuarias'!Y92</f>
        <v>0</v>
      </c>
      <c r="AA27" s="143">
        <f>'Industrias Pecuarias'!Z92</f>
        <v>9.07</v>
      </c>
      <c r="AB27" s="143">
        <f>'Industrias Pecuarias'!AA92</f>
        <v>0.7558333333333334</v>
      </c>
      <c r="AC27" s="143">
        <f>'Industrias Pecuarias'!AB92</f>
        <v>2</v>
      </c>
      <c r="AD27" s="143">
        <f>'Industrias Pecuarias'!AC92</f>
        <v>0.16666666666666666</v>
      </c>
      <c r="AE27" s="143">
        <f>'Industrias Pecuarias'!AD92</f>
        <v>11.07</v>
      </c>
      <c r="AF27" s="143">
        <f>'Industrias Pecuarias'!AE92</f>
        <v>0.9225000000000001</v>
      </c>
      <c r="AG27" s="143">
        <f>'Industrias Pecuarias'!AF92</f>
        <v>150.57</v>
      </c>
      <c r="AH27" s="143">
        <f>'Industrias Pecuarias'!AG92</f>
        <v>12.5475</v>
      </c>
    </row>
    <row r="28" spans="2:34" ht="15">
      <c r="B28" s="276"/>
      <c r="C28" s="31"/>
      <c r="D28" s="55"/>
      <c r="E28" s="17"/>
      <c r="F28" s="18">
        <f t="shared" si="0"/>
        <v>0</v>
      </c>
      <c r="G28" s="19"/>
      <c r="H28" s="18">
        <f t="shared" si="1"/>
        <v>0</v>
      </c>
      <c r="I28" s="19"/>
      <c r="J28" s="18">
        <f t="shared" si="2"/>
        <v>0</v>
      </c>
      <c r="K28" s="19"/>
      <c r="L28" s="18">
        <f t="shared" si="3"/>
        <v>0</v>
      </c>
      <c r="M28" s="19"/>
      <c r="N28" s="137">
        <f t="shared" si="3"/>
        <v>0</v>
      </c>
      <c r="O28" s="90"/>
      <c r="P28" s="60"/>
      <c r="Q28" s="61"/>
      <c r="R28" s="60"/>
      <c r="S28" s="61"/>
      <c r="T28" s="60"/>
      <c r="U28" s="61"/>
      <c r="V28" s="60"/>
      <c r="W28" s="61"/>
      <c r="X28" s="60"/>
      <c r="Y28" s="61"/>
      <c r="Z28" s="60"/>
      <c r="AA28" s="61"/>
      <c r="AB28" s="60"/>
      <c r="AC28" s="61"/>
      <c r="AD28" s="60"/>
      <c r="AE28" s="61"/>
      <c r="AF28" s="86"/>
      <c r="AG28" s="61"/>
      <c r="AH28" s="34"/>
    </row>
    <row r="29" spans="1:34" ht="15">
      <c r="A29" s="280" t="s">
        <v>1243</v>
      </c>
      <c r="B29" s="276"/>
      <c r="C29" s="31"/>
      <c r="D29" s="55"/>
      <c r="E29" s="17"/>
      <c r="F29" s="18">
        <f t="shared" si="0"/>
        <v>0</v>
      </c>
      <c r="G29" s="19"/>
      <c r="H29" s="18">
        <f t="shared" si="1"/>
        <v>0</v>
      </c>
      <c r="I29" s="19"/>
      <c r="J29" s="18">
        <f t="shared" si="2"/>
        <v>0</v>
      </c>
      <c r="K29" s="19"/>
      <c r="L29" s="18">
        <f t="shared" si="3"/>
        <v>0</v>
      </c>
      <c r="M29" s="19"/>
      <c r="N29" s="137">
        <f t="shared" si="3"/>
        <v>0</v>
      </c>
      <c r="O29" s="90"/>
      <c r="P29" s="60"/>
      <c r="Q29" s="61"/>
      <c r="R29" s="60"/>
      <c r="S29" s="61"/>
      <c r="T29" s="60"/>
      <c r="U29" s="61"/>
      <c r="V29" s="60"/>
      <c r="W29" s="61"/>
      <c r="X29" s="60"/>
      <c r="Y29" s="61"/>
      <c r="Z29" s="60"/>
      <c r="AA29" s="61"/>
      <c r="AB29" s="60"/>
      <c r="AC29" s="61"/>
      <c r="AD29" s="60"/>
      <c r="AE29" s="61"/>
      <c r="AF29" s="86"/>
      <c r="AG29" s="61"/>
      <c r="AH29" s="34"/>
    </row>
    <row r="30" spans="1:34" ht="15.75" thickBot="1">
      <c r="A30" s="54"/>
      <c r="B30" s="276"/>
      <c r="C30" s="31"/>
      <c r="D30" s="56"/>
      <c r="E30" s="17"/>
      <c r="F30" s="18">
        <f t="shared" si="0"/>
        <v>0</v>
      </c>
      <c r="G30" s="19"/>
      <c r="H30" s="18">
        <f t="shared" si="1"/>
        <v>0</v>
      </c>
      <c r="I30" s="19"/>
      <c r="J30" s="18">
        <f t="shared" si="2"/>
        <v>0</v>
      </c>
      <c r="K30" s="19"/>
      <c r="L30" s="18">
        <f t="shared" si="3"/>
        <v>0</v>
      </c>
      <c r="M30" s="19"/>
      <c r="N30" s="137">
        <f t="shared" si="3"/>
        <v>0</v>
      </c>
      <c r="O30" s="145"/>
      <c r="P30" s="73"/>
      <c r="Q30" s="146"/>
      <c r="R30" s="73"/>
      <c r="S30" s="146"/>
      <c r="T30" s="73"/>
      <c r="U30" s="146"/>
      <c r="V30" s="73"/>
      <c r="W30" s="146"/>
      <c r="X30" s="73"/>
      <c r="Y30" s="146"/>
      <c r="Z30" s="73"/>
      <c r="AA30" s="146"/>
      <c r="AB30" s="73"/>
      <c r="AC30" s="146"/>
      <c r="AD30" s="73"/>
      <c r="AE30" s="146"/>
      <c r="AF30" s="147"/>
      <c r="AG30" s="146"/>
      <c r="AH30" s="74"/>
    </row>
    <row r="31" spans="1:66" s="41" customFormat="1" ht="15.75" thickBot="1">
      <c r="A31" s="67" t="s">
        <v>38</v>
      </c>
      <c r="B31" s="277">
        <f>SUM(B20:B30)</f>
        <v>6417676.8</v>
      </c>
      <c r="C31" s="68">
        <f>SUM(C20:C30)</f>
        <v>309</v>
      </c>
      <c r="D31" s="68">
        <f>SUM(D20:D30)/8</f>
        <v>10.302445156718052</v>
      </c>
      <c r="E31" s="49">
        <f aca="true" t="shared" si="4" ref="E31:R31">SUM(E20:E30)</f>
        <v>317</v>
      </c>
      <c r="F31" s="39">
        <f t="shared" si="4"/>
        <v>26.416666666666664</v>
      </c>
      <c r="G31" s="39">
        <f t="shared" si="4"/>
        <v>40</v>
      </c>
      <c r="H31" s="39">
        <f t="shared" si="4"/>
        <v>3.333333333333333</v>
      </c>
      <c r="I31" s="39">
        <f t="shared" si="4"/>
        <v>0</v>
      </c>
      <c r="J31" s="39">
        <f t="shared" si="4"/>
        <v>0</v>
      </c>
      <c r="K31" s="39">
        <f t="shared" si="4"/>
        <v>0</v>
      </c>
      <c r="L31" s="39">
        <f t="shared" si="4"/>
        <v>0</v>
      </c>
      <c r="M31" s="39">
        <f t="shared" si="4"/>
        <v>0</v>
      </c>
      <c r="N31" s="39">
        <f t="shared" si="4"/>
        <v>0</v>
      </c>
      <c r="O31" s="59">
        <f t="shared" si="4"/>
        <v>603</v>
      </c>
      <c r="P31" s="59">
        <f t="shared" si="4"/>
        <v>50.25</v>
      </c>
      <c r="Q31" s="59">
        <f t="shared" si="4"/>
        <v>172.5</v>
      </c>
      <c r="R31" s="59">
        <f t="shared" si="4"/>
        <v>14.375</v>
      </c>
      <c r="S31" s="59">
        <f>SUM(S20:S24)</f>
        <v>48</v>
      </c>
      <c r="T31" s="59">
        <f>SUM(T20:T30)</f>
        <v>4.141666666666667</v>
      </c>
      <c r="U31" s="59">
        <f>SUM(U20:U30)</f>
        <v>222.2</v>
      </c>
      <c r="V31" s="59">
        <f>SUM(V20:V30)</f>
        <v>18.516666666666666</v>
      </c>
      <c r="W31" s="59">
        <f>SUM(W20:W30)</f>
        <v>0</v>
      </c>
      <c r="X31" s="59">
        <f>SUM(X20:X24)</f>
        <v>0</v>
      </c>
      <c r="Y31" s="59">
        <f aca="true" t="shared" si="5" ref="Y31:AH31">SUM(Y20:Y30)</f>
        <v>0</v>
      </c>
      <c r="Z31" s="59">
        <f t="shared" si="5"/>
        <v>0</v>
      </c>
      <c r="AA31" s="59">
        <f t="shared" si="5"/>
        <v>131.07</v>
      </c>
      <c r="AB31" s="59">
        <f t="shared" si="5"/>
        <v>10.9225</v>
      </c>
      <c r="AC31" s="59">
        <f t="shared" si="5"/>
        <v>12</v>
      </c>
      <c r="AD31" s="59">
        <f t="shared" si="5"/>
        <v>1</v>
      </c>
      <c r="AE31" s="59">
        <f t="shared" si="5"/>
        <v>143.07</v>
      </c>
      <c r="AF31" s="87">
        <f t="shared" si="5"/>
        <v>11.9225</v>
      </c>
      <c r="AG31" s="91">
        <f t="shared" si="5"/>
        <v>968.27</v>
      </c>
      <c r="AH31" s="129">
        <f t="shared" si="5"/>
        <v>80.68916666666667</v>
      </c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7:66" ht="15">
      <c r="Q32" s="1"/>
      <c r="R32" s="1"/>
      <c r="S32" s="1"/>
      <c r="T32" s="1"/>
      <c r="W32" s="1"/>
      <c r="X32" s="1"/>
      <c r="Y32" s="1"/>
      <c r="Z32" s="1"/>
      <c r="AA32" s="1"/>
      <c r="AB32" s="1"/>
      <c r="AC32" s="1"/>
      <c r="AD32" s="1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20" ht="15">
      <c r="A33" s="373" t="s">
        <v>39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</row>
    <row r="34" spans="1:35" ht="15">
      <c r="A34" s="375" t="s">
        <v>1820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1"/>
    </row>
    <row r="36" ht="15">
      <c r="A36" s="233" t="s">
        <v>40</v>
      </c>
    </row>
  </sheetData>
  <mergeCells count="62">
    <mergeCell ref="B9:D9"/>
    <mergeCell ref="A2:AH2"/>
    <mergeCell ref="O3:V3"/>
    <mergeCell ref="P4:U4"/>
    <mergeCell ref="A6:AH6"/>
    <mergeCell ref="A7:AH7"/>
    <mergeCell ref="A10:B10"/>
    <mergeCell ref="A12:A19"/>
    <mergeCell ref="B12:B19"/>
    <mergeCell ref="C12:C19"/>
    <mergeCell ref="D12:D19"/>
    <mergeCell ref="AG12:AH16"/>
    <mergeCell ref="E13:P13"/>
    <mergeCell ref="Q13:V13"/>
    <mergeCell ref="W13:X16"/>
    <mergeCell ref="Y13:AF13"/>
    <mergeCell ref="E14:F16"/>
    <mergeCell ref="G14:H16"/>
    <mergeCell ref="I14:J16"/>
    <mergeCell ref="K14:L16"/>
    <mergeCell ref="M14:N16"/>
    <mergeCell ref="E12:AF12"/>
    <mergeCell ref="O14:P16"/>
    <mergeCell ref="Q14:R16"/>
    <mergeCell ref="S14:T16"/>
    <mergeCell ref="U14:V16"/>
    <mergeCell ref="Y14:Z16"/>
    <mergeCell ref="AE14:AF16"/>
    <mergeCell ref="E17:E19"/>
    <mergeCell ref="F17:F19"/>
    <mergeCell ref="G17:G19"/>
    <mergeCell ref="H17:H19"/>
    <mergeCell ref="I17:I19"/>
    <mergeCell ref="J17:J19"/>
    <mergeCell ref="S17:S19"/>
    <mergeCell ref="T17:T19"/>
    <mergeCell ref="U17:U19"/>
    <mergeCell ref="V17:V19"/>
    <mergeCell ref="K17:K19"/>
    <mergeCell ref="L17:L19"/>
    <mergeCell ref="M17:M19"/>
    <mergeCell ref="AB17:AB19"/>
    <mergeCell ref="Q17:Q19"/>
    <mergeCell ref="AA14:AB16"/>
    <mergeCell ref="AC14:AD16"/>
    <mergeCell ref="N17:N19"/>
    <mergeCell ref="O17:O19"/>
    <mergeCell ref="P17:P19"/>
    <mergeCell ref="A33:T33"/>
    <mergeCell ref="A34:AH34"/>
    <mergeCell ref="AC17:AC19"/>
    <mergeCell ref="AD17:AD19"/>
    <mergeCell ref="AE17:AE19"/>
    <mergeCell ref="AF17:AF19"/>
    <mergeCell ref="AG17:AG19"/>
    <mergeCell ref="AH17:AH19"/>
    <mergeCell ref="W17:W19"/>
    <mergeCell ref="X17:X19"/>
    <mergeCell ref="Y17:Y19"/>
    <mergeCell ref="Z17:Z19"/>
    <mergeCell ref="AA17:AA19"/>
    <mergeCell ref="R17:R19"/>
  </mergeCells>
  <printOptions/>
  <pageMargins left="0.7" right="0.7" top="0.75" bottom="0.75" header="0.3" footer="0.3"/>
  <pageSetup fitToHeight="0" fitToWidth="1" horizontalDpi="600" verticalDpi="600" orientation="landscape" paperSize="5" scale="6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5"/>
  <sheetViews>
    <sheetView workbookViewId="0" topLeftCell="A31">
      <selection activeCell="E48" sqref="E48:E49"/>
    </sheetView>
  </sheetViews>
  <sheetFormatPr defaultColWidth="9.140625" defaultRowHeight="15"/>
  <cols>
    <col min="1" max="1" width="21.00390625" style="233" customWidth="1"/>
    <col min="2" max="2" width="25.140625" style="233" customWidth="1"/>
    <col min="3" max="3" width="45.28125" style="233" customWidth="1"/>
    <col min="4" max="5" width="8.00390625" style="233" customWidth="1"/>
    <col min="6" max="6" width="7.00390625" style="233" bestFit="1" customWidth="1"/>
    <col min="7" max="7" width="7.28125" style="233" customWidth="1"/>
    <col min="8" max="8" width="5.8515625" style="233" customWidth="1"/>
    <col min="9" max="9" width="6.421875" style="233" customWidth="1"/>
    <col min="10" max="11" width="6.28125" style="233" customWidth="1"/>
    <col min="12" max="13" width="7.28125" style="233" customWidth="1"/>
    <col min="14" max="14" width="11.28125" style="1" customWidth="1"/>
    <col min="15" max="15" width="11.00390625" style="1" customWidth="1"/>
    <col min="16" max="16" width="8.57421875" style="233" customWidth="1"/>
    <col min="17" max="17" width="7.421875" style="233" customWidth="1"/>
    <col min="18" max="19" width="7.7109375" style="233" customWidth="1"/>
    <col min="20" max="20" width="9.28125" style="1" customWidth="1"/>
    <col min="21" max="21" width="9.8515625" style="1" customWidth="1"/>
    <col min="22" max="22" width="7.7109375" style="233" customWidth="1"/>
    <col min="23" max="23" width="6.140625" style="233" customWidth="1"/>
    <col min="24" max="26" width="7.7109375" style="233" customWidth="1"/>
    <col min="27" max="27" width="9.7109375" style="233" customWidth="1"/>
    <col min="28" max="29" width="7.7109375" style="233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233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1118</v>
      </c>
    </row>
    <row r="10" spans="1:3" s="7" customFormat="1" ht="16.5" thickBot="1">
      <c r="A10" s="449" t="s">
        <v>5</v>
      </c>
      <c r="B10" s="450"/>
      <c r="C10" s="8" t="s">
        <v>1117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236" t="s">
        <v>1119</v>
      </c>
      <c r="B21" s="235" t="s">
        <v>61</v>
      </c>
      <c r="C21" s="235" t="s">
        <v>1120</v>
      </c>
      <c r="D21" s="235">
        <v>6</v>
      </c>
      <c r="E21" s="18">
        <f aca="true" t="shared" si="0" ref="E21:E69">+D21/12</f>
        <v>0.5</v>
      </c>
      <c r="F21" s="237">
        <v>1</v>
      </c>
      <c r="G21" s="18">
        <f aca="true" t="shared" si="1" ref="G21:G46">F21/12</f>
        <v>0.08333333333333333</v>
      </c>
      <c r="H21" s="19"/>
      <c r="I21" s="18">
        <f aca="true" t="shared" si="2" ref="I21:I46">+H21/12</f>
        <v>0</v>
      </c>
      <c r="J21" s="19"/>
      <c r="K21" s="18">
        <f aca="true" t="shared" si="3" ref="K21:M36">+J21/12</f>
        <v>0</v>
      </c>
      <c r="L21" s="19"/>
      <c r="M21" s="18">
        <f aca="true" t="shared" si="4" ref="M21:M33">+L21/12</f>
        <v>0</v>
      </c>
      <c r="N21" s="20">
        <f aca="true" t="shared" si="5" ref="N21:O36">D21+F21+H21+J21+L21</f>
        <v>7</v>
      </c>
      <c r="O21" s="21">
        <f t="shared" si="5"/>
        <v>0.5833333333333334</v>
      </c>
      <c r="P21" s="238">
        <v>6</v>
      </c>
      <c r="Q21" s="18">
        <f aca="true" t="shared" si="6" ref="Q21:Q46">+P21/12</f>
        <v>0.5</v>
      </c>
      <c r="R21" s="239">
        <v>3</v>
      </c>
      <c r="S21" s="18">
        <f aca="true" t="shared" si="7" ref="S21:S46">+R21/12</f>
        <v>0.25</v>
      </c>
      <c r="T21" s="20">
        <f aca="true" t="shared" si="8" ref="T21:U36">P21+R21</f>
        <v>9</v>
      </c>
      <c r="U21" s="22">
        <f t="shared" si="8"/>
        <v>0.75</v>
      </c>
      <c r="V21" s="23"/>
      <c r="W21" s="18">
        <f aca="true" t="shared" si="9" ref="W21:W46">+V21/12</f>
        <v>0</v>
      </c>
      <c r="X21" s="24"/>
      <c r="Y21" s="18">
        <f aca="true" t="shared" si="10" ref="Y21:Y46">+X21/12</f>
        <v>0</v>
      </c>
      <c r="Z21" s="240">
        <v>0</v>
      </c>
      <c r="AA21" s="18">
        <f aca="true" t="shared" si="11" ref="AA21:AA46">+Z21/12</f>
        <v>0</v>
      </c>
      <c r="AB21" s="25"/>
      <c r="AC21" s="18">
        <f aca="true" t="shared" si="12" ref="AC21:AC69">AB21/12</f>
        <v>0</v>
      </c>
      <c r="AD21" s="26">
        <f aca="true" t="shared" si="13" ref="AD21:AE36">X21+Z21+AB21</f>
        <v>0</v>
      </c>
      <c r="AE21" s="27">
        <f t="shared" si="13"/>
        <v>0</v>
      </c>
      <c r="AF21" s="28">
        <f aca="true" t="shared" si="14" ref="AF21:AG36">N21+T21+V21+AD21</f>
        <v>16</v>
      </c>
      <c r="AG21" s="29">
        <f t="shared" si="14"/>
        <v>1.3333333333333335</v>
      </c>
      <c r="AH21" s="28">
        <f aca="true" t="shared" si="15" ref="AH21:AH46">IF(AF21-F21-J21-AB21-12&lt;0,0,AF21-F21-J21-AB21-12)</f>
        <v>3</v>
      </c>
      <c r="AI21" s="22">
        <f aca="true" t="shared" si="16" ref="AI21:AI46">AH21/12</f>
        <v>0.25</v>
      </c>
    </row>
    <row r="22" spans="1:35" ht="15">
      <c r="A22" s="236" t="s">
        <v>1121</v>
      </c>
      <c r="B22" s="235" t="s">
        <v>61</v>
      </c>
      <c r="C22" s="235" t="s">
        <v>1122</v>
      </c>
      <c r="D22" s="235">
        <v>9</v>
      </c>
      <c r="E22" s="18">
        <f t="shared" si="0"/>
        <v>0.75</v>
      </c>
      <c r="F22" s="237"/>
      <c r="G22" s="18">
        <f t="shared" si="1"/>
        <v>0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9</v>
      </c>
      <c r="O22" s="21">
        <f t="shared" si="5"/>
        <v>0.75</v>
      </c>
      <c r="P22" s="238">
        <v>3</v>
      </c>
      <c r="Q22" s="18">
        <f t="shared" si="6"/>
        <v>0.25</v>
      </c>
      <c r="R22" s="239"/>
      <c r="S22" s="18">
        <f t="shared" si="7"/>
        <v>0</v>
      </c>
      <c r="T22" s="20">
        <f t="shared" si="8"/>
        <v>3</v>
      </c>
      <c r="U22" s="22">
        <f t="shared" si="8"/>
        <v>0.25</v>
      </c>
      <c r="V22" s="23"/>
      <c r="W22" s="18">
        <f t="shared" si="9"/>
        <v>0</v>
      </c>
      <c r="X22" s="24"/>
      <c r="Y22" s="18">
        <f t="shared" si="10"/>
        <v>0</v>
      </c>
      <c r="Z22" s="240">
        <v>0</v>
      </c>
      <c r="AA22" s="18">
        <f t="shared" si="11"/>
        <v>0</v>
      </c>
      <c r="AB22" s="25">
        <v>1</v>
      </c>
      <c r="AC22" s="18">
        <f t="shared" si="12"/>
        <v>0.08333333333333333</v>
      </c>
      <c r="AD22" s="26">
        <f t="shared" si="13"/>
        <v>1</v>
      </c>
      <c r="AE22" s="27">
        <f t="shared" si="13"/>
        <v>0.08333333333333333</v>
      </c>
      <c r="AF22" s="28">
        <f t="shared" si="14"/>
        <v>13</v>
      </c>
      <c r="AG22" s="29">
        <f t="shared" si="14"/>
        <v>1.0833333333333333</v>
      </c>
      <c r="AH22" s="28">
        <f t="shared" si="15"/>
        <v>0</v>
      </c>
      <c r="AI22" s="22">
        <f t="shared" si="16"/>
        <v>0</v>
      </c>
    </row>
    <row r="23" spans="1:35" ht="15">
      <c r="A23" s="235"/>
      <c r="B23" s="235" t="s">
        <v>1123</v>
      </c>
      <c r="C23" s="235" t="s">
        <v>1124</v>
      </c>
      <c r="D23" s="235">
        <v>0</v>
      </c>
      <c r="E23" s="18">
        <f t="shared" si="0"/>
        <v>0</v>
      </c>
      <c r="F23" s="237"/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0</v>
      </c>
      <c r="O23" s="21">
        <f t="shared" si="5"/>
        <v>0</v>
      </c>
      <c r="P23" s="238">
        <v>6</v>
      </c>
      <c r="Q23" s="18">
        <f t="shared" si="6"/>
        <v>0.5</v>
      </c>
      <c r="R23" s="239"/>
      <c r="S23" s="18">
        <f t="shared" si="7"/>
        <v>0</v>
      </c>
      <c r="T23" s="20">
        <f t="shared" si="8"/>
        <v>6</v>
      </c>
      <c r="U23" s="22">
        <f t="shared" si="8"/>
        <v>0.5</v>
      </c>
      <c r="V23" s="23"/>
      <c r="W23" s="18">
        <f t="shared" si="9"/>
        <v>0</v>
      </c>
      <c r="X23" s="24"/>
      <c r="Y23" s="18">
        <f t="shared" si="10"/>
        <v>0</v>
      </c>
      <c r="Z23" s="240">
        <v>6</v>
      </c>
      <c r="AA23" s="18">
        <f t="shared" si="11"/>
        <v>0.5</v>
      </c>
      <c r="AB23" s="25"/>
      <c r="AC23" s="18">
        <f t="shared" si="12"/>
        <v>0</v>
      </c>
      <c r="AD23" s="26">
        <f t="shared" si="13"/>
        <v>6</v>
      </c>
      <c r="AE23" s="27">
        <f t="shared" si="13"/>
        <v>0.5</v>
      </c>
      <c r="AF23" s="28">
        <f t="shared" si="14"/>
        <v>12</v>
      </c>
      <c r="AG23" s="29">
        <f t="shared" si="14"/>
        <v>1</v>
      </c>
      <c r="AH23" s="28">
        <f t="shared" si="15"/>
        <v>0</v>
      </c>
      <c r="AI23" s="22">
        <f t="shared" si="16"/>
        <v>0</v>
      </c>
    </row>
    <row r="24" spans="1:35" ht="15">
      <c r="A24" s="236" t="s">
        <v>1125</v>
      </c>
      <c r="B24" s="235" t="s">
        <v>61</v>
      </c>
      <c r="C24" s="235" t="s">
        <v>1126</v>
      </c>
      <c r="D24" s="235">
        <v>4.5</v>
      </c>
      <c r="E24" s="18">
        <f t="shared" si="0"/>
        <v>0.375</v>
      </c>
      <c r="F24" s="237"/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4.5</v>
      </c>
      <c r="O24" s="21">
        <f t="shared" si="5"/>
        <v>0.375</v>
      </c>
      <c r="P24" s="238">
        <v>2.5</v>
      </c>
      <c r="Q24" s="18">
        <f t="shared" si="6"/>
        <v>0.20833333333333334</v>
      </c>
      <c r="R24" s="239"/>
      <c r="S24" s="18">
        <f t="shared" si="7"/>
        <v>0</v>
      </c>
      <c r="T24" s="20">
        <f t="shared" si="8"/>
        <v>2.5</v>
      </c>
      <c r="U24" s="22">
        <f t="shared" si="8"/>
        <v>0.20833333333333334</v>
      </c>
      <c r="V24" s="23"/>
      <c r="W24" s="18">
        <f t="shared" si="9"/>
        <v>0</v>
      </c>
      <c r="X24" s="24"/>
      <c r="Y24" s="18">
        <f t="shared" si="10"/>
        <v>0</v>
      </c>
      <c r="Z24" s="240">
        <v>6</v>
      </c>
      <c r="AA24" s="18">
        <f t="shared" si="11"/>
        <v>0.5</v>
      </c>
      <c r="AB24" s="25"/>
      <c r="AC24" s="18">
        <f t="shared" si="12"/>
        <v>0</v>
      </c>
      <c r="AD24" s="26">
        <f t="shared" si="13"/>
        <v>6</v>
      </c>
      <c r="AE24" s="27">
        <f t="shared" si="13"/>
        <v>0.5</v>
      </c>
      <c r="AF24" s="28">
        <f t="shared" si="14"/>
        <v>13</v>
      </c>
      <c r="AG24" s="29">
        <f t="shared" si="14"/>
        <v>1.0833333333333335</v>
      </c>
      <c r="AH24" s="28">
        <f t="shared" si="15"/>
        <v>1</v>
      </c>
      <c r="AI24" s="22">
        <f t="shared" si="16"/>
        <v>0.08333333333333333</v>
      </c>
    </row>
    <row r="25" spans="1:35" ht="15">
      <c r="A25" s="235"/>
      <c r="B25" s="235" t="s">
        <v>476</v>
      </c>
      <c r="C25" s="235" t="s">
        <v>1127</v>
      </c>
      <c r="D25" s="235">
        <v>0</v>
      </c>
      <c r="E25" s="18">
        <f t="shared" si="0"/>
        <v>0</v>
      </c>
      <c r="F25" s="237"/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0</v>
      </c>
      <c r="O25" s="21">
        <f t="shared" si="5"/>
        <v>0</v>
      </c>
      <c r="P25" s="238">
        <v>11</v>
      </c>
      <c r="Q25" s="18">
        <f t="shared" si="6"/>
        <v>0.9166666666666666</v>
      </c>
      <c r="R25" s="239"/>
      <c r="S25" s="18">
        <f t="shared" si="7"/>
        <v>0</v>
      </c>
      <c r="T25" s="20">
        <f t="shared" si="8"/>
        <v>11</v>
      </c>
      <c r="U25" s="22">
        <f t="shared" si="8"/>
        <v>0.9166666666666666</v>
      </c>
      <c r="V25" s="23"/>
      <c r="W25" s="18">
        <f t="shared" si="9"/>
        <v>0</v>
      </c>
      <c r="X25" s="24"/>
      <c r="Y25" s="18">
        <f t="shared" si="10"/>
        <v>0</v>
      </c>
      <c r="Z25" s="240">
        <v>1</v>
      </c>
      <c r="AA25" s="18">
        <f t="shared" si="11"/>
        <v>0.08333333333333333</v>
      </c>
      <c r="AB25" s="25"/>
      <c r="AC25" s="18">
        <f t="shared" si="12"/>
        <v>0</v>
      </c>
      <c r="AD25" s="26">
        <f t="shared" si="13"/>
        <v>1</v>
      </c>
      <c r="AE25" s="27">
        <f t="shared" si="13"/>
        <v>0.08333333333333333</v>
      </c>
      <c r="AF25" s="28">
        <f t="shared" si="14"/>
        <v>12</v>
      </c>
      <c r="AG25" s="29">
        <f t="shared" si="14"/>
        <v>1</v>
      </c>
      <c r="AH25" s="28">
        <f t="shared" si="15"/>
        <v>0</v>
      </c>
      <c r="AI25" s="22">
        <f t="shared" si="16"/>
        <v>0</v>
      </c>
    </row>
    <row r="26" spans="1:35" ht="15">
      <c r="A26" s="235"/>
      <c r="B26" s="235" t="s">
        <v>476</v>
      </c>
      <c r="C26" s="235" t="s">
        <v>1128</v>
      </c>
      <c r="D26" s="235">
        <v>0</v>
      </c>
      <c r="E26" s="18">
        <f t="shared" si="0"/>
        <v>0</v>
      </c>
      <c r="F26" s="237"/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0</v>
      </c>
      <c r="O26" s="21">
        <f t="shared" si="5"/>
        <v>0</v>
      </c>
      <c r="P26" s="238">
        <v>12</v>
      </c>
      <c r="Q26" s="18">
        <f t="shared" si="6"/>
        <v>1</v>
      </c>
      <c r="R26" s="239">
        <v>1</v>
      </c>
      <c r="S26" s="18">
        <f t="shared" si="7"/>
        <v>0.08333333333333333</v>
      </c>
      <c r="T26" s="20">
        <f t="shared" si="8"/>
        <v>13</v>
      </c>
      <c r="U26" s="22">
        <f t="shared" si="8"/>
        <v>1.0833333333333333</v>
      </c>
      <c r="V26" s="23"/>
      <c r="W26" s="18">
        <f t="shared" si="9"/>
        <v>0</v>
      </c>
      <c r="X26" s="24"/>
      <c r="Y26" s="18">
        <f t="shared" si="10"/>
        <v>0</v>
      </c>
      <c r="Z26" s="240">
        <v>0</v>
      </c>
      <c r="AA26" s="18">
        <f t="shared" si="11"/>
        <v>0</v>
      </c>
      <c r="AB26" s="25"/>
      <c r="AC26" s="18">
        <f t="shared" si="12"/>
        <v>0</v>
      </c>
      <c r="AD26" s="26">
        <f t="shared" si="13"/>
        <v>0</v>
      </c>
      <c r="AE26" s="27">
        <f t="shared" si="13"/>
        <v>0</v>
      </c>
      <c r="AF26" s="28">
        <f t="shared" si="14"/>
        <v>13</v>
      </c>
      <c r="AG26" s="29">
        <f t="shared" si="14"/>
        <v>1.0833333333333333</v>
      </c>
      <c r="AH26" s="28">
        <f t="shared" si="15"/>
        <v>1</v>
      </c>
      <c r="AI26" s="22">
        <f t="shared" si="16"/>
        <v>0.08333333333333333</v>
      </c>
    </row>
    <row r="27" spans="1:35" ht="15">
      <c r="A27" s="235"/>
      <c r="B27" s="235" t="s">
        <v>1129</v>
      </c>
      <c r="C27" s="235" t="s">
        <v>1130</v>
      </c>
      <c r="D27" s="235">
        <v>0</v>
      </c>
      <c r="E27" s="18">
        <f t="shared" si="0"/>
        <v>0</v>
      </c>
      <c r="F27" s="237">
        <v>1</v>
      </c>
      <c r="G27" s="18">
        <f t="shared" si="1"/>
        <v>0.08333333333333333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1</v>
      </c>
      <c r="O27" s="21">
        <f t="shared" si="5"/>
        <v>0.08333333333333333</v>
      </c>
      <c r="P27" s="238">
        <v>3</v>
      </c>
      <c r="Q27" s="18">
        <f t="shared" si="6"/>
        <v>0.25</v>
      </c>
      <c r="R27" s="239">
        <v>2</v>
      </c>
      <c r="S27" s="18">
        <f t="shared" si="7"/>
        <v>0.16666666666666666</v>
      </c>
      <c r="T27" s="20">
        <f t="shared" si="8"/>
        <v>5</v>
      </c>
      <c r="U27" s="22">
        <f t="shared" si="8"/>
        <v>0.41666666666666663</v>
      </c>
      <c r="V27" s="23"/>
      <c r="W27" s="18">
        <f t="shared" si="9"/>
        <v>0</v>
      </c>
      <c r="X27" s="24"/>
      <c r="Y27" s="18">
        <f t="shared" si="10"/>
        <v>0</v>
      </c>
      <c r="Z27" s="240">
        <v>9</v>
      </c>
      <c r="AA27" s="18">
        <f t="shared" si="11"/>
        <v>0.75</v>
      </c>
      <c r="AB27" s="25"/>
      <c r="AC27" s="18">
        <f t="shared" si="12"/>
        <v>0</v>
      </c>
      <c r="AD27" s="26">
        <f t="shared" si="13"/>
        <v>9</v>
      </c>
      <c r="AE27" s="27">
        <f t="shared" si="13"/>
        <v>0.75</v>
      </c>
      <c r="AF27" s="28">
        <f t="shared" si="14"/>
        <v>15</v>
      </c>
      <c r="AG27" s="29">
        <f t="shared" si="14"/>
        <v>1.25</v>
      </c>
      <c r="AH27" s="28">
        <f t="shared" si="15"/>
        <v>2</v>
      </c>
      <c r="AI27" s="22">
        <f t="shared" si="16"/>
        <v>0.16666666666666666</v>
      </c>
    </row>
    <row r="28" spans="1:35" ht="15">
      <c r="A28" s="236" t="s">
        <v>1131</v>
      </c>
      <c r="B28" s="235" t="s">
        <v>78</v>
      </c>
      <c r="C28" s="235" t="s">
        <v>1132</v>
      </c>
      <c r="D28" s="235">
        <v>6</v>
      </c>
      <c r="E28" s="18">
        <f t="shared" si="0"/>
        <v>0.5</v>
      </c>
      <c r="F28" s="237">
        <v>5.5</v>
      </c>
      <c r="G28" s="18">
        <f t="shared" si="1"/>
        <v>0.4583333333333333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11.5</v>
      </c>
      <c r="O28" s="21">
        <f t="shared" si="5"/>
        <v>0.9583333333333333</v>
      </c>
      <c r="P28" s="238">
        <v>6</v>
      </c>
      <c r="Q28" s="18">
        <f t="shared" si="6"/>
        <v>0.5</v>
      </c>
      <c r="R28" s="239">
        <v>4</v>
      </c>
      <c r="S28" s="18">
        <f t="shared" si="7"/>
        <v>0.3333333333333333</v>
      </c>
      <c r="T28" s="20">
        <f t="shared" si="8"/>
        <v>10</v>
      </c>
      <c r="U28" s="22">
        <f t="shared" si="8"/>
        <v>0.8333333333333333</v>
      </c>
      <c r="V28" s="23"/>
      <c r="W28" s="18">
        <f t="shared" si="9"/>
        <v>0</v>
      </c>
      <c r="X28" s="24"/>
      <c r="Y28" s="18">
        <f t="shared" si="10"/>
        <v>0</v>
      </c>
      <c r="Z28" s="240">
        <v>3</v>
      </c>
      <c r="AA28" s="18">
        <f t="shared" si="11"/>
        <v>0.25</v>
      </c>
      <c r="AB28" s="25"/>
      <c r="AC28" s="18">
        <f t="shared" si="12"/>
        <v>0</v>
      </c>
      <c r="AD28" s="26">
        <f t="shared" si="13"/>
        <v>3</v>
      </c>
      <c r="AE28" s="27">
        <f t="shared" si="13"/>
        <v>0.25</v>
      </c>
      <c r="AF28" s="28">
        <f t="shared" si="14"/>
        <v>24.5</v>
      </c>
      <c r="AG28" s="29">
        <f t="shared" si="14"/>
        <v>2.0416666666666665</v>
      </c>
      <c r="AH28" s="28">
        <f t="shared" si="15"/>
        <v>7</v>
      </c>
      <c r="AI28" s="22">
        <f t="shared" si="16"/>
        <v>0.5833333333333334</v>
      </c>
    </row>
    <row r="29" spans="1:35" ht="15">
      <c r="A29" s="236" t="s">
        <v>1133</v>
      </c>
      <c r="B29" s="235" t="s">
        <v>61</v>
      </c>
      <c r="C29" s="235" t="s">
        <v>1134</v>
      </c>
      <c r="D29" s="235">
        <v>12</v>
      </c>
      <c r="E29" s="18">
        <f t="shared" si="0"/>
        <v>1</v>
      </c>
      <c r="F29" s="237">
        <v>0.5</v>
      </c>
      <c r="G29" s="18">
        <f t="shared" si="1"/>
        <v>0.041666666666666664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12.5</v>
      </c>
      <c r="O29" s="21">
        <f t="shared" si="5"/>
        <v>1.0416666666666667</v>
      </c>
      <c r="P29" s="238">
        <v>0</v>
      </c>
      <c r="Q29" s="18">
        <f t="shared" si="6"/>
        <v>0</v>
      </c>
      <c r="R29" s="23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Z29" s="240">
        <v>0</v>
      </c>
      <c r="AA29" s="18">
        <f t="shared" si="11"/>
        <v>0</v>
      </c>
      <c r="AB29" s="25"/>
      <c r="AC29" s="18">
        <f t="shared" si="12"/>
        <v>0</v>
      </c>
      <c r="AD29" s="26">
        <f t="shared" si="13"/>
        <v>0</v>
      </c>
      <c r="AE29" s="27">
        <f t="shared" si="13"/>
        <v>0</v>
      </c>
      <c r="AF29" s="28">
        <f t="shared" si="14"/>
        <v>12.5</v>
      </c>
      <c r="AG29" s="29">
        <f t="shared" si="14"/>
        <v>1.0416666666666667</v>
      </c>
      <c r="AH29" s="28">
        <f t="shared" si="15"/>
        <v>0</v>
      </c>
      <c r="AI29" s="22">
        <f t="shared" si="16"/>
        <v>0</v>
      </c>
    </row>
    <row r="30" spans="1:35" ht="15">
      <c r="A30" s="235"/>
      <c r="B30" s="235" t="s">
        <v>1135</v>
      </c>
      <c r="C30" s="235" t="s">
        <v>1136</v>
      </c>
      <c r="D30" s="235">
        <v>6</v>
      </c>
      <c r="E30" s="18">
        <f t="shared" si="0"/>
        <v>0.5</v>
      </c>
      <c r="F30" s="237"/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6</v>
      </c>
      <c r="O30" s="21">
        <f t="shared" si="5"/>
        <v>0.5</v>
      </c>
      <c r="P30" s="238">
        <v>6</v>
      </c>
      <c r="Q30" s="18">
        <f t="shared" si="6"/>
        <v>0.5</v>
      </c>
      <c r="R30" s="239">
        <v>6</v>
      </c>
      <c r="S30" s="18">
        <f t="shared" si="7"/>
        <v>0.5</v>
      </c>
      <c r="T30" s="20">
        <f t="shared" si="8"/>
        <v>12</v>
      </c>
      <c r="U30" s="22">
        <f t="shared" si="8"/>
        <v>1</v>
      </c>
      <c r="V30" s="23"/>
      <c r="W30" s="18">
        <f t="shared" si="9"/>
        <v>0</v>
      </c>
      <c r="X30" s="24"/>
      <c r="Y30" s="18">
        <f t="shared" si="10"/>
        <v>0</v>
      </c>
      <c r="Z30" s="240">
        <v>0</v>
      </c>
      <c r="AA30" s="18">
        <f t="shared" si="11"/>
        <v>0</v>
      </c>
      <c r="AB30" s="25"/>
      <c r="AC30" s="18">
        <f t="shared" si="12"/>
        <v>0</v>
      </c>
      <c r="AD30" s="26">
        <f t="shared" si="13"/>
        <v>0</v>
      </c>
      <c r="AE30" s="27">
        <f t="shared" si="13"/>
        <v>0</v>
      </c>
      <c r="AF30" s="28">
        <f t="shared" si="14"/>
        <v>18</v>
      </c>
      <c r="AG30" s="29">
        <f t="shared" si="14"/>
        <v>1.5</v>
      </c>
      <c r="AH30" s="28">
        <f t="shared" si="15"/>
        <v>6</v>
      </c>
      <c r="AI30" s="22">
        <f t="shared" si="16"/>
        <v>0.5</v>
      </c>
    </row>
    <row r="31" spans="1:35" ht="15">
      <c r="A31" s="234"/>
      <c r="E31" s="18">
        <f t="shared" si="0"/>
        <v>0</v>
      </c>
      <c r="F31" s="19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0</v>
      </c>
      <c r="O31" s="21">
        <f t="shared" si="5"/>
        <v>0</v>
      </c>
      <c r="P31" s="19"/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AA31" s="18">
        <f t="shared" si="11"/>
        <v>0</v>
      </c>
      <c r="AB31" s="25"/>
      <c r="AC31" s="18">
        <f t="shared" si="12"/>
        <v>0</v>
      </c>
      <c r="AD31" s="26">
        <f t="shared" si="13"/>
        <v>0</v>
      </c>
      <c r="AE31" s="27">
        <f t="shared" si="13"/>
        <v>0</v>
      </c>
      <c r="AF31" s="28">
        <f t="shared" si="14"/>
        <v>0</v>
      </c>
      <c r="AG31" s="29">
        <f t="shared" si="14"/>
        <v>0</v>
      </c>
      <c r="AH31" s="28">
        <f t="shared" si="15"/>
        <v>0</v>
      </c>
      <c r="AI31" s="22">
        <f t="shared" si="16"/>
        <v>0</v>
      </c>
    </row>
    <row r="32" spans="1:35" ht="15">
      <c r="A32" s="234"/>
      <c r="E32" s="18">
        <f t="shared" si="0"/>
        <v>0</v>
      </c>
      <c r="F32" s="19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0</v>
      </c>
      <c r="O32" s="21">
        <f t="shared" si="5"/>
        <v>0</v>
      </c>
      <c r="P32" s="19"/>
      <c r="Q32" s="18">
        <f t="shared" si="6"/>
        <v>0</v>
      </c>
      <c r="R32" s="19"/>
      <c r="S32" s="18">
        <f t="shared" si="7"/>
        <v>0</v>
      </c>
      <c r="T32" s="20">
        <f t="shared" si="8"/>
        <v>0</v>
      </c>
      <c r="U32" s="22">
        <f t="shared" si="8"/>
        <v>0</v>
      </c>
      <c r="V32" s="23"/>
      <c r="W32" s="18">
        <f t="shared" si="9"/>
        <v>0</v>
      </c>
      <c r="X32" s="24"/>
      <c r="Y32" s="18">
        <f t="shared" si="10"/>
        <v>0</v>
      </c>
      <c r="AA32" s="18">
        <f t="shared" si="11"/>
        <v>0</v>
      </c>
      <c r="AB32" s="25"/>
      <c r="AC32" s="18">
        <f t="shared" si="12"/>
        <v>0</v>
      </c>
      <c r="AD32" s="26">
        <f t="shared" si="13"/>
        <v>0</v>
      </c>
      <c r="AE32" s="27">
        <f t="shared" si="13"/>
        <v>0</v>
      </c>
      <c r="AF32" s="28">
        <f t="shared" si="14"/>
        <v>0</v>
      </c>
      <c r="AG32" s="29">
        <f t="shared" si="14"/>
        <v>0</v>
      </c>
      <c r="AH32" s="28">
        <f t="shared" si="15"/>
        <v>0</v>
      </c>
      <c r="AI32" s="22">
        <f t="shared" si="16"/>
        <v>0</v>
      </c>
    </row>
    <row r="33" spans="1:35" ht="15">
      <c r="A33" s="234"/>
      <c r="D33" s="17"/>
      <c r="E33" s="18">
        <f t="shared" si="0"/>
        <v>0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0</v>
      </c>
      <c r="O33" s="21">
        <f t="shared" si="5"/>
        <v>0</v>
      </c>
      <c r="P33" s="19"/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24"/>
      <c r="AA33" s="18">
        <f t="shared" si="11"/>
        <v>0</v>
      </c>
      <c r="AB33" s="25"/>
      <c r="AC33" s="18">
        <f t="shared" si="12"/>
        <v>0</v>
      </c>
      <c r="AD33" s="26">
        <f t="shared" si="13"/>
        <v>0</v>
      </c>
      <c r="AE33" s="27">
        <f t="shared" si="13"/>
        <v>0</v>
      </c>
      <c r="AF33" s="28">
        <f t="shared" si="14"/>
        <v>0</v>
      </c>
      <c r="AG33" s="29">
        <f t="shared" si="14"/>
        <v>0</v>
      </c>
      <c r="AH33" s="28">
        <f t="shared" si="15"/>
        <v>0</v>
      </c>
      <c r="AI33" s="22">
        <f t="shared" si="16"/>
        <v>0</v>
      </c>
    </row>
    <row r="34" spans="1:35" ht="15">
      <c r="A34" s="15"/>
      <c r="B34" s="16"/>
      <c r="C34" s="16"/>
      <c r="D34" s="17"/>
      <c r="E34" s="18">
        <f t="shared" si="0"/>
        <v>0</v>
      </c>
      <c r="F34" s="19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3"/>
        <v>0</v>
      </c>
      <c r="N34" s="20">
        <f t="shared" si="5"/>
        <v>0</v>
      </c>
      <c r="O34" s="21">
        <f t="shared" si="5"/>
        <v>0</v>
      </c>
      <c r="P34" s="19"/>
      <c r="Q34" s="18">
        <f t="shared" si="6"/>
        <v>0</v>
      </c>
      <c r="R34" s="19"/>
      <c r="S34" s="18">
        <f t="shared" si="7"/>
        <v>0</v>
      </c>
      <c r="T34" s="20">
        <f t="shared" si="8"/>
        <v>0</v>
      </c>
      <c r="U34" s="22">
        <f t="shared" si="8"/>
        <v>0</v>
      </c>
      <c r="V34" s="23"/>
      <c r="W34" s="18">
        <f t="shared" si="9"/>
        <v>0</v>
      </c>
      <c r="X34" s="24"/>
      <c r="Y34" s="18">
        <f t="shared" si="10"/>
        <v>0</v>
      </c>
      <c r="Z34" s="24"/>
      <c r="AA34" s="18">
        <f t="shared" si="11"/>
        <v>0</v>
      </c>
      <c r="AB34" s="25"/>
      <c r="AC34" s="18">
        <f t="shared" si="12"/>
        <v>0</v>
      </c>
      <c r="AD34" s="26">
        <f t="shared" si="13"/>
        <v>0</v>
      </c>
      <c r="AE34" s="27">
        <f t="shared" si="13"/>
        <v>0</v>
      </c>
      <c r="AF34" s="28">
        <f t="shared" si="14"/>
        <v>0</v>
      </c>
      <c r="AG34" s="29">
        <f t="shared" si="14"/>
        <v>0</v>
      </c>
      <c r="AH34" s="28">
        <f t="shared" si="15"/>
        <v>0</v>
      </c>
      <c r="AI34" s="22">
        <f t="shared" si="16"/>
        <v>0</v>
      </c>
    </row>
    <row r="35" spans="1:35" ht="15">
      <c r="A35" s="15"/>
      <c r="B35" s="16"/>
      <c r="C35" s="16"/>
      <c r="D35" s="17"/>
      <c r="E35" s="18">
        <f t="shared" si="0"/>
        <v>0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3"/>
        <v>0</v>
      </c>
      <c r="N35" s="20">
        <f t="shared" si="5"/>
        <v>0</v>
      </c>
      <c r="O35" s="21">
        <f t="shared" si="5"/>
        <v>0</v>
      </c>
      <c r="P35" s="19"/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24"/>
      <c r="AA35" s="18">
        <f t="shared" si="11"/>
        <v>0</v>
      </c>
      <c r="AB35" s="25"/>
      <c r="AC35" s="18">
        <f t="shared" si="12"/>
        <v>0</v>
      </c>
      <c r="AD35" s="26">
        <f t="shared" si="13"/>
        <v>0</v>
      </c>
      <c r="AE35" s="27">
        <f t="shared" si="13"/>
        <v>0</v>
      </c>
      <c r="AF35" s="28">
        <f t="shared" si="14"/>
        <v>0</v>
      </c>
      <c r="AG35" s="29">
        <f t="shared" si="14"/>
        <v>0</v>
      </c>
      <c r="AH35" s="28">
        <f t="shared" si="15"/>
        <v>0</v>
      </c>
      <c r="AI35" s="22">
        <f t="shared" si="16"/>
        <v>0</v>
      </c>
    </row>
    <row r="36" spans="1:35" ht="15">
      <c r="A36" s="15"/>
      <c r="B36" s="16"/>
      <c r="C36" s="16"/>
      <c r="D36" s="17"/>
      <c r="E36" s="18">
        <f t="shared" si="0"/>
        <v>0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3"/>
        <v>0</v>
      </c>
      <c r="N36" s="20">
        <f t="shared" si="5"/>
        <v>0</v>
      </c>
      <c r="O36" s="21">
        <f t="shared" si="5"/>
        <v>0</v>
      </c>
      <c r="P36" s="19"/>
      <c r="Q36" s="18">
        <f t="shared" si="6"/>
        <v>0</v>
      </c>
      <c r="R36" s="19"/>
      <c r="S36" s="18">
        <f t="shared" si="7"/>
        <v>0</v>
      </c>
      <c r="T36" s="20">
        <f t="shared" si="8"/>
        <v>0</v>
      </c>
      <c r="U36" s="22">
        <f t="shared" si="8"/>
        <v>0</v>
      </c>
      <c r="V36" s="23"/>
      <c r="W36" s="18">
        <f t="shared" si="9"/>
        <v>0</v>
      </c>
      <c r="X36" s="24"/>
      <c r="Y36" s="18">
        <f t="shared" si="10"/>
        <v>0</v>
      </c>
      <c r="Z36" s="24"/>
      <c r="AA36" s="18">
        <f t="shared" si="11"/>
        <v>0</v>
      </c>
      <c r="AB36" s="25"/>
      <c r="AC36" s="18">
        <f t="shared" si="12"/>
        <v>0</v>
      </c>
      <c r="AD36" s="26">
        <f t="shared" si="13"/>
        <v>0</v>
      </c>
      <c r="AE36" s="27">
        <f t="shared" si="13"/>
        <v>0</v>
      </c>
      <c r="AF36" s="28">
        <f t="shared" si="14"/>
        <v>0</v>
      </c>
      <c r="AG36" s="29">
        <f t="shared" si="14"/>
        <v>0</v>
      </c>
      <c r="AH36" s="28">
        <f t="shared" si="15"/>
        <v>0</v>
      </c>
      <c r="AI36" s="22">
        <f t="shared" si="16"/>
        <v>0</v>
      </c>
    </row>
    <row r="37" spans="1:35" ht="15">
      <c r="A37" s="15"/>
      <c r="B37" s="16"/>
      <c r="C37" s="16"/>
      <c r="D37" s="17"/>
      <c r="E37" s="18">
        <f t="shared" si="0"/>
        <v>0</v>
      </c>
      <c r="F37" s="19"/>
      <c r="G37" s="18">
        <f t="shared" si="1"/>
        <v>0</v>
      </c>
      <c r="H37" s="19"/>
      <c r="I37" s="18">
        <f t="shared" si="2"/>
        <v>0</v>
      </c>
      <c r="J37" s="19"/>
      <c r="K37" s="18">
        <f aca="true" t="shared" si="17" ref="K37:M46">+J37/12</f>
        <v>0</v>
      </c>
      <c r="L37" s="19"/>
      <c r="M37" s="18">
        <f t="shared" si="17"/>
        <v>0</v>
      </c>
      <c r="N37" s="20">
        <f aca="true" t="shared" si="18" ref="N37:O46">D37+F37+H37+J37+L37</f>
        <v>0</v>
      </c>
      <c r="O37" s="21">
        <f t="shared" si="18"/>
        <v>0</v>
      </c>
      <c r="P37" s="19"/>
      <c r="Q37" s="18">
        <f t="shared" si="6"/>
        <v>0</v>
      </c>
      <c r="R37" s="19"/>
      <c r="S37" s="18">
        <f t="shared" si="7"/>
        <v>0</v>
      </c>
      <c r="T37" s="20">
        <f aca="true" t="shared" si="19" ref="T37:U46">P37+R37</f>
        <v>0</v>
      </c>
      <c r="U37" s="22">
        <f t="shared" si="19"/>
        <v>0</v>
      </c>
      <c r="V37" s="23"/>
      <c r="W37" s="18">
        <f t="shared" si="9"/>
        <v>0</v>
      </c>
      <c r="X37" s="24"/>
      <c r="Y37" s="18">
        <f t="shared" si="10"/>
        <v>0</v>
      </c>
      <c r="Z37" s="24"/>
      <c r="AA37" s="18">
        <f t="shared" si="11"/>
        <v>0</v>
      </c>
      <c r="AB37" s="25"/>
      <c r="AC37" s="18">
        <f t="shared" si="12"/>
        <v>0</v>
      </c>
      <c r="AD37" s="26">
        <f aca="true" t="shared" si="20" ref="AD37:AE46">X37+Z37+AB37</f>
        <v>0</v>
      </c>
      <c r="AE37" s="27">
        <f t="shared" si="20"/>
        <v>0</v>
      </c>
      <c r="AF37" s="28">
        <f aca="true" t="shared" si="21" ref="AF37:AG46">N37+T37+V37+AD37</f>
        <v>0</v>
      </c>
      <c r="AG37" s="29">
        <f t="shared" si="21"/>
        <v>0</v>
      </c>
      <c r="AH37" s="28">
        <f t="shared" si="15"/>
        <v>0</v>
      </c>
      <c r="AI37" s="22">
        <f t="shared" si="16"/>
        <v>0</v>
      </c>
    </row>
    <row r="38" spans="1:35" ht="15">
      <c r="A38" s="15"/>
      <c r="B38" s="16"/>
      <c r="C38" s="16"/>
      <c r="D38" s="17"/>
      <c r="E38" s="18">
        <f t="shared" si="0"/>
        <v>0</v>
      </c>
      <c r="F38" s="19"/>
      <c r="G38" s="18">
        <f t="shared" si="1"/>
        <v>0</v>
      </c>
      <c r="H38" s="19"/>
      <c r="I38" s="18">
        <f t="shared" si="2"/>
        <v>0</v>
      </c>
      <c r="J38" s="19"/>
      <c r="K38" s="18">
        <f t="shared" si="17"/>
        <v>0</v>
      </c>
      <c r="L38" s="19"/>
      <c r="M38" s="18">
        <f t="shared" si="17"/>
        <v>0</v>
      </c>
      <c r="N38" s="20">
        <f t="shared" si="18"/>
        <v>0</v>
      </c>
      <c r="O38" s="21">
        <f t="shared" si="18"/>
        <v>0</v>
      </c>
      <c r="P38" s="19"/>
      <c r="Q38" s="18">
        <f t="shared" si="6"/>
        <v>0</v>
      </c>
      <c r="R38" s="19"/>
      <c r="S38" s="18">
        <f t="shared" si="7"/>
        <v>0</v>
      </c>
      <c r="T38" s="20">
        <f t="shared" si="19"/>
        <v>0</v>
      </c>
      <c r="U38" s="22">
        <f t="shared" si="19"/>
        <v>0</v>
      </c>
      <c r="V38" s="23"/>
      <c r="W38" s="18">
        <f t="shared" si="9"/>
        <v>0</v>
      </c>
      <c r="X38" s="24"/>
      <c r="Y38" s="18">
        <f t="shared" si="10"/>
        <v>0</v>
      </c>
      <c r="Z38" s="24"/>
      <c r="AA38" s="18">
        <f t="shared" si="11"/>
        <v>0</v>
      </c>
      <c r="AB38" s="25"/>
      <c r="AC38" s="18">
        <f t="shared" si="12"/>
        <v>0</v>
      </c>
      <c r="AD38" s="26">
        <f t="shared" si="20"/>
        <v>0</v>
      </c>
      <c r="AE38" s="27">
        <f t="shared" si="20"/>
        <v>0</v>
      </c>
      <c r="AF38" s="28">
        <f t="shared" si="21"/>
        <v>0</v>
      </c>
      <c r="AG38" s="29">
        <f t="shared" si="21"/>
        <v>0</v>
      </c>
      <c r="AH38" s="28">
        <f t="shared" si="15"/>
        <v>0</v>
      </c>
      <c r="AI38" s="22">
        <f t="shared" si="16"/>
        <v>0</v>
      </c>
    </row>
    <row r="39" spans="1:35" s="1" customFormat="1" ht="15">
      <c r="A39" s="493" t="s">
        <v>35</v>
      </c>
      <c r="B39" s="494"/>
      <c r="C39" s="495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8"/>
    </row>
    <row r="40" spans="1:35" ht="15">
      <c r="A40" s="15"/>
      <c r="B40" s="16"/>
      <c r="C40" s="16"/>
      <c r="D40" s="17"/>
      <c r="E40" s="18">
        <f t="shared" si="0"/>
        <v>0</v>
      </c>
      <c r="F40" s="19"/>
      <c r="G40" s="18">
        <f t="shared" si="1"/>
        <v>0</v>
      </c>
      <c r="H40" s="19"/>
      <c r="I40" s="18">
        <f t="shared" si="2"/>
        <v>0</v>
      </c>
      <c r="J40" s="19"/>
      <c r="K40" s="18">
        <f t="shared" si="17"/>
        <v>0</v>
      </c>
      <c r="L40" s="19"/>
      <c r="M40" s="18">
        <f t="shared" si="17"/>
        <v>0</v>
      </c>
      <c r="N40" s="20">
        <f t="shared" si="18"/>
        <v>0</v>
      </c>
      <c r="O40" s="21">
        <f t="shared" si="18"/>
        <v>0</v>
      </c>
      <c r="P40" s="19"/>
      <c r="Q40" s="18">
        <f t="shared" si="6"/>
        <v>0</v>
      </c>
      <c r="R40" s="19"/>
      <c r="S40" s="18">
        <f t="shared" si="7"/>
        <v>0</v>
      </c>
      <c r="T40" s="20">
        <f t="shared" si="19"/>
        <v>0</v>
      </c>
      <c r="U40" s="22">
        <f t="shared" si="19"/>
        <v>0</v>
      </c>
      <c r="V40" s="23"/>
      <c r="W40" s="18">
        <f t="shared" si="9"/>
        <v>0</v>
      </c>
      <c r="X40" s="24"/>
      <c r="Y40" s="18">
        <f t="shared" si="10"/>
        <v>0</v>
      </c>
      <c r="Z40" s="24"/>
      <c r="AA40" s="18">
        <f t="shared" si="11"/>
        <v>0</v>
      </c>
      <c r="AB40" s="25"/>
      <c r="AC40" s="18">
        <f t="shared" si="12"/>
        <v>0</v>
      </c>
      <c r="AD40" s="26">
        <f t="shared" si="20"/>
        <v>0</v>
      </c>
      <c r="AE40" s="27">
        <f t="shared" si="20"/>
        <v>0</v>
      </c>
      <c r="AF40" s="28">
        <f t="shared" si="21"/>
        <v>0</v>
      </c>
      <c r="AG40" s="29">
        <f t="shared" si="21"/>
        <v>0</v>
      </c>
      <c r="AH40" s="28">
        <f t="shared" si="15"/>
        <v>0</v>
      </c>
      <c r="AI40" s="22">
        <f t="shared" si="16"/>
        <v>0</v>
      </c>
    </row>
    <row r="41" spans="1:35" ht="15">
      <c r="A41" s="15"/>
      <c r="B41" s="16"/>
      <c r="C41" s="16"/>
      <c r="D41" s="17"/>
      <c r="E41" s="18">
        <f t="shared" si="0"/>
        <v>0</v>
      </c>
      <c r="F41" s="19"/>
      <c r="G41" s="18">
        <f t="shared" si="1"/>
        <v>0</v>
      </c>
      <c r="H41" s="19"/>
      <c r="I41" s="18">
        <f t="shared" si="2"/>
        <v>0</v>
      </c>
      <c r="J41" s="19"/>
      <c r="K41" s="18">
        <f t="shared" si="17"/>
        <v>0</v>
      </c>
      <c r="L41" s="19"/>
      <c r="M41" s="18">
        <f t="shared" si="17"/>
        <v>0</v>
      </c>
      <c r="N41" s="20">
        <f t="shared" si="18"/>
        <v>0</v>
      </c>
      <c r="O41" s="21">
        <f t="shared" si="18"/>
        <v>0</v>
      </c>
      <c r="P41" s="19"/>
      <c r="Q41" s="18">
        <f t="shared" si="6"/>
        <v>0</v>
      </c>
      <c r="R41" s="19"/>
      <c r="S41" s="18">
        <f t="shared" si="7"/>
        <v>0</v>
      </c>
      <c r="T41" s="20">
        <f t="shared" si="19"/>
        <v>0</v>
      </c>
      <c r="U41" s="22">
        <f t="shared" si="19"/>
        <v>0</v>
      </c>
      <c r="V41" s="23"/>
      <c r="W41" s="18">
        <f t="shared" si="9"/>
        <v>0</v>
      </c>
      <c r="X41" s="24"/>
      <c r="Y41" s="18">
        <f t="shared" si="10"/>
        <v>0</v>
      </c>
      <c r="Z41" s="24"/>
      <c r="AA41" s="18">
        <f t="shared" si="11"/>
        <v>0</v>
      </c>
      <c r="AB41" s="25"/>
      <c r="AC41" s="18">
        <f t="shared" si="12"/>
        <v>0</v>
      </c>
      <c r="AD41" s="26">
        <f t="shared" si="20"/>
        <v>0</v>
      </c>
      <c r="AE41" s="27">
        <f t="shared" si="20"/>
        <v>0</v>
      </c>
      <c r="AF41" s="28">
        <f t="shared" si="21"/>
        <v>0</v>
      </c>
      <c r="AG41" s="29">
        <f t="shared" si="21"/>
        <v>0</v>
      </c>
      <c r="AH41" s="28">
        <f t="shared" si="15"/>
        <v>0</v>
      </c>
      <c r="AI41" s="22">
        <f t="shared" si="16"/>
        <v>0</v>
      </c>
    </row>
    <row r="42" spans="1:35" ht="15">
      <c r="A42" s="15"/>
      <c r="B42" s="16"/>
      <c r="C42" s="16"/>
      <c r="D42" s="17"/>
      <c r="E42" s="18">
        <f t="shared" si="0"/>
        <v>0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17"/>
        <v>0</v>
      </c>
      <c r="L42" s="19"/>
      <c r="M42" s="18">
        <f t="shared" si="17"/>
        <v>0</v>
      </c>
      <c r="N42" s="20">
        <f t="shared" si="18"/>
        <v>0</v>
      </c>
      <c r="O42" s="21">
        <f t="shared" si="18"/>
        <v>0</v>
      </c>
      <c r="P42" s="19"/>
      <c r="Q42" s="18">
        <f t="shared" si="6"/>
        <v>0</v>
      </c>
      <c r="R42" s="19"/>
      <c r="S42" s="18">
        <f t="shared" si="7"/>
        <v>0</v>
      </c>
      <c r="T42" s="20">
        <f t="shared" si="19"/>
        <v>0</v>
      </c>
      <c r="U42" s="22">
        <f t="shared" si="19"/>
        <v>0</v>
      </c>
      <c r="V42" s="23"/>
      <c r="W42" s="18">
        <f t="shared" si="9"/>
        <v>0</v>
      </c>
      <c r="X42" s="24"/>
      <c r="Y42" s="18">
        <f t="shared" si="10"/>
        <v>0</v>
      </c>
      <c r="Z42" s="24"/>
      <c r="AA42" s="18">
        <f t="shared" si="11"/>
        <v>0</v>
      </c>
      <c r="AB42" s="25"/>
      <c r="AC42" s="18">
        <f t="shared" si="12"/>
        <v>0</v>
      </c>
      <c r="AD42" s="26">
        <f t="shared" si="20"/>
        <v>0</v>
      </c>
      <c r="AE42" s="27">
        <f t="shared" si="20"/>
        <v>0</v>
      </c>
      <c r="AF42" s="28">
        <f t="shared" si="21"/>
        <v>0</v>
      </c>
      <c r="AG42" s="29">
        <f t="shared" si="21"/>
        <v>0</v>
      </c>
      <c r="AH42" s="28">
        <f t="shared" si="15"/>
        <v>0</v>
      </c>
      <c r="AI42" s="22">
        <f t="shared" si="16"/>
        <v>0</v>
      </c>
    </row>
    <row r="43" spans="1:35" ht="15">
      <c r="A43" s="15"/>
      <c r="B43" s="16"/>
      <c r="C43" s="16"/>
      <c r="D43" s="17"/>
      <c r="E43" s="18">
        <f t="shared" si="0"/>
        <v>0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t="shared" si="17"/>
        <v>0</v>
      </c>
      <c r="L43" s="19"/>
      <c r="M43" s="18">
        <f t="shared" si="17"/>
        <v>0</v>
      </c>
      <c r="N43" s="20">
        <f t="shared" si="18"/>
        <v>0</v>
      </c>
      <c r="O43" s="21">
        <f t="shared" si="18"/>
        <v>0</v>
      </c>
      <c r="P43" s="19"/>
      <c r="Q43" s="18">
        <f t="shared" si="6"/>
        <v>0</v>
      </c>
      <c r="R43" s="19"/>
      <c r="S43" s="18">
        <f t="shared" si="7"/>
        <v>0</v>
      </c>
      <c r="T43" s="20">
        <f t="shared" si="19"/>
        <v>0</v>
      </c>
      <c r="U43" s="22">
        <f t="shared" si="19"/>
        <v>0</v>
      </c>
      <c r="V43" s="23"/>
      <c r="W43" s="18">
        <f t="shared" si="9"/>
        <v>0</v>
      </c>
      <c r="X43" s="24"/>
      <c r="Y43" s="18">
        <f t="shared" si="10"/>
        <v>0</v>
      </c>
      <c r="Z43" s="24"/>
      <c r="AA43" s="18">
        <f t="shared" si="11"/>
        <v>0</v>
      </c>
      <c r="AB43" s="25"/>
      <c r="AC43" s="18">
        <f t="shared" si="12"/>
        <v>0</v>
      </c>
      <c r="AD43" s="26">
        <f t="shared" si="20"/>
        <v>0</v>
      </c>
      <c r="AE43" s="27">
        <f t="shared" si="20"/>
        <v>0</v>
      </c>
      <c r="AF43" s="28">
        <f t="shared" si="21"/>
        <v>0</v>
      </c>
      <c r="AG43" s="29">
        <f t="shared" si="21"/>
        <v>0</v>
      </c>
      <c r="AH43" s="28">
        <f t="shared" si="15"/>
        <v>0</v>
      </c>
      <c r="AI43" s="22">
        <f t="shared" si="16"/>
        <v>0</v>
      </c>
    </row>
    <row r="44" spans="1:35" ht="15">
      <c r="A44" s="15"/>
      <c r="B44" s="16"/>
      <c r="C44" s="16"/>
      <c r="D44" s="17"/>
      <c r="E44" s="18">
        <f t="shared" si="0"/>
        <v>0</v>
      </c>
      <c r="F44" s="19"/>
      <c r="G44" s="18">
        <f t="shared" si="1"/>
        <v>0</v>
      </c>
      <c r="H44" s="19"/>
      <c r="I44" s="18">
        <f t="shared" si="2"/>
        <v>0</v>
      </c>
      <c r="J44" s="19"/>
      <c r="K44" s="18">
        <f t="shared" si="17"/>
        <v>0</v>
      </c>
      <c r="L44" s="19"/>
      <c r="M44" s="18">
        <f t="shared" si="17"/>
        <v>0</v>
      </c>
      <c r="N44" s="20">
        <f t="shared" si="18"/>
        <v>0</v>
      </c>
      <c r="O44" s="21">
        <f t="shared" si="18"/>
        <v>0</v>
      </c>
      <c r="P44" s="19"/>
      <c r="Q44" s="18">
        <f t="shared" si="6"/>
        <v>0</v>
      </c>
      <c r="R44" s="19"/>
      <c r="S44" s="18">
        <f t="shared" si="7"/>
        <v>0</v>
      </c>
      <c r="T44" s="20">
        <f t="shared" si="19"/>
        <v>0</v>
      </c>
      <c r="U44" s="22">
        <f t="shared" si="19"/>
        <v>0</v>
      </c>
      <c r="V44" s="23"/>
      <c r="W44" s="18">
        <f t="shared" si="9"/>
        <v>0</v>
      </c>
      <c r="X44" s="24"/>
      <c r="Y44" s="18">
        <f t="shared" si="10"/>
        <v>0</v>
      </c>
      <c r="Z44" s="24"/>
      <c r="AA44" s="18">
        <f t="shared" si="11"/>
        <v>0</v>
      </c>
      <c r="AB44" s="25"/>
      <c r="AC44" s="18">
        <f t="shared" si="12"/>
        <v>0</v>
      </c>
      <c r="AD44" s="26">
        <f t="shared" si="20"/>
        <v>0</v>
      </c>
      <c r="AE44" s="27">
        <f t="shared" si="20"/>
        <v>0</v>
      </c>
      <c r="AF44" s="28">
        <f t="shared" si="21"/>
        <v>0</v>
      </c>
      <c r="AG44" s="29">
        <f t="shared" si="21"/>
        <v>0</v>
      </c>
      <c r="AH44" s="28">
        <f t="shared" si="15"/>
        <v>0</v>
      </c>
      <c r="AI44" s="22">
        <f t="shared" si="16"/>
        <v>0</v>
      </c>
    </row>
    <row r="45" spans="1:35" ht="15">
      <c r="A45" s="15"/>
      <c r="B45" s="16"/>
      <c r="C45" s="16"/>
      <c r="D45" s="17"/>
      <c r="E45" s="18">
        <f t="shared" si="0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17"/>
        <v>0</v>
      </c>
      <c r="L45" s="19"/>
      <c r="M45" s="18">
        <f t="shared" si="17"/>
        <v>0</v>
      </c>
      <c r="N45" s="20">
        <f t="shared" si="18"/>
        <v>0</v>
      </c>
      <c r="O45" s="21">
        <f t="shared" si="18"/>
        <v>0</v>
      </c>
      <c r="P45" s="19"/>
      <c r="Q45" s="18">
        <f t="shared" si="6"/>
        <v>0</v>
      </c>
      <c r="R45" s="19"/>
      <c r="S45" s="18">
        <f t="shared" si="7"/>
        <v>0</v>
      </c>
      <c r="T45" s="20">
        <f t="shared" si="19"/>
        <v>0</v>
      </c>
      <c r="U45" s="22">
        <f t="shared" si="19"/>
        <v>0</v>
      </c>
      <c r="V45" s="23"/>
      <c r="W45" s="18">
        <f t="shared" si="9"/>
        <v>0</v>
      </c>
      <c r="X45" s="24"/>
      <c r="Y45" s="18">
        <f t="shared" si="10"/>
        <v>0</v>
      </c>
      <c r="Z45" s="24"/>
      <c r="AA45" s="18">
        <f t="shared" si="11"/>
        <v>0</v>
      </c>
      <c r="AB45" s="25"/>
      <c r="AC45" s="18">
        <f t="shared" si="12"/>
        <v>0</v>
      </c>
      <c r="AD45" s="26">
        <f t="shared" si="20"/>
        <v>0</v>
      </c>
      <c r="AE45" s="27">
        <f t="shared" si="20"/>
        <v>0</v>
      </c>
      <c r="AF45" s="28">
        <f t="shared" si="21"/>
        <v>0</v>
      </c>
      <c r="AG45" s="29">
        <f t="shared" si="21"/>
        <v>0</v>
      </c>
      <c r="AH45" s="28">
        <f t="shared" si="15"/>
        <v>0</v>
      </c>
      <c r="AI45" s="22">
        <f t="shared" si="16"/>
        <v>0</v>
      </c>
    </row>
    <row r="46" spans="1:35" ht="15">
      <c r="A46" s="30"/>
      <c r="B46" s="31"/>
      <c r="C46" s="31"/>
      <c r="D46" s="17"/>
      <c r="E46" s="18">
        <f t="shared" si="0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17"/>
        <v>0</v>
      </c>
      <c r="L46" s="19"/>
      <c r="M46" s="18">
        <f t="shared" si="17"/>
        <v>0</v>
      </c>
      <c r="N46" s="20">
        <f t="shared" si="18"/>
        <v>0</v>
      </c>
      <c r="O46" s="21">
        <f t="shared" si="18"/>
        <v>0</v>
      </c>
      <c r="P46" s="19"/>
      <c r="Q46" s="18">
        <f t="shared" si="6"/>
        <v>0</v>
      </c>
      <c r="R46" s="19"/>
      <c r="S46" s="18">
        <f t="shared" si="7"/>
        <v>0</v>
      </c>
      <c r="T46" s="20">
        <f t="shared" si="19"/>
        <v>0</v>
      </c>
      <c r="U46" s="22">
        <f t="shared" si="19"/>
        <v>0</v>
      </c>
      <c r="V46" s="23"/>
      <c r="W46" s="18">
        <f t="shared" si="9"/>
        <v>0</v>
      </c>
      <c r="X46" s="24"/>
      <c r="Y46" s="18">
        <f t="shared" si="10"/>
        <v>0</v>
      </c>
      <c r="Z46" s="24"/>
      <c r="AA46" s="18">
        <f t="shared" si="11"/>
        <v>0</v>
      </c>
      <c r="AB46" s="25"/>
      <c r="AC46" s="18">
        <f t="shared" si="12"/>
        <v>0</v>
      </c>
      <c r="AD46" s="26">
        <f t="shared" si="20"/>
        <v>0</v>
      </c>
      <c r="AE46" s="27">
        <f t="shared" si="20"/>
        <v>0</v>
      </c>
      <c r="AF46" s="28">
        <f t="shared" si="21"/>
        <v>0</v>
      </c>
      <c r="AG46" s="29">
        <f t="shared" si="21"/>
        <v>0</v>
      </c>
      <c r="AH46" s="28">
        <f t="shared" si="15"/>
        <v>0</v>
      </c>
      <c r="AI46" s="22">
        <f t="shared" si="16"/>
        <v>0</v>
      </c>
    </row>
    <row r="47" spans="1:35" s="1" customFormat="1" ht="15">
      <c r="A47" s="493" t="s">
        <v>36</v>
      </c>
      <c r="B47" s="494"/>
      <c r="C47" s="495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8"/>
    </row>
    <row r="48" spans="1:35" ht="15">
      <c r="A48" s="241"/>
      <c r="B48" s="31" t="s">
        <v>935</v>
      </c>
      <c r="C48" s="31" t="s">
        <v>1137</v>
      </c>
      <c r="D48" s="17">
        <v>4</v>
      </c>
      <c r="E48" s="18">
        <f aca="true" t="shared" si="22" ref="E48:E57">+D48/12</f>
        <v>0.3333333333333333</v>
      </c>
      <c r="F48" s="19"/>
      <c r="G48" s="18">
        <f aca="true" t="shared" si="23" ref="G48:G69">F48/12</f>
        <v>0</v>
      </c>
      <c r="H48" s="19"/>
      <c r="I48" s="18">
        <f aca="true" t="shared" si="24" ref="I48:I69">+H48/12</f>
        <v>0</v>
      </c>
      <c r="J48" s="19"/>
      <c r="K48" s="18">
        <f aca="true" t="shared" si="25" ref="K48:K69">+J48/12</f>
        <v>0</v>
      </c>
      <c r="L48" s="19"/>
      <c r="M48" s="18">
        <f aca="true" t="shared" si="26" ref="M48:M69">+L48/12</f>
        <v>0</v>
      </c>
      <c r="N48" s="20">
        <f aca="true" t="shared" si="27" ref="N48:O63">D48+F48+H48+J48+L48</f>
        <v>4</v>
      </c>
      <c r="O48" s="21">
        <f t="shared" si="27"/>
        <v>0.3333333333333333</v>
      </c>
      <c r="P48" s="19"/>
      <c r="Q48" s="18">
        <f aca="true" t="shared" si="28" ref="Q48:Q69">+P48/12</f>
        <v>0</v>
      </c>
      <c r="R48" s="19"/>
      <c r="S48" s="18">
        <f aca="true" t="shared" si="29" ref="S48:S69">+R48/12</f>
        <v>0</v>
      </c>
      <c r="T48" s="20">
        <f aca="true" t="shared" si="30" ref="T48:U63">P48+R48</f>
        <v>0</v>
      </c>
      <c r="U48" s="22">
        <f t="shared" si="30"/>
        <v>0</v>
      </c>
      <c r="V48" s="23"/>
      <c r="W48" s="18">
        <f aca="true" t="shared" si="31" ref="W48:W69">+V48/12</f>
        <v>0</v>
      </c>
      <c r="X48" s="24"/>
      <c r="Y48" s="18">
        <f aca="true" t="shared" si="32" ref="Y48:Y69">+X48/12</f>
        <v>0</v>
      </c>
      <c r="Z48" s="24"/>
      <c r="AA48" s="18">
        <f aca="true" t="shared" si="33" ref="AA48:AA69">+Z48/12</f>
        <v>0</v>
      </c>
      <c r="AB48" s="33"/>
      <c r="AC48" s="18">
        <f aca="true" t="shared" si="34" ref="AC48:AC57">AB48/12</f>
        <v>0</v>
      </c>
      <c r="AD48" s="26">
        <f aca="true" t="shared" si="35" ref="AD48:AE63">X48+Z48+AB48</f>
        <v>0</v>
      </c>
      <c r="AE48" s="27">
        <f t="shared" si="35"/>
        <v>0</v>
      </c>
      <c r="AF48" s="28">
        <f aca="true" t="shared" si="36" ref="AF48:AG63">N48+T48+V48+AD48</f>
        <v>4</v>
      </c>
      <c r="AG48" s="29">
        <f t="shared" si="36"/>
        <v>0.3333333333333333</v>
      </c>
      <c r="AH48" s="28">
        <f aca="true" t="shared" si="37" ref="AH48:AH69">IF(AF48-F48-J48-AB48-12&lt;0,0,AF48-F48-J48-AB48-12)</f>
        <v>0</v>
      </c>
      <c r="AI48" s="22">
        <f aca="true" t="shared" si="38" ref="AI48:AI69">AH48/12</f>
        <v>0</v>
      </c>
    </row>
    <row r="49" spans="1:35" ht="15">
      <c r="A49" s="15"/>
      <c r="B49" s="31"/>
      <c r="C49" s="31" t="s">
        <v>1847</v>
      </c>
      <c r="D49" s="17">
        <v>9</v>
      </c>
      <c r="E49" s="18">
        <f t="shared" si="22"/>
        <v>0.75</v>
      </c>
      <c r="F49" s="19"/>
      <c r="G49" s="18">
        <f t="shared" si="23"/>
        <v>0</v>
      </c>
      <c r="H49" s="19"/>
      <c r="I49" s="18">
        <f t="shared" si="24"/>
        <v>0</v>
      </c>
      <c r="J49" s="19"/>
      <c r="K49" s="18">
        <f t="shared" si="25"/>
        <v>0</v>
      </c>
      <c r="L49" s="19"/>
      <c r="M49" s="18">
        <f t="shared" si="26"/>
        <v>0</v>
      </c>
      <c r="N49" s="20">
        <f t="shared" si="27"/>
        <v>9</v>
      </c>
      <c r="O49" s="21">
        <f t="shared" si="27"/>
        <v>0.75</v>
      </c>
      <c r="P49" s="19"/>
      <c r="Q49" s="18">
        <f t="shared" si="28"/>
        <v>0</v>
      </c>
      <c r="R49" s="19"/>
      <c r="S49" s="18">
        <f t="shared" si="29"/>
        <v>0</v>
      </c>
      <c r="T49" s="20">
        <f t="shared" si="30"/>
        <v>0</v>
      </c>
      <c r="U49" s="22">
        <f t="shared" si="30"/>
        <v>0</v>
      </c>
      <c r="V49" s="23"/>
      <c r="W49" s="18">
        <f t="shared" si="31"/>
        <v>0</v>
      </c>
      <c r="X49" s="24"/>
      <c r="Y49" s="18">
        <f t="shared" si="32"/>
        <v>0</v>
      </c>
      <c r="Z49" s="24"/>
      <c r="AA49" s="18">
        <f t="shared" si="33"/>
        <v>0</v>
      </c>
      <c r="AB49" s="33"/>
      <c r="AC49" s="18">
        <f t="shared" si="34"/>
        <v>0</v>
      </c>
      <c r="AD49" s="26">
        <f t="shared" si="35"/>
        <v>0</v>
      </c>
      <c r="AE49" s="27">
        <f t="shared" si="35"/>
        <v>0</v>
      </c>
      <c r="AF49" s="28">
        <f t="shared" si="36"/>
        <v>9</v>
      </c>
      <c r="AG49" s="29">
        <f t="shared" si="36"/>
        <v>0.75</v>
      </c>
      <c r="AH49" s="28">
        <f t="shared" si="37"/>
        <v>0</v>
      </c>
      <c r="AI49" s="22">
        <f t="shared" si="38"/>
        <v>0</v>
      </c>
    </row>
    <row r="50" spans="1:35" ht="15">
      <c r="A50" s="15"/>
      <c r="B50" s="31"/>
      <c r="C50" s="31"/>
      <c r="D50" s="17"/>
      <c r="E50" s="18">
        <f t="shared" si="22"/>
        <v>0</v>
      </c>
      <c r="F50" s="19"/>
      <c r="G50" s="18">
        <f t="shared" si="23"/>
        <v>0</v>
      </c>
      <c r="H50" s="19"/>
      <c r="I50" s="18">
        <f t="shared" si="24"/>
        <v>0</v>
      </c>
      <c r="J50" s="19"/>
      <c r="K50" s="18">
        <f t="shared" si="25"/>
        <v>0</v>
      </c>
      <c r="L50" s="19"/>
      <c r="M50" s="18">
        <f t="shared" si="26"/>
        <v>0</v>
      </c>
      <c r="N50" s="20">
        <f t="shared" si="27"/>
        <v>0</v>
      </c>
      <c r="O50" s="21">
        <f t="shared" si="27"/>
        <v>0</v>
      </c>
      <c r="P50" s="19"/>
      <c r="Q50" s="18">
        <f t="shared" si="28"/>
        <v>0</v>
      </c>
      <c r="R50" s="19"/>
      <c r="S50" s="18">
        <f t="shared" si="29"/>
        <v>0</v>
      </c>
      <c r="T50" s="20">
        <f t="shared" si="30"/>
        <v>0</v>
      </c>
      <c r="U50" s="22">
        <f t="shared" si="30"/>
        <v>0</v>
      </c>
      <c r="V50" s="23"/>
      <c r="W50" s="18">
        <f t="shared" si="31"/>
        <v>0</v>
      </c>
      <c r="X50" s="24"/>
      <c r="Y50" s="18">
        <f t="shared" si="32"/>
        <v>0</v>
      </c>
      <c r="Z50" s="24"/>
      <c r="AA50" s="18">
        <f t="shared" si="33"/>
        <v>0</v>
      </c>
      <c r="AB50" s="33"/>
      <c r="AC50" s="18">
        <f t="shared" si="34"/>
        <v>0</v>
      </c>
      <c r="AD50" s="26">
        <f t="shared" si="35"/>
        <v>0</v>
      </c>
      <c r="AE50" s="27">
        <f t="shared" si="35"/>
        <v>0</v>
      </c>
      <c r="AF50" s="28">
        <f t="shared" si="36"/>
        <v>0</v>
      </c>
      <c r="AG50" s="29">
        <f t="shared" si="36"/>
        <v>0</v>
      </c>
      <c r="AH50" s="28">
        <f t="shared" si="37"/>
        <v>0</v>
      </c>
      <c r="AI50" s="22">
        <f t="shared" si="38"/>
        <v>0</v>
      </c>
    </row>
    <row r="51" spans="1:35" ht="15">
      <c r="A51" s="15"/>
      <c r="B51" s="31"/>
      <c r="C51" s="31"/>
      <c r="D51" s="17"/>
      <c r="E51" s="18">
        <f t="shared" si="22"/>
        <v>0</v>
      </c>
      <c r="F51" s="19"/>
      <c r="G51" s="18">
        <f t="shared" si="23"/>
        <v>0</v>
      </c>
      <c r="H51" s="19"/>
      <c r="I51" s="18">
        <f t="shared" si="24"/>
        <v>0</v>
      </c>
      <c r="J51" s="19"/>
      <c r="K51" s="18">
        <f t="shared" si="25"/>
        <v>0</v>
      </c>
      <c r="L51" s="19"/>
      <c r="M51" s="18">
        <f t="shared" si="26"/>
        <v>0</v>
      </c>
      <c r="N51" s="20">
        <f t="shared" si="27"/>
        <v>0</v>
      </c>
      <c r="O51" s="21">
        <f t="shared" si="27"/>
        <v>0</v>
      </c>
      <c r="P51" s="19"/>
      <c r="Q51" s="18">
        <f t="shared" si="28"/>
        <v>0</v>
      </c>
      <c r="R51" s="19"/>
      <c r="S51" s="18">
        <f t="shared" si="29"/>
        <v>0</v>
      </c>
      <c r="T51" s="20">
        <f t="shared" si="30"/>
        <v>0</v>
      </c>
      <c r="U51" s="22">
        <f t="shared" si="30"/>
        <v>0</v>
      </c>
      <c r="V51" s="23"/>
      <c r="W51" s="18">
        <f t="shared" si="31"/>
        <v>0</v>
      </c>
      <c r="X51" s="24"/>
      <c r="Y51" s="18">
        <f t="shared" si="32"/>
        <v>0</v>
      </c>
      <c r="Z51" s="24"/>
      <c r="AA51" s="18">
        <f t="shared" si="33"/>
        <v>0</v>
      </c>
      <c r="AB51" s="33"/>
      <c r="AC51" s="18">
        <f t="shared" si="34"/>
        <v>0</v>
      </c>
      <c r="AD51" s="26">
        <f t="shared" si="35"/>
        <v>0</v>
      </c>
      <c r="AE51" s="27">
        <f t="shared" si="35"/>
        <v>0</v>
      </c>
      <c r="AF51" s="28">
        <f t="shared" si="36"/>
        <v>0</v>
      </c>
      <c r="AG51" s="29">
        <f t="shared" si="36"/>
        <v>0</v>
      </c>
      <c r="AH51" s="28">
        <f t="shared" si="37"/>
        <v>0</v>
      </c>
      <c r="AI51" s="22">
        <f t="shared" si="38"/>
        <v>0</v>
      </c>
    </row>
    <row r="52" spans="1:35" ht="15">
      <c r="A52" s="30"/>
      <c r="B52" s="31"/>
      <c r="C52" s="31"/>
      <c r="D52" s="17"/>
      <c r="E52" s="18">
        <f t="shared" si="22"/>
        <v>0</v>
      </c>
      <c r="F52" s="19"/>
      <c r="G52" s="18">
        <f t="shared" si="23"/>
        <v>0</v>
      </c>
      <c r="H52" s="19"/>
      <c r="I52" s="18">
        <f t="shared" si="24"/>
        <v>0</v>
      </c>
      <c r="J52" s="19"/>
      <c r="K52" s="18">
        <f t="shared" si="25"/>
        <v>0</v>
      </c>
      <c r="L52" s="19"/>
      <c r="M52" s="18">
        <f t="shared" si="26"/>
        <v>0</v>
      </c>
      <c r="N52" s="20">
        <f t="shared" si="27"/>
        <v>0</v>
      </c>
      <c r="O52" s="21">
        <f t="shared" si="27"/>
        <v>0</v>
      </c>
      <c r="P52" s="19"/>
      <c r="Q52" s="18">
        <f t="shared" si="28"/>
        <v>0</v>
      </c>
      <c r="R52" s="19"/>
      <c r="S52" s="18">
        <f t="shared" si="29"/>
        <v>0</v>
      </c>
      <c r="T52" s="20">
        <f t="shared" si="30"/>
        <v>0</v>
      </c>
      <c r="U52" s="22">
        <f t="shared" si="30"/>
        <v>0</v>
      </c>
      <c r="V52" s="23"/>
      <c r="W52" s="18">
        <f t="shared" si="31"/>
        <v>0</v>
      </c>
      <c r="X52" s="24"/>
      <c r="Y52" s="18">
        <f t="shared" si="32"/>
        <v>0</v>
      </c>
      <c r="Z52" s="24"/>
      <c r="AA52" s="18">
        <f t="shared" si="33"/>
        <v>0</v>
      </c>
      <c r="AB52" s="33"/>
      <c r="AC52" s="18">
        <f t="shared" si="34"/>
        <v>0</v>
      </c>
      <c r="AD52" s="26">
        <f t="shared" si="35"/>
        <v>0</v>
      </c>
      <c r="AE52" s="27">
        <f t="shared" si="35"/>
        <v>0</v>
      </c>
      <c r="AF52" s="28">
        <f t="shared" si="36"/>
        <v>0</v>
      </c>
      <c r="AG52" s="29">
        <f t="shared" si="36"/>
        <v>0</v>
      </c>
      <c r="AH52" s="28">
        <f t="shared" si="37"/>
        <v>0</v>
      </c>
      <c r="AI52" s="22">
        <f t="shared" si="38"/>
        <v>0</v>
      </c>
    </row>
    <row r="53" spans="1:35" ht="15">
      <c r="A53" s="30"/>
      <c r="B53" s="31"/>
      <c r="C53" s="31"/>
      <c r="D53" s="17"/>
      <c r="E53" s="18">
        <f t="shared" si="22"/>
        <v>0</v>
      </c>
      <c r="F53" s="19"/>
      <c r="G53" s="18">
        <f t="shared" si="23"/>
        <v>0</v>
      </c>
      <c r="H53" s="19"/>
      <c r="I53" s="18">
        <f t="shared" si="24"/>
        <v>0</v>
      </c>
      <c r="J53" s="19"/>
      <c r="K53" s="18">
        <f t="shared" si="25"/>
        <v>0</v>
      </c>
      <c r="L53" s="19"/>
      <c r="M53" s="18">
        <f t="shared" si="26"/>
        <v>0</v>
      </c>
      <c r="N53" s="20">
        <f t="shared" si="27"/>
        <v>0</v>
      </c>
      <c r="O53" s="21">
        <f t="shared" si="27"/>
        <v>0</v>
      </c>
      <c r="P53" s="19"/>
      <c r="Q53" s="18">
        <f t="shared" si="28"/>
        <v>0</v>
      </c>
      <c r="R53" s="19"/>
      <c r="S53" s="18">
        <f t="shared" si="29"/>
        <v>0</v>
      </c>
      <c r="T53" s="20">
        <f t="shared" si="30"/>
        <v>0</v>
      </c>
      <c r="U53" s="22">
        <f t="shared" si="30"/>
        <v>0</v>
      </c>
      <c r="V53" s="23"/>
      <c r="W53" s="18">
        <f t="shared" si="31"/>
        <v>0</v>
      </c>
      <c r="X53" s="24"/>
      <c r="Y53" s="18">
        <f t="shared" si="32"/>
        <v>0</v>
      </c>
      <c r="Z53" s="24"/>
      <c r="AA53" s="18">
        <f t="shared" si="33"/>
        <v>0</v>
      </c>
      <c r="AB53" s="33"/>
      <c r="AC53" s="18">
        <f t="shared" si="34"/>
        <v>0</v>
      </c>
      <c r="AD53" s="26">
        <f t="shared" si="35"/>
        <v>0</v>
      </c>
      <c r="AE53" s="27">
        <f t="shared" si="35"/>
        <v>0</v>
      </c>
      <c r="AF53" s="28">
        <f t="shared" si="36"/>
        <v>0</v>
      </c>
      <c r="AG53" s="29">
        <f t="shared" si="36"/>
        <v>0</v>
      </c>
      <c r="AH53" s="28">
        <f t="shared" si="37"/>
        <v>0</v>
      </c>
      <c r="AI53" s="22">
        <f t="shared" si="38"/>
        <v>0</v>
      </c>
    </row>
    <row r="54" spans="1:35" ht="15">
      <c r="A54" s="30"/>
      <c r="B54" s="31"/>
      <c r="C54" s="31"/>
      <c r="D54" s="17"/>
      <c r="E54" s="18">
        <f t="shared" si="22"/>
        <v>0</v>
      </c>
      <c r="F54" s="19"/>
      <c r="G54" s="18">
        <f t="shared" si="23"/>
        <v>0</v>
      </c>
      <c r="H54" s="19"/>
      <c r="I54" s="18">
        <f t="shared" si="24"/>
        <v>0</v>
      </c>
      <c r="J54" s="19"/>
      <c r="K54" s="18">
        <f t="shared" si="25"/>
        <v>0</v>
      </c>
      <c r="L54" s="19"/>
      <c r="M54" s="18">
        <f t="shared" si="26"/>
        <v>0</v>
      </c>
      <c r="N54" s="20">
        <f t="shared" si="27"/>
        <v>0</v>
      </c>
      <c r="O54" s="21">
        <f t="shared" si="27"/>
        <v>0</v>
      </c>
      <c r="P54" s="19"/>
      <c r="Q54" s="18">
        <f t="shared" si="28"/>
        <v>0</v>
      </c>
      <c r="R54" s="19"/>
      <c r="S54" s="18">
        <f t="shared" si="29"/>
        <v>0</v>
      </c>
      <c r="T54" s="20">
        <f t="shared" si="30"/>
        <v>0</v>
      </c>
      <c r="U54" s="22">
        <f t="shared" si="30"/>
        <v>0</v>
      </c>
      <c r="V54" s="23"/>
      <c r="W54" s="18">
        <f t="shared" si="31"/>
        <v>0</v>
      </c>
      <c r="X54" s="24"/>
      <c r="Y54" s="18">
        <f t="shared" si="32"/>
        <v>0</v>
      </c>
      <c r="Z54" s="24"/>
      <c r="AA54" s="18">
        <f t="shared" si="33"/>
        <v>0</v>
      </c>
      <c r="AB54" s="33"/>
      <c r="AC54" s="18">
        <f t="shared" si="34"/>
        <v>0</v>
      </c>
      <c r="AD54" s="26">
        <f t="shared" si="35"/>
        <v>0</v>
      </c>
      <c r="AE54" s="27">
        <f t="shared" si="35"/>
        <v>0</v>
      </c>
      <c r="AF54" s="28">
        <f t="shared" si="36"/>
        <v>0</v>
      </c>
      <c r="AG54" s="29">
        <f t="shared" si="36"/>
        <v>0</v>
      </c>
      <c r="AH54" s="28">
        <f t="shared" si="37"/>
        <v>0</v>
      </c>
      <c r="AI54" s="22">
        <f t="shared" si="38"/>
        <v>0</v>
      </c>
    </row>
    <row r="55" spans="1:35" ht="15">
      <c r="A55" s="30"/>
      <c r="B55" s="31"/>
      <c r="C55" s="31"/>
      <c r="D55" s="17"/>
      <c r="E55" s="18">
        <f t="shared" si="22"/>
        <v>0</v>
      </c>
      <c r="F55" s="19"/>
      <c r="G55" s="18">
        <f t="shared" si="23"/>
        <v>0</v>
      </c>
      <c r="H55" s="19"/>
      <c r="I55" s="18">
        <f t="shared" si="24"/>
        <v>0</v>
      </c>
      <c r="J55" s="19"/>
      <c r="K55" s="18">
        <f t="shared" si="25"/>
        <v>0</v>
      </c>
      <c r="L55" s="19"/>
      <c r="M55" s="18">
        <f t="shared" si="26"/>
        <v>0</v>
      </c>
      <c r="N55" s="20">
        <f t="shared" si="27"/>
        <v>0</v>
      </c>
      <c r="O55" s="21">
        <f t="shared" si="27"/>
        <v>0</v>
      </c>
      <c r="P55" s="19"/>
      <c r="Q55" s="18">
        <f t="shared" si="28"/>
        <v>0</v>
      </c>
      <c r="R55" s="19"/>
      <c r="S55" s="18">
        <f t="shared" si="29"/>
        <v>0</v>
      </c>
      <c r="T55" s="20">
        <f t="shared" si="30"/>
        <v>0</v>
      </c>
      <c r="U55" s="22">
        <f t="shared" si="30"/>
        <v>0</v>
      </c>
      <c r="V55" s="23"/>
      <c r="W55" s="18">
        <f t="shared" si="31"/>
        <v>0</v>
      </c>
      <c r="X55" s="24"/>
      <c r="Y55" s="18">
        <f t="shared" si="32"/>
        <v>0</v>
      </c>
      <c r="Z55" s="24"/>
      <c r="AA55" s="18">
        <f t="shared" si="33"/>
        <v>0</v>
      </c>
      <c r="AB55" s="33"/>
      <c r="AC55" s="18">
        <f t="shared" si="34"/>
        <v>0</v>
      </c>
      <c r="AD55" s="26">
        <f t="shared" si="35"/>
        <v>0</v>
      </c>
      <c r="AE55" s="27">
        <f t="shared" si="35"/>
        <v>0</v>
      </c>
      <c r="AF55" s="28">
        <f t="shared" si="36"/>
        <v>0</v>
      </c>
      <c r="AG55" s="29">
        <f t="shared" si="36"/>
        <v>0</v>
      </c>
      <c r="AH55" s="28">
        <f t="shared" si="37"/>
        <v>0</v>
      </c>
      <c r="AI55" s="22">
        <f t="shared" si="38"/>
        <v>0</v>
      </c>
    </row>
    <row r="56" spans="1:35" ht="15">
      <c r="A56" s="30"/>
      <c r="B56" s="31"/>
      <c r="C56" s="31"/>
      <c r="D56" s="17"/>
      <c r="E56" s="18">
        <f t="shared" si="22"/>
        <v>0</v>
      </c>
      <c r="F56" s="19"/>
      <c r="G56" s="18">
        <f t="shared" si="23"/>
        <v>0</v>
      </c>
      <c r="H56" s="19"/>
      <c r="I56" s="18">
        <f t="shared" si="24"/>
        <v>0</v>
      </c>
      <c r="J56" s="19"/>
      <c r="K56" s="18">
        <f t="shared" si="25"/>
        <v>0</v>
      </c>
      <c r="L56" s="19"/>
      <c r="M56" s="18">
        <f t="shared" si="26"/>
        <v>0</v>
      </c>
      <c r="N56" s="20">
        <f t="shared" si="27"/>
        <v>0</v>
      </c>
      <c r="O56" s="21">
        <f t="shared" si="27"/>
        <v>0</v>
      </c>
      <c r="P56" s="19"/>
      <c r="Q56" s="18">
        <f t="shared" si="28"/>
        <v>0</v>
      </c>
      <c r="R56" s="19"/>
      <c r="S56" s="18">
        <f t="shared" si="29"/>
        <v>0</v>
      </c>
      <c r="T56" s="20">
        <f t="shared" si="30"/>
        <v>0</v>
      </c>
      <c r="U56" s="22">
        <f t="shared" si="30"/>
        <v>0</v>
      </c>
      <c r="V56" s="23"/>
      <c r="W56" s="18">
        <f t="shared" si="31"/>
        <v>0</v>
      </c>
      <c r="X56" s="24"/>
      <c r="Y56" s="18">
        <f t="shared" si="32"/>
        <v>0</v>
      </c>
      <c r="Z56" s="24"/>
      <c r="AA56" s="18">
        <f t="shared" si="33"/>
        <v>0</v>
      </c>
      <c r="AB56" s="33"/>
      <c r="AC56" s="18">
        <f t="shared" si="34"/>
        <v>0</v>
      </c>
      <c r="AD56" s="26">
        <f t="shared" si="35"/>
        <v>0</v>
      </c>
      <c r="AE56" s="27">
        <f t="shared" si="35"/>
        <v>0</v>
      </c>
      <c r="AF56" s="28">
        <f t="shared" si="36"/>
        <v>0</v>
      </c>
      <c r="AG56" s="29">
        <f t="shared" si="36"/>
        <v>0</v>
      </c>
      <c r="AH56" s="28">
        <f t="shared" si="37"/>
        <v>0</v>
      </c>
      <c r="AI56" s="22">
        <f t="shared" si="38"/>
        <v>0</v>
      </c>
    </row>
    <row r="57" spans="1:35" ht="15">
      <c r="A57" s="30"/>
      <c r="B57" s="31"/>
      <c r="C57" s="31"/>
      <c r="D57" s="17"/>
      <c r="E57" s="18">
        <f t="shared" si="22"/>
        <v>0</v>
      </c>
      <c r="F57" s="19"/>
      <c r="G57" s="18">
        <f t="shared" si="23"/>
        <v>0</v>
      </c>
      <c r="H57" s="19"/>
      <c r="I57" s="18">
        <f t="shared" si="24"/>
        <v>0</v>
      </c>
      <c r="J57" s="19"/>
      <c r="K57" s="18">
        <f t="shared" si="25"/>
        <v>0</v>
      </c>
      <c r="L57" s="19"/>
      <c r="M57" s="18">
        <f t="shared" si="26"/>
        <v>0</v>
      </c>
      <c r="N57" s="20">
        <f t="shared" si="27"/>
        <v>0</v>
      </c>
      <c r="O57" s="21">
        <f t="shared" si="27"/>
        <v>0</v>
      </c>
      <c r="P57" s="19"/>
      <c r="Q57" s="18">
        <f t="shared" si="28"/>
        <v>0</v>
      </c>
      <c r="R57" s="19"/>
      <c r="S57" s="18">
        <f t="shared" si="29"/>
        <v>0</v>
      </c>
      <c r="T57" s="20">
        <f t="shared" si="30"/>
        <v>0</v>
      </c>
      <c r="U57" s="22">
        <f t="shared" si="30"/>
        <v>0</v>
      </c>
      <c r="V57" s="23"/>
      <c r="W57" s="18">
        <f t="shared" si="31"/>
        <v>0</v>
      </c>
      <c r="X57" s="24"/>
      <c r="Y57" s="18">
        <f t="shared" si="32"/>
        <v>0</v>
      </c>
      <c r="Z57" s="24"/>
      <c r="AA57" s="18">
        <f t="shared" si="33"/>
        <v>0</v>
      </c>
      <c r="AB57" s="33"/>
      <c r="AC57" s="18">
        <f t="shared" si="34"/>
        <v>0</v>
      </c>
      <c r="AD57" s="26">
        <f t="shared" si="35"/>
        <v>0</v>
      </c>
      <c r="AE57" s="27">
        <f t="shared" si="35"/>
        <v>0</v>
      </c>
      <c r="AF57" s="28">
        <f t="shared" si="36"/>
        <v>0</v>
      </c>
      <c r="AG57" s="29">
        <f t="shared" si="36"/>
        <v>0</v>
      </c>
      <c r="AH57" s="28">
        <f t="shared" si="37"/>
        <v>0</v>
      </c>
      <c r="AI57" s="22">
        <f t="shared" si="38"/>
        <v>0</v>
      </c>
    </row>
    <row r="58" spans="1:35" ht="15">
      <c r="A58" s="30"/>
      <c r="B58" s="31"/>
      <c r="C58" s="31"/>
      <c r="D58" s="17"/>
      <c r="E58" s="18">
        <f t="shared" si="0"/>
        <v>0</v>
      </c>
      <c r="F58" s="19"/>
      <c r="G58" s="18">
        <f t="shared" si="23"/>
        <v>0</v>
      </c>
      <c r="H58" s="19"/>
      <c r="I58" s="18">
        <f t="shared" si="24"/>
        <v>0</v>
      </c>
      <c r="J58" s="19"/>
      <c r="K58" s="18">
        <f t="shared" si="25"/>
        <v>0</v>
      </c>
      <c r="L58" s="19"/>
      <c r="M58" s="18">
        <f t="shared" si="26"/>
        <v>0</v>
      </c>
      <c r="N58" s="20">
        <f t="shared" si="27"/>
        <v>0</v>
      </c>
      <c r="O58" s="21">
        <f t="shared" si="27"/>
        <v>0</v>
      </c>
      <c r="P58" s="19"/>
      <c r="Q58" s="18">
        <f t="shared" si="28"/>
        <v>0</v>
      </c>
      <c r="R58" s="19"/>
      <c r="S58" s="18">
        <f t="shared" si="29"/>
        <v>0</v>
      </c>
      <c r="T58" s="20">
        <f t="shared" si="30"/>
        <v>0</v>
      </c>
      <c r="U58" s="22">
        <f t="shared" si="30"/>
        <v>0</v>
      </c>
      <c r="V58" s="23"/>
      <c r="W58" s="18">
        <f t="shared" si="31"/>
        <v>0</v>
      </c>
      <c r="X58" s="24"/>
      <c r="Y58" s="18">
        <f t="shared" si="32"/>
        <v>0</v>
      </c>
      <c r="Z58" s="24"/>
      <c r="AA58" s="18">
        <f t="shared" si="33"/>
        <v>0</v>
      </c>
      <c r="AB58" s="33"/>
      <c r="AC58" s="18">
        <f t="shared" si="12"/>
        <v>0</v>
      </c>
      <c r="AD58" s="26">
        <f t="shared" si="35"/>
        <v>0</v>
      </c>
      <c r="AE58" s="27">
        <f t="shared" si="35"/>
        <v>0</v>
      </c>
      <c r="AF58" s="28">
        <f t="shared" si="36"/>
        <v>0</v>
      </c>
      <c r="AG58" s="29">
        <f t="shared" si="36"/>
        <v>0</v>
      </c>
      <c r="AH58" s="28">
        <f t="shared" si="37"/>
        <v>0</v>
      </c>
      <c r="AI58" s="22">
        <f t="shared" si="38"/>
        <v>0</v>
      </c>
    </row>
    <row r="59" spans="1:35" ht="15">
      <c r="A59" s="30"/>
      <c r="B59" s="31"/>
      <c r="C59" s="31"/>
      <c r="D59" s="17"/>
      <c r="E59" s="18">
        <f t="shared" si="0"/>
        <v>0</v>
      </c>
      <c r="F59" s="19"/>
      <c r="G59" s="18">
        <f t="shared" si="23"/>
        <v>0</v>
      </c>
      <c r="H59" s="19"/>
      <c r="I59" s="18">
        <f t="shared" si="24"/>
        <v>0</v>
      </c>
      <c r="J59" s="19"/>
      <c r="K59" s="18">
        <f t="shared" si="25"/>
        <v>0</v>
      </c>
      <c r="L59" s="19"/>
      <c r="M59" s="18">
        <f t="shared" si="26"/>
        <v>0</v>
      </c>
      <c r="N59" s="20">
        <f t="shared" si="27"/>
        <v>0</v>
      </c>
      <c r="O59" s="21">
        <f t="shared" si="27"/>
        <v>0</v>
      </c>
      <c r="P59" s="19"/>
      <c r="Q59" s="18">
        <f t="shared" si="28"/>
        <v>0</v>
      </c>
      <c r="R59" s="19"/>
      <c r="S59" s="18">
        <f t="shared" si="29"/>
        <v>0</v>
      </c>
      <c r="T59" s="20">
        <f t="shared" si="30"/>
        <v>0</v>
      </c>
      <c r="U59" s="22">
        <f t="shared" si="30"/>
        <v>0</v>
      </c>
      <c r="V59" s="23"/>
      <c r="W59" s="18">
        <f t="shared" si="31"/>
        <v>0</v>
      </c>
      <c r="X59" s="24"/>
      <c r="Y59" s="18">
        <f t="shared" si="32"/>
        <v>0</v>
      </c>
      <c r="Z59" s="24"/>
      <c r="AA59" s="18">
        <f t="shared" si="33"/>
        <v>0</v>
      </c>
      <c r="AB59" s="33"/>
      <c r="AC59" s="18">
        <f t="shared" si="12"/>
        <v>0</v>
      </c>
      <c r="AD59" s="26">
        <f t="shared" si="35"/>
        <v>0</v>
      </c>
      <c r="AE59" s="27">
        <f t="shared" si="35"/>
        <v>0</v>
      </c>
      <c r="AF59" s="28">
        <f t="shared" si="36"/>
        <v>0</v>
      </c>
      <c r="AG59" s="29">
        <f t="shared" si="36"/>
        <v>0</v>
      </c>
      <c r="AH59" s="28">
        <f t="shared" si="37"/>
        <v>0</v>
      </c>
      <c r="AI59" s="22">
        <f t="shared" si="38"/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23"/>
        <v>0</v>
      </c>
      <c r="H60" s="19"/>
      <c r="I60" s="18">
        <f t="shared" si="24"/>
        <v>0</v>
      </c>
      <c r="J60" s="19"/>
      <c r="K60" s="18">
        <f t="shared" si="25"/>
        <v>0</v>
      </c>
      <c r="L60" s="19"/>
      <c r="M60" s="18">
        <f t="shared" si="26"/>
        <v>0</v>
      </c>
      <c r="N60" s="20">
        <f t="shared" si="27"/>
        <v>0</v>
      </c>
      <c r="O60" s="21">
        <f t="shared" si="27"/>
        <v>0</v>
      </c>
      <c r="P60" s="19"/>
      <c r="Q60" s="18">
        <f t="shared" si="28"/>
        <v>0</v>
      </c>
      <c r="R60" s="19"/>
      <c r="S60" s="18">
        <f t="shared" si="29"/>
        <v>0</v>
      </c>
      <c r="T60" s="20">
        <f t="shared" si="30"/>
        <v>0</v>
      </c>
      <c r="U60" s="22">
        <f t="shared" si="30"/>
        <v>0</v>
      </c>
      <c r="V60" s="23"/>
      <c r="W60" s="18">
        <f t="shared" si="31"/>
        <v>0</v>
      </c>
      <c r="X60" s="24"/>
      <c r="Y60" s="18">
        <f t="shared" si="32"/>
        <v>0</v>
      </c>
      <c r="Z60" s="24"/>
      <c r="AA60" s="18">
        <f t="shared" si="33"/>
        <v>0</v>
      </c>
      <c r="AB60" s="33"/>
      <c r="AC60" s="18">
        <f t="shared" si="12"/>
        <v>0</v>
      </c>
      <c r="AD60" s="26">
        <f t="shared" si="35"/>
        <v>0</v>
      </c>
      <c r="AE60" s="27">
        <f t="shared" si="35"/>
        <v>0</v>
      </c>
      <c r="AF60" s="28">
        <f t="shared" si="36"/>
        <v>0</v>
      </c>
      <c r="AG60" s="29">
        <f t="shared" si="36"/>
        <v>0</v>
      </c>
      <c r="AH60" s="28">
        <f t="shared" si="37"/>
        <v>0</v>
      </c>
      <c r="AI60" s="22">
        <f t="shared" si="38"/>
        <v>0</v>
      </c>
    </row>
    <row r="61" spans="1:35" ht="15">
      <c r="A61" s="30"/>
      <c r="B61" s="31"/>
      <c r="C61" s="16"/>
      <c r="D61" s="17"/>
      <c r="E61" s="18">
        <f t="shared" si="0"/>
        <v>0</v>
      </c>
      <c r="F61" s="19"/>
      <c r="G61" s="18">
        <f t="shared" si="23"/>
        <v>0</v>
      </c>
      <c r="H61" s="19"/>
      <c r="I61" s="18">
        <f t="shared" si="24"/>
        <v>0</v>
      </c>
      <c r="J61" s="19"/>
      <c r="K61" s="18">
        <f t="shared" si="25"/>
        <v>0</v>
      </c>
      <c r="L61" s="19"/>
      <c r="M61" s="18">
        <f t="shared" si="26"/>
        <v>0</v>
      </c>
      <c r="N61" s="20">
        <f t="shared" si="27"/>
        <v>0</v>
      </c>
      <c r="O61" s="21">
        <f t="shared" si="27"/>
        <v>0</v>
      </c>
      <c r="P61" s="19"/>
      <c r="Q61" s="18">
        <f t="shared" si="28"/>
        <v>0</v>
      </c>
      <c r="R61" s="19"/>
      <c r="S61" s="18">
        <f t="shared" si="29"/>
        <v>0</v>
      </c>
      <c r="T61" s="20">
        <f t="shared" si="30"/>
        <v>0</v>
      </c>
      <c r="U61" s="22">
        <f t="shared" si="30"/>
        <v>0</v>
      </c>
      <c r="V61" s="23"/>
      <c r="W61" s="18">
        <f t="shared" si="31"/>
        <v>0</v>
      </c>
      <c r="X61" s="24"/>
      <c r="Y61" s="18">
        <f t="shared" si="32"/>
        <v>0</v>
      </c>
      <c r="Z61" s="24"/>
      <c r="AA61" s="18">
        <f t="shared" si="33"/>
        <v>0</v>
      </c>
      <c r="AB61" s="33"/>
      <c r="AC61" s="18">
        <f t="shared" si="12"/>
        <v>0</v>
      </c>
      <c r="AD61" s="26">
        <f t="shared" si="35"/>
        <v>0</v>
      </c>
      <c r="AE61" s="27">
        <f t="shared" si="35"/>
        <v>0</v>
      </c>
      <c r="AF61" s="28">
        <f t="shared" si="36"/>
        <v>0</v>
      </c>
      <c r="AG61" s="29">
        <f t="shared" si="36"/>
        <v>0</v>
      </c>
      <c r="AH61" s="28">
        <f t="shared" si="37"/>
        <v>0</v>
      </c>
      <c r="AI61" s="22">
        <f t="shared" si="38"/>
        <v>0</v>
      </c>
    </row>
    <row r="62" spans="1:35" s="1" customFormat="1" ht="15">
      <c r="A62" s="493" t="s">
        <v>37</v>
      </c>
      <c r="B62" s="494"/>
      <c r="C62" s="495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8"/>
    </row>
    <row r="63" spans="1:35" ht="15">
      <c r="A63" s="30"/>
      <c r="E63" s="18">
        <f t="shared" si="0"/>
        <v>0</v>
      </c>
      <c r="F63" s="19"/>
      <c r="G63" s="18">
        <f t="shared" si="23"/>
        <v>0</v>
      </c>
      <c r="H63" s="19"/>
      <c r="I63" s="18">
        <f t="shared" si="24"/>
        <v>0</v>
      </c>
      <c r="J63" s="19"/>
      <c r="K63" s="18">
        <f t="shared" si="25"/>
        <v>0</v>
      </c>
      <c r="L63" s="19"/>
      <c r="M63" s="18">
        <f t="shared" si="26"/>
        <v>0</v>
      </c>
      <c r="N63" s="20">
        <f t="shared" si="27"/>
        <v>0</v>
      </c>
      <c r="O63" s="21">
        <f t="shared" si="27"/>
        <v>0</v>
      </c>
      <c r="P63" s="19"/>
      <c r="Q63" s="18">
        <f t="shared" si="28"/>
        <v>0</v>
      </c>
      <c r="R63" s="19"/>
      <c r="S63" s="18">
        <f t="shared" si="29"/>
        <v>0</v>
      </c>
      <c r="T63" s="20">
        <f t="shared" si="30"/>
        <v>0</v>
      </c>
      <c r="U63" s="22">
        <f t="shared" si="30"/>
        <v>0</v>
      </c>
      <c r="V63" s="23"/>
      <c r="W63" s="18">
        <f t="shared" si="31"/>
        <v>0</v>
      </c>
      <c r="X63" s="24"/>
      <c r="Y63" s="18">
        <f t="shared" si="32"/>
        <v>0</v>
      </c>
      <c r="Z63" s="24"/>
      <c r="AA63" s="34">
        <f t="shared" si="33"/>
        <v>0</v>
      </c>
      <c r="AB63" s="33"/>
      <c r="AC63" s="34">
        <f t="shared" si="12"/>
        <v>0</v>
      </c>
      <c r="AD63" s="26">
        <f t="shared" si="35"/>
        <v>0</v>
      </c>
      <c r="AE63" s="27">
        <f t="shared" si="35"/>
        <v>0</v>
      </c>
      <c r="AF63" s="28">
        <f t="shared" si="36"/>
        <v>0</v>
      </c>
      <c r="AG63" s="29">
        <f t="shared" si="36"/>
        <v>0</v>
      </c>
      <c r="AH63" s="28">
        <f t="shared" si="37"/>
        <v>0</v>
      </c>
      <c r="AI63" s="22">
        <f t="shared" si="38"/>
        <v>0</v>
      </c>
    </row>
    <row r="64" spans="1:35" ht="15">
      <c r="A64" s="30"/>
      <c r="B64" s="31"/>
      <c r="C64" s="35"/>
      <c r="D64" s="17"/>
      <c r="E64" s="18">
        <f t="shared" si="0"/>
        <v>0</v>
      </c>
      <c r="F64" s="19"/>
      <c r="G64" s="18">
        <f t="shared" si="23"/>
        <v>0</v>
      </c>
      <c r="H64" s="19"/>
      <c r="I64" s="18">
        <f t="shared" si="24"/>
        <v>0</v>
      </c>
      <c r="J64" s="19"/>
      <c r="K64" s="18">
        <f t="shared" si="25"/>
        <v>0</v>
      </c>
      <c r="L64" s="19"/>
      <c r="M64" s="18">
        <f t="shared" si="26"/>
        <v>0</v>
      </c>
      <c r="N64" s="20">
        <f aca="true" t="shared" si="39" ref="N64:O69">D64+F64+H64+J64+L64</f>
        <v>0</v>
      </c>
      <c r="O64" s="21">
        <f t="shared" si="39"/>
        <v>0</v>
      </c>
      <c r="P64" s="19"/>
      <c r="Q64" s="18">
        <f t="shared" si="28"/>
        <v>0</v>
      </c>
      <c r="R64" s="19"/>
      <c r="S64" s="18">
        <f t="shared" si="29"/>
        <v>0</v>
      </c>
      <c r="T64" s="20">
        <f aca="true" t="shared" si="40" ref="T64:U69">P64+R64</f>
        <v>0</v>
      </c>
      <c r="U64" s="22">
        <f t="shared" si="40"/>
        <v>0</v>
      </c>
      <c r="V64" s="23"/>
      <c r="W64" s="18">
        <f t="shared" si="31"/>
        <v>0</v>
      </c>
      <c r="X64" s="24"/>
      <c r="Y64" s="18">
        <f t="shared" si="32"/>
        <v>0</v>
      </c>
      <c r="Z64" s="24"/>
      <c r="AA64" s="34">
        <f t="shared" si="33"/>
        <v>0</v>
      </c>
      <c r="AB64" s="33"/>
      <c r="AC64" s="34">
        <f t="shared" si="12"/>
        <v>0</v>
      </c>
      <c r="AD64" s="26">
        <f aca="true" t="shared" si="41" ref="AD64:AE69">X64+Z64+AB64</f>
        <v>0</v>
      </c>
      <c r="AE64" s="27">
        <f t="shared" si="41"/>
        <v>0</v>
      </c>
      <c r="AF64" s="28">
        <f aca="true" t="shared" si="42" ref="AF64:AG69">N64+T64+V64+AD64</f>
        <v>0</v>
      </c>
      <c r="AG64" s="29">
        <f t="shared" si="42"/>
        <v>0</v>
      </c>
      <c r="AH64" s="28">
        <f t="shared" si="37"/>
        <v>0</v>
      </c>
      <c r="AI64" s="22">
        <f t="shared" si="38"/>
        <v>0</v>
      </c>
    </row>
    <row r="65" spans="1:35" ht="15">
      <c r="A65" s="30"/>
      <c r="B65" s="31"/>
      <c r="C65" s="35"/>
      <c r="D65" s="17"/>
      <c r="E65" s="18">
        <f t="shared" si="0"/>
        <v>0</v>
      </c>
      <c r="F65" s="19"/>
      <c r="G65" s="18">
        <f t="shared" si="23"/>
        <v>0</v>
      </c>
      <c r="H65" s="19"/>
      <c r="I65" s="18">
        <f t="shared" si="24"/>
        <v>0</v>
      </c>
      <c r="J65" s="19"/>
      <c r="K65" s="18">
        <f t="shared" si="25"/>
        <v>0</v>
      </c>
      <c r="L65" s="19"/>
      <c r="M65" s="18">
        <f t="shared" si="26"/>
        <v>0</v>
      </c>
      <c r="N65" s="20">
        <f t="shared" si="39"/>
        <v>0</v>
      </c>
      <c r="O65" s="21">
        <f t="shared" si="39"/>
        <v>0</v>
      </c>
      <c r="P65" s="19"/>
      <c r="Q65" s="18">
        <f t="shared" si="28"/>
        <v>0</v>
      </c>
      <c r="R65" s="19"/>
      <c r="S65" s="18">
        <f t="shared" si="29"/>
        <v>0</v>
      </c>
      <c r="T65" s="20">
        <f t="shared" si="40"/>
        <v>0</v>
      </c>
      <c r="U65" s="22">
        <f t="shared" si="40"/>
        <v>0</v>
      </c>
      <c r="V65" s="23"/>
      <c r="W65" s="18">
        <f t="shared" si="31"/>
        <v>0</v>
      </c>
      <c r="X65" s="24"/>
      <c r="Y65" s="18">
        <f t="shared" si="32"/>
        <v>0</v>
      </c>
      <c r="Z65" s="24"/>
      <c r="AA65" s="34">
        <f t="shared" si="33"/>
        <v>0</v>
      </c>
      <c r="AB65" s="33"/>
      <c r="AC65" s="34">
        <f t="shared" si="12"/>
        <v>0</v>
      </c>
      <c r="AD65" s="26">
        <f t="shared" si="41"/>
        <v>0</v>
      </c>
      <c r="AE65" s="27">
        <f t="shared" si="41"/>
        <v>0</v>
      </c>
      <c r="AF65" s="28">
        <f t="shared" si="42"/>
        <v>0</v>
      </c>
      <c r="AG65" s="29">
        <f t="shared" si="42"/>
        <v>0</v>
      </c>
      <c r="AH65" s="28">
        <f t="shared" si="37"/>
        <v>0</v>
      </c>
      <c r="AI65" s="22">
        <f t="shared" si="38"/>
        <v>0</v>
      </c>
    </row>
    <row r="66" spans="1:35" ht="15">
      <c r="A66" s="30"/>
      <c r="B66" s="31"/>
      <c r="C66" s="35"/>
      <c r="D66" s="17"/>
      <c r="E66" s="18">
        <f t="shared" si="0"/>
        <v>0</v>
      </c>
      <c r="F66" s="19"/>
      <c r="G66" s="18">
        <f t="shared" si="23"/>
        <v>0</v>
      </c>
      <c r="H66" s="19"/>
      <c r="I66" s="18">
        <f t="shared" si="24"/>
        <v>0</v>
      </c>
      <c r="J66" s="19"/>
      <c r="K66" s="18">
        <f t="shared" si="25"/>
        <v>0</v>
      </c>
      <c r="L66" s="19"/>
      <c r="M66" s="18">
        <f t="shared" si="26"/>
        <v>0</v>
      </c>
      <c r="N66" s="20">
        <f t="shared" si="39"/>
        <v>0</v>
      </c>
      <c r="O66" s="21">
        <f t="shared" si="39"/>
        <v>0</v>
      </c>
      <c r="P66" s="19"/>
      <c r="Q66" s="18">
        <f t="shared" si="28"/>
        <v>0</v>
      </c>
      <c r="R66" s="19"/>
      <c r="S66" s="18">
        <f t="shared" si="29"/>
        <v>0</v>
      </c>
      <c r="T66" s="20">
        <f t="shared" si="40"/>
        <v>0</v>
      </c>
      <c r="U66" s="22">
        <f t="shared" si="40"/>
        <v>0</v>
      </c>
      <c r="V66" s="23"/>
      <c r="W66" s="18">
        <f t="shared" si="31"/>
        <v>0</v>
      </c>
      <c r="X66" s="24"/>
      <c r="Y66" s="18">
        <f t="shared" si="32"/>
        <v>0</v>
      </c>
      <c r="Z66" s="24"/>
      <c r="AA66" s="34">
        <f t="shared" si="33"/>
        <v>0</v>
      </c>
      <c r="AB66" s="33"/>
      <c r="AC66" s="34">
        <f t="shared" si="12"/>
        <v>0</v>
      </c>
      <c r="AD66" s="26">
        <f t="shared" si="41"/>
        <v>0</v>
      </c>
      <c r="AE66" s="27">
        <f t="shared" si="41"/>
        <v>0</v>
      </c>
      <c r="AF66" s="28">
        <f t="shared" si="42"/>
        <v>0</v>
      </c>
      <c r="AG66" s="29">
        <f t="shared" si="42"/>
        <v>0</v>
      </c>
      <c r="AH66" s="28">
        <f t="shared" si="37"/>
        <v>0</v>
      </c>
      <c r="AI66" s="22">
        <f t="shared" si="38"/>
        <v>0</v>
      </c>
    </row>
    <row r="67" spans="1:35" ht="15">
      <c r="A67" s="30"/>
      <c r="B67" s="31"/>
      <c r="C67" s="35"/>
      <c r="D67" s="17"/>
      <c r="E67" s="18">
        <f t="shared" si="0"/>
        <v>0</v>
      </c>
      <c r="F67" s="19"/>
      <c r="G67" s="18">
        <f t="shared" si="23"/>
        <v>0</v>
      </c>
      <c r="H67" s="19"/>
      <c r="I67" s="18">
        <f t="shared" si="24"/>
        <v>0</v>
      </c>
      <c r="J67" s="19"/>
      <c r="K67" s="18">
        <f t="shared" si="25"/>
        <v>0</v>
      </c>
      <c r="L67" s="19"/>
      <c r="M67" s="18">
        <f t="shared" si="26"/>
        <v>0</v>
      </c>
      <c r="N67" s="20">
        <f t="shared" si="39"/>
        <v>0</v>
      </c>
      <c r="O67" s="21">
        <f t="shared" si="39"/>
        <v>0</v>
      </c>
      <c r="P67" s="19"/>
      <c r="Q67" s="18">
        <f t="shared" si="28"/>
        <v>0</v>
      </c>
      <c r="R67" s="19"/>
      <c r="S67" s="18">
        <f t="shared" si="29"/>
        <v>0</v>
      </c>
      <c r="T67" s="20">
        <f t="shared" si="40"/>
        <v>0</v>
      </c>
      <c r="U67" s="22">
        <f t="shared" si="40"/>
        <v>0</v>
      </c>
      <c r="V67" s="23"/>
      <c r="W67" s="18">
        <f t="shared" si="31"/>
        <v>0</v>
      </c>
      <c r="X67" s="24"/>
      <c r="Y67" s="18">
        <f t="shared" si="32"/>
        <v>0</v>
      </c>
      <c r="Z67" s="24"/>
      <c r="AA67" s="34">
        <f t="shared" si="33"/>
        <v>0</v>
      </c>
      <c r="AB67" s="33"/>
      <c r="AC67" s="34">
        <f t="shared" si="12"/>
        <v>0</v>
      </c>
      <c r="AD67" s="26">
        <f t="shared" si="41"/>
        <v>0</v>
      </c>
      <c r="AE67" s="27">
        <f t="shared" si="41"/>
        <v>0</v>
      </c>
      <c r="AF67" s="28">
        <f t="shared" si="42"/>
        <v>0</v>
      </c>
      <c r="AG67" s="29">
        <f t="shared" si="42"/>
        <v>0</v>
      </c>
      <c r="AH67" s="28">
        <f t="shared" si="37"/>
        <v>0</v>
      </c>
      <c r="AI67" s="22">
        <f t="shared" si="38"/>
        <v>0</v>
      </c>
    </row>
    <row r="68" spans="1:35" ht="15">
      <c r="A68" s="15"/>
      <c r="B68" s="31"/>
      <c r="C68" s="35"/>
      <c r="D68" s="17"/>
      <c r="E68" s="18">
        <f t="shared" si="0"/>
        <v>0</v>
      </c>
      <c r="F68" s="19"/>
      <c r="G68" s="18">
        <f t="shared" si="23"/>
        <v>0</v>
      </c>
      <c r="H68" s="19"/>
      <c r="I68" s="18">
        <f t="shared" si="24"/>
        <v>0</v>
      </c>
      <c r="J68" s="19"/>
      <c r="K68" s="18">
        <f t="shared" si="25"/>
        <v>0</v>
      </c>
      <c r="L68" s="19"/>
      <c r="M68" s="18">
        <f t="shared" si="26"/>
        <v>0</v>
      </c>
      <c r="N68" s="20">
        <f t="shared" si="39"/>
        <v>0</v>
      </c>
      <c r="O68" s="21">
        <f t="shared" si="39"/>
        <v>0</v>
      </c>
      <c r="P68" s="19"/>
      <c r="Q68" s="18">
        <f t="shared" si="28"/>
        <v>0</v>
      </c>
      <c r="R68" s="19"/>
      <c r="S68" s="18">
        <f t="shared" si="29"/>
        <v>0</v>
      </c>
      <c r="T68" s="20">
        <f t="shared" si="40"/>
        <v>0</v>
      </c>
      <c r="U68" s="22">
        <f t="shared" si="40"/>
        <v>0</v>
      </c>
      <c r="V68" s="23"/>
      <c r="W68" s="18">
        <f t="shared" si="31"/>
        <v>0</v>
      </c>
      <c r="X68" s="24"/>
      <c r="Y68" s="18">
        <f t="shared" si="32"/>
        <v>0</v>
      </c>
      <c r="Z68" s="24"/>
      <c r="AA68" s="34">
        <f t="shared" si="33"/>
        <v>0</v>
      </c>
      <c r="AB68" s="33"/>
      <c r="AC68" s="34">
        <f t="shared" si="12"/>
        <v>0</v>
      </c>
      <c r="AD68" s="26">
        <f t="shared" si="41"/>
        <v>0</v>
      </c>
      <c r="AE68" s="27">
        <f t="shared" si="41"/>
        <v>0</v>
      </c>
      <c r="AF68" s="28">
        <f t="shared" si="42"/>
        <v>0</v>
      </c>
      <c r="AG68" s="29">
        <f t="shared" si="42"/>
        <v>0</v>
      </c>
      <c r="AH68" s="28">
        <f t="shared" si="37"/>
        <v>0</v>
      </c>
      <c r="AI68" s="22">
        <f t="shared" si="38"/>
        <v>0</v>
      </c>
    </row>
    <row r="69" spans="1:35" ht="15.75" thickBot="1">
      <c r="A69" s="30"/>
      <c r="B69" s="31"/>
      <c r="C69" s="36"/>
      <c r="D69" s="17"/>
      <c r="E69" s="18">
        <f t="shared" si="0"/>
        <v>0</v>
      </c>
      <c r="F69" s="19"/>
      <c r="G69" s="18">
        <f t="shared" si="23"/>
        <v>0</v>
      </c>
      <c r="H69" s="19"/>
      <c r="I69" s="18">
        <f t="shared" si="24"/>
        <v>0</v>
      </c>
      <c r="J69" s="19"/>
      <c r="K69" s="18">
        <f t="shared" si="25"/>
        <v>0</v>
      </c>
      <c r="L69" s="19"/>
      <c r="M69" s="18">
        <f t="shared" si="26"/>
        <v>0</v>
      </c>
      <c r="N69" s="20">
        <f t="shared" si="39"/>
        <v>0</v>
      </c>
      <c r="O69" s="21">
        <f t="shared" si="39"/>
        <v>0</v>
      </c>
      <c r="P69" s="19"/>
      <c r="Q69" s="18">
        <f t="shared" si="28"/>
        <v>0</v>
      </c>
      <c r="R69" s="19"/>
      <c r="S69" s="18">
        <f t="shared" si="29"/>
        <v>0</v>
      </c>
      <c r="T69" s="20">
        <f t="shared" si="40"/>
        <v>0</v>
      </c>
      <c r="U69" s="22">
        <f t="shared" si="40"/>
        <v>0</v>
      </c>
      <c r="V69" s="23"/>
      <c r="W69" s="18">
        <f t="shared" si="31"/>
        <v>0</v>
      </c>
      <c r="X69" s="24"/>
      <c r="Y69" s="18">
        <f t="shared" si="32"/>
        <v>0</v>
      </c>
      <c r="Z69" s="24"/>
      <c r="AA69" s="34">
        <f t="shared" si="33"/>
        <v>0</v>
      </c>
      <c r="AB69" s="37"/>
      <c r="AC69" s="34">
        <f t="shared" si="12"/>
        <v>0</v>
      </c>
      <c r="AD69" s="38">
        <f t="shared" si="41"/>
        <v>0</v>
      </c>
      <c r="AE69" s="27">
        <f t="shared" si="41"/>
        <v>0</v>
      </c>
      <c r="AF69" s="28">
        <f t="shared" si="42"/>
        <v>0</v>
      </c>
      <c r="AG69" s="29">
        <f t="shared" si="42"/>
        <v>0</v>
      </c>
      <c r="AH69" s="28">
        <f t="shared" si="37"/>
        <v>0</v>
      </c>
      <c r="AI69" s="22">
        <f t="shared" si="38"/>
        <v>0</v>
      </c>
    </row>
    <row r="70" spans="1:67" s="41" customFormat="1" ht="15.75" thickBot="1">
      <c r="A70" s="496" t="s">
        <v>38</v>
      </c>
      <c r="B70" s="497"/>
      <c r="C70" s="498"/>
      <c r="D70" s="39">
        <f aca="true" t="shared" si="43" ref="D70:Q70">SUM(D20:D69)</f>
        <v>56.5</v>
      </c>
      <c r="E70" s="39">
        <f t="shared" si="43"/>
        <v>4.708333333333334</v>
      </c>
      <c r="F70" s="39">
        <f t="shared" si="43"/>
        <v>8</v>
      </c>
      <c r="G70" s="39">
        <f t="shared" si="43"/>
        <v>0.6666666666666666</v>
      </c>
      <c r="H70" s="39">
        <f t="shared" si="43"/>
        <v>0</v>
      </c>
      <c r="I70" s="39">
        <f t="shared" si="43"/>
        <v>0</v>
      </c>
      <c r="J70" s="39">
        <f t="shared" si="43"/>
        <v>0</v>
      </c>
      <c r="K70" s="39">
        <f t="shared" si="43"/>
        <v>0</v>
      </c>
      <c r="L70" s="39">
        <f t="shared" si="43"/>
        <v>0</v>
      </c>
      <c r="M70" s="39">
        <f t="shared" si="43"/>
        <v>0</v>
      </c>
      <c r="N70" s="39">
        <f t="shared" si="43"/>
        <v>64.5</v>
      </c>
      <c r="O70" s="39">
        <f t="shared" si="43"/>
        <v>5.375</v>
      </c>
      <c r="P70" s="39">
        <f t="shared" si="43"/>
        <v>55.5</v>
      </c>
      <c r="Q70" s="39">
        <f t="shared" si="43"/>
        <v>4.625</v>
      </c>
      <c r="R70" s="39">
        <f>SUM(R20:R52)</f>
        <v>16</v>
      </c>
      <c r="S70" s="39">
        <f>SUM(S20:S69)</f>
        <v>1.3333333333333333</v>
      </c>
      <c r="T70" s="39">
        <f>SUM(T20:T69)</f>
        <v>71.5</v>
      </c>
      <c r="U70" s="39">
        <f>SUM(U20:U69)</f>
        <v>5.958333333333333</v>
      </c>
      <c r="V70" s="39">
        <f>SUM(V20:V69)</f>
        <v>0</v>
      </c>
      <c r="W70" s="39">
        <f>SUM(W20:W52)</f>
        <v>0</v>
      </c>
      <c r="X70" s="39">
        <f aca="true" t="shared" si="44" ref="X70:AI70">SUM(X20:X69)</f>
        <v>0</v>
      </c>
      <c r="Y70" s="39">
        <f t="shared" si="44"/>
        <v>0</v>
      </c>
      <c r="Z70" s="39">
        <f t="shared" si="44"/>
        <v>25</v>
      </c>
      <c r="AA70" s="39">
        <f t="shared" si="44"/>
        <v>2.083333333333333</v>
      </c>
      <c r="AB70" s="39">
        <f t="shared" si="44"/>
        <v>1</v>
      </c>
      <c r="AC70" s="39">
        <f t="shared" si="44"/>
        <v>0.08333333333333333</v>
      </c>
      <c r="AD70" s="39">
        <f t="shared" si="44"/>
        <v>26</v>
      </c>
      <c r="AE70" s="39">
        <f t="shared" si="44"/>
        <v>2.166666666666667</v>
      </c>
      <c r="AF70" s="39">
        <f t="shared" si="44"/>
        <v>162</v>
      </c>
      <c r="AG70" s="39">
        <f t="shared" si="44"/>
        <v>13.5</v>
      </c>
      <c r="AH70" s="39">
        <f t="shared" si="44"/>
        <v>20</v>
      </c>
      <c r="AI70" s="40">
        <f t="shared" si="44"/>
        <v>1.6666666666666665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</row>
    <row r="71" spans="16:67" ht="15">
      <c r="P71" s="1"/>
      <c r="Q71" s="1"/>
      <c r="R71" s="1"/>
      <c r="S71" s="1"/>
      <c r="V71" s="1"/>
      <c r="W71" s="1"/>
      <c r="X71" s="1"/>
      <c r="Y71" s="1"/>
      <c r="Z71" s="1"/>
      <c r="AA71" s="1"/>
      <c r="AB71" s="1"/>
      <c r="AC71" s="1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</row>
    <row r="72" spans="1:19" ht="15">
      <c r="A72" s="373" t="s">
        <v>39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</row>
    <row r="73" spans="1:36" ht="15" customHeight="1">
      <c r="A73" s="375" t="s">
        <v>1820</v>
      </c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  <c r="AJ73" s="1"/>
    </row>
    <row r="75" ht="15">
      <c r="A75" s="233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70:C70"/>
    <mergeCell ref="A72:S72"/>
    <mergeCell ref="A73:AI73"/>
    <mergeCell ref="AH17:AH19"/>
    <mergeCell ref="AI17:AI19"/>
    <mergeCell ref="A20:C20"/>
    <mergeCell ref="A39:C39"/>
    <mergeCell ref="A47:C47"/>
    <mergeCell ref="A62:C62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5"/>
  <sheetViews>
    <sheetView workbookViewId="0" topLeftCell="A34">
      <selection activeCell="C56" sqref="C56"/>
    </sheetView>
  </sheetViews>
  <sheetFormatPr defaultColWidth="9.140625" defaultRowHeight="15"/>
  <cols>
    <col min="1" max="1" width="21.00390625" style="233" customWidth="1"/>
    <col min="2" max="2" width="25.140625" style="233" customWidth="1"/>
    <col min="3" max="3" width="45.28125" style="233" customWidth="1"/>
    <col min="4" max="5" width="8.00390625" style="233" customWidth="1"/>
    <col min="6" max="6" width="7.00390625" style="233" bestFit="1" customWidth="1"/>
    <col min="7" max="7" width="7.28125" style="233" customWidth="1"/>
    <col min="8" max="8" width="5.8515625" style="233" customWidth="1"/>
    <col min="9" max="9" width="6.421875" style="233" customWidth="1"/>
    <col min="10" max="11" width="6.28125" style="233" customWidth="1"/>
    <col min="12" max="13" width="7.28125" style="233" customWidth="1"/>
    <col min="14" max="14" width="11.28125" style="1" customWidth="1"/>
    <col min="15" max="15" width="11.00390625" style="1" customWidth="1"/>
    <col min="16" max="16" width="8.57421875" style="233" customWidth="1"/>
    <col min="17" max="17" width="7.421875" style="233" customWidth="1"/>
    <col min="18" max="19" width="7.7109375" style="233" customWidth="1"/>
    <col min="20" max="20" width="9.28125" style="1" customWidth="1"/>
    <col min="21" max="21" width="9.8515625" style="1" customWidth="1"/>
    <col min="22" max="22" width="7.7109375" style="233" customWidth="1"/>
    <col min="23" max="23" width="6.140625" style="233" customWidth="1"/>
    <col min="24" max="26" width="7.7109375" style="233" customWidth="1"/>
    <col min="27" max="27" width="9.7109375" style="233" customWidth="1"/>
    <col min="28" max="29" width="7.7109375" style="233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233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1118</v>
      </c>
    </row>
    <row r="10" spans="1:3" s="7" customFormat="1" ht="16.5" thickBot="1">
      <c r="A10" s="449" t="s">
        <v>5</v>
      </c>
      <c r="B10" s="450"/>
      <c r="C10" s="8" t="s">
        <v>1157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243"/>
      <c r="B21" s="243" t="s">
        <v>392</v>
      </c>
      <c r="C21" s="243" t="s">
        <v>1138</v>
      </c>
      <c r="D21" s="243">
        <v>0</v>
      </c>
      <c r="E21" s="18">
        <f aca="true" t="shared" si="0" ref="E21:E69">+D21/12</f>
        <v>0</v>
      </c>
      <c r="F21" s="245"/>
      <c r="G21" s="18">
        <f aca="true" t="shared" si="1" ref="G21:G46">F21/12</f>
        <v>0</v>
      </c>
      <c r="H21" s="19"/>
      <c r="I21" s="18">
        <f aca="true" t="shared" si="2" ref="I21:I46">+H21/12</f>
        <v>0</v>
      </c>
      <c r="J21" s="19"/>
      <c r="K21" s="18">
        <f aca="true" t="shared" si="3" ref="K21:M36">+J21/12</f>
        <v>0</v>
      </c>
      <c r="L21" s="19"/>
      <c r="M21" s="18">
        <f aca="true" t="shared" si="4" ref="M21:M33">+L21/12</f>
        <v>0</v>
      </c>
      <c r="N21" s="20">
        <f aca="true" t="shared" si="5" ref="N21:O36">D21+F21+H21+J21+L21</f>
        <v>0</v>
      </c>
      <c r="O21" s="21">
        <f t="shared" si="5"/>
        <v>0</v>
      </c>
      <c r="P21" s="246">
        <v>12</v>
      </c>
      <c r="Q21" s="18">
        <f aca="true" t="shared" si="6" ref="Q21:Q46">+P21/12</f>
        <v>1</v>
      </c>
      <c r="R21" s="247">
        <v>5</v>
      </c>
      <c r="S21" s="18">
        <f aca="true" t="shared" si="7" ref="S21:S46">+R21/12</f>
        <v>0.4166666666666667</v>
      </c>
      <c r="T21" s="20">
        <f aca="true" t="shared" si="8" ref="T21:U36">P21+R21</f>
        <v>17</v>
      </c>
      <c r="U21" s="22">
        <f t="shared" si="8"/>
        <v>1.4166666666666667</v>
      </c>
      <c r="V21" s="23"/>
      <c r="W21" s="18">
        <f aca="true" t="shared" si="9" ref="W21:W46">+V21/12</f>
        <v>0</v>
      </c>
      <c r="X21" s="24"/>
      <c r="Y21" s="18">
        <f aca="true" t="shared" si="10" ref="Y21:Y46">+X21/12</f>
        <v>0</v>
      </c>
      <c r="Z21" s="248">
        <v>0</v>
      </c>
      <c r="AA21" s="18">
        <f aca="true" t="shared" si="11" ref="AA21:AA46">+Z21/12</f>
        <v>0</v>
      </c>
      <c r="AB21" s="25"/>
      <c r="AC21" s="18">
        <f aca="true" t="shared" si="12" ref="AC21:AC69">AB21/12</f>
        <v>0</v>
      </c>
      <c r="AD21" s="26">
        <f aca="true" t="shared" si="13" ref="AD21:AE36">X21+Z21+AB21</f>
        <v>0</v>
      </c>
      <c r="AE21" s="27">
        <f t="shared" si="13"/>
        <v>0</v>
      </c>
      <c r="AF21" s="28">
        <f aca="true" t="shared" si="14" ref="AF21:AG36">N21+T21+V21+AD21</f>
        <v>17</v>
      </c>
      <c r="AG21" s="29">
        <f t="shared" si="14"/>
        <v>1.4166666666666667</v>
      </c>
      <c r="AH21" s="28">
        <f aca="true" t="shared" si="15" ref="AH21:AH46">IF(AF21-F21-J21-AB21-12&lt;0,0,AF21-F21-J21-AB21-12)</f>
        <v>5</v>
      </c>
      <c r="AI21" s="22">
        <f aca="true" t="shared" si="16" ref="AI21:AI46">AH21/12</f>
        <v>0.4166666666666667</v>
      </c>
    </row>
    <row r="22" spans="1:35" ht="15">
      <c r="A22" s="243"/>
      <c r="B22" s="243" t="s">
        <v>298</v>
      </c>
      <c r="C22" s="243" t="s">
        <v>1139</v>
      </c>
      <c r="D22" s="243">
        <v>5</v>
      </c>
      <c r="E22" s="18">
        <f t="shared" si="0"/>
        <v>0.4166666666666667</v>
      </c>
      <c r="F22" s="245">
        <v>5</v>
      </c>
      <c r="G22" s="18">
        <f t="shared" si="1"/>
        <v>0.4166666666666667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10</v>
      </c>
      <c r="O22" s="21">
        <f t="shared" si="5"/>
        <v>0.8333333333333334</v>
      </c>
      <c r="P22" s="246">
        <v>9</v>
      </c>
      <c r="Q22" s="18">
        <f t="shared" si="6"/>
        <v>0.75</v>
      </c>
      <c r="R22" s="247"/>
      <c r="S22" s="18">
        <f t="shared" si="7"/>
        <v>0</v>
      </c>
      <c r="T22" s="20">
        <f t="shared" si="8"/>
        <v>9</v>
      </c>
      <c r="U22" s="22">
        <f t="shared" si="8"/>
        <v>0.75</v>
      </c>
      <c r="V22" s="23"/>
      <c r="W22" s="18">
        <f t="shared" si="9"/>
        <v>0</v>
      </c>
      <c r="X22" s="24"/>
      <c r="Y22" s="18">
        <f t="shared" si="10"/>
        <v>0</v>
      </c>
      <c r="Z22" s="248">
        <v>0</v>
      </c>
      <c r="AA22" s="18">
        <f t="shared" si="11"/>
        <v>0</v>
      </c>
      <c r="AB22" s="25"/>
      <c r="AC22" s="18">
        <f t="shared" si="12"/>
        <v>0</v>
      </c>
      <c r="AD22" s="26">
        <f t="shared" si="13"/>
        <v>0</v>
      </c>
      <c r="AE22" s="27">
        <f t="shared" si="13"/>
        <v>0</v>
      </c>
      <c r="AF22" s="28">
        <f t="shared" si="14"/>
        <v>19</v>
      </c>
      <c r="AG22" s="29">
        <f t="shared" si="14"/>
        <v>1.5833333333333335</v>
      </c>
      <c r="AH22" s="28">
        <f t="shared" si="15"/>
        <v>2</v>
      </c>
      <c r="AI22" s="22">
        <f t="shared" si="16"/>
        <v>0.16666666666666666</v>
      </c>
    </row>
    <row r="23" spans="1:35" ht="15">
      <c r="A23" s="243"/>
      <c r="B23" s="243" t="s">
        <v>1140</v>
      </c>
      <c r="C23" s="243" t="s">
        <v>1141</v>
      </c>
      <c r="D23" s="243">
        <v>0</v>
      </c>
      <c r="E23" s="18">
        <f t="shared" si="0"/>
        <v>0</v>
      </c>
      <c r="F23" s="245"/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0</v>
      </c>
      <c r="O23" s="21">
        <f t="shared" si="5"/>
        <v>0</v>
      </c>
      <c r="P23" s="246">
        <v>8</v>
      </c>
      <c r="Q23" s="18">
        <f t="shared" si="6"/>
        <v>0.6666666666666666</v>
      </c>
      <c r="R23" s="247"/>
      <c r="S23" s="18">
        <f t="shared" si="7"/>
        <v>0</v>
      </c>
      <c r="T23" s="20">
        <f t="shared" si="8"/>
        <v>8</v>
      </c>
      <c r="U23" s="22">
        <f t="shared" si="8"/>
        <v>0.6666666666666666</v>
      </c>
      <c r="V23" s="23"/>
      <c r="W23" s="18">
        <f t="shared" si="9"/>
        <v>0</v>
      </c>
      <c r="X23" s="24"/>
      <c r="Y23" s="18">
        <f t="shared" si="10"/>
        <v>0</v>
      </c>
      <c r="Z23" s="248">
        <v>4</v>
      </c>
      <c r="AA23" s="18">
        <f t="shared" si="11"/>
        <v>0.3333333333333333</v>
      </c>
      <c r="AB23" s="25"/>
      <c r="AC23" s="18">
        <f t="shared" si="12"/>
        <v>0</v>
      </c>
      <c r="AD23" s="26">
        <f t="shared" si="13"/>
        <v>4</v>
      </c>
      <c r="AE23" s="27">
        <f t="shared" si="13"/>
        <v>0.3333333333333333</v>
      </c>
      <c r="AF23" s="28">
        <f t="shared" si="14"/>
        <v>12</v>
      </c>
      <c r="AG23" s="29">
        <f t="shared" si="14"/>
        <v>1</v>
      </c>
      <c r="AH23" s="28">
        <f t="shared" si="15"/>
        <v>0</v>
      </c>
      <c r="AI23" s="22">
        <f t="shared" si="16"/>
        <v>0</v>
      </c>
    </row>
    <row r="24" spans="1:35" ht="15">
      <c r="A24" s="244" t="s">
        <v>1142</v>
      </c>
      <c r="B24" s="243" t="s">
        <v>134</v>
      </c>
      <c r="C24" s="243" t="s">
        <v>1143</v>
      </c>
      <c r="D24" s="243">
        <v>7</v>
      </c>
      <c r="E24" s="18">
        <f t="shared" si="0"/>
        <v>0.5833333333333334</v>
      </c>
      <c r="F24" s="245"/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7</v>
      </c>
      <c r="O24" s="21">
        <f t="shared" si="5"/>
        <v>0.5833333333333334</v>
      </c>
      <c r="P24" s="246">
        <v>5</v>
      </c>
      <c r="Q24" s="18">
        <f t="shared" si="6"/>
        <v>0.4166666666666667</v>
      </c>
      <c r="R24" s="247"/>
      <c r="S24" s="18">
        <f t="shared" si="7"/>
        <v>0</v>
      </c>
      <c r="T24" s="20">
        <f t="shared" si="8"/>
        <v>5</v>
      </c>
      <c r="U24" s="22">
        <f t="shared" si="8"/>
        <v>0.4166666666666667</v>
      </c>
      <c r="V24" s="23"/>
      <c r="W24" s="18">
        <f t="shared" si="9"/>
        <v>0</v>
      </c>
      <c r="X24" s="24"/>
      <c r="Y24" s="18">
        <f t="shared" si="10"/>
        <v>0</v>
      </c>
      <c r="Z24" s="248">
        <v>0</v>
      </c>
      <c r="AA24" s="18">
        <f t="shared" si="11"/>
        <v>0</v>
      </c>
      <c r="AB24" s="25"/>
      <c r="AC24" s="18">
        <f t="shared" si="12"/>
        <v>0</v>
      </c>
      <c r="AD24" s="26">
        <f t="shared" si="13"/>
        <v>0</v>
      </c>
      <c r="AE24" s="27">
        <f t="shared" si="13"/>
        <v>0</v>
      </c>
      <c r="AF24" s="28">
        <f t="shared" si="14"/>
        <v>12</v>
      </c>
      <c r="AG24" s="29">
        <f t="shared" si="14"/>
        <v>1</v>
      </c>
      <c r="AH24" s="28">
        <f t="shared" si="15"/>
        <v>0</v>
      </c>
      <c r="AI24" s="22">
        <f t="shared" si="16"/>
        <v>0</v>
      </c>
    </row>
    <row r="25" spans="1:35" ht="15">
      <c r="A25" s="244" t="s">
        <v>1144</v>
      </c>
      <c r="B25" s="243" t="s">
        <v>61</v>
      </c>
      <c r="C25" s="243" t="s">
        <v>1145</v>
      </c>
      <c r="D25" s="243">
        <v>14</v>
      </c>
      <c r="E25" s="18">
        <f t="shared" si="0"/>
        <v>1.1666666666666667</v>
      </c>
      <c r="F25" s="245">
        <v>2</v>
      </c>
      <c r="G25" s="18">
        <f t="shared" si="1"/>
        <v>0.16666666666666666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16</v>
      </c>
      <c r="O25" s="21">
        <f t="shared" si="5"/>
        <v>1.3333333333333335</v>
      </c>
      <c r="P25" s="246">
        <v>0</v>
      </c>
      <c r="Q25" s="18">
        <f t="shared" si="6"/>
        <v>0</v>
      </c>
      <c r="R25" s="247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Z25" s="248">
        <v>0</v>
      </c>
      <c r="AA25" s="18">
        <f t="shared" si="11"/>
        <v>0</v>
      </c>
      <c r="AB25" s="25"/>
      <c r="AC25" s="18">
        <f t="shared" si="12"/>
        <v>0</v>
      </c>
      <c r="AD25" s="26">
        <f t="shared" si="13"/>
        <v>0</v>
      </c>
      <c r="AE25" s="27">
        <f t="shared" si="13"/>
        <v>0</v>
      </c>
      <c r="AF25" s="28">
        <f t="shared" si="14"/>
        <v>16</v>
      </c>
      <c r="AG25" s="29">
        <f t="shared" si="14"/>
        <v>1.3333333333333335</v>
      </c>
      <c r="AH25" s="28">
        <f t="shared" si="15"/>
        <v>2</v>
      </c>
      <c r="AI25" s="22">
        <f t="shared" si="16"/>
        <v>0.16666666666666666</v>
      </c>
    </row>
    <row r="26" spans="1:35" ht="15">
      <c r="A26" s="244" t="s">
        <v>1146</v>
      </c>
      <c r="B26" s="243" t="s">
        <v>326</v>
      </c>
      <c r="C26" s="243" t="s">
        <v>1147</v>
      </c>
      <c r="D26" s="243">
        <v>8</v>
      </c>
      <c r="E26" s="18">
        <f t="shared" si="0"/>
        <v>0.6666666666666666</v>
      </c>
      <c r="F26" s="245"/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8</v>
      </c>
      <c r="O26" s="21">
        <f t="shared" si="5"/>
        <v>0.6666666666666666</v>
      </c>
      <c r="P26" s="246">
        <v>0</v>
      </c>
      <c r="Q26" s="18">
        <f t="shared" si="6"/>
        <v>0</v>
      </c>
      <c r="R26" s="247"/>
      <c r="S26" s="18">
        <f t="shared" si="7"/>
        <v>0</v>
      </c>
      <c r="T26" s="20">
        <f t="shared" si="8"/>
        <v>0</v>
      </c>
      <c r="U26" s="22">
        <f t="shared" si="8"/>
        <v>0</v>
      </c>
      <c r="V26" s="23"/>
      <c r="W26" s="18">
        <f t="shared" si="9"/>
        <v>0</v>
      </c>
      <c r="X26" s="24"/>
      <c r="Y26" s="18">
        <f t="shared" si="10"/>
        <v>0</v>
      </c>
      <c r="Z26" s="248">
        <v>4</v>
      </c>
      <c r="AA26" s="18">
        <f t="shared" si="11"/>
        <v>0.3333333333333333</v>
      </c>
      <c r="AB26" s="25"/>
      <c r="AC26" s="18">
        <f t="shared" si="12"/>
        <v>0</v>
      </c>
      <c r="AD26" s="26">
        <f t="shared" si="13"/>
        <v>4</v>
      </c>
      <c r="AE26" s="27">
        <f t="shared" si="13"/>
        <v>0.3333333333333333</v>
      </c>
      <c r="AF26" s="28">
        <f t="shared" si="14"/>
        <v>12</v>
      </c>
      <c r="AG26" s="29">
        <f t="shared" si="14"/>
        <v>1</v>
      </c>
      <c r="AH26" s="28">
        <f t="shared" si="15"/>
        <v>0</v>
      </c>
      <c r="AI26" s="22">
        <f t="shared" si="16"/>
        <v>0</v>
      </c>
    </row>
    <row r="27" spans="1:35" ht="15">
      <c r="A27" s="243"/>
      <c r="B27" s="243" t="s">
        <v>392</v>
      </c>
      <c r="C27" s="243" t="s">
        <v>1148</v>
      </c>
      <c r="D27" s="243">
        <v>0</v>
      </c>
      <c r="E27" s="18">
        <f t="shared" si="0"/>
        <v>0</v>
      </c>
      <c r="F27" s="245"/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0</v>
      </c>
      <c r="O27" s="21">
        <f t="shared" si="5"/>
        <v>0</v>
      </c>
      <c r="P27" s="246">
        <v>12</v>
      </c>
      <c r="Q27" s="18">
        <f t="shared" si="6"/>
        <v>1</v>
      </c>
      <c r="R27" s="247">
        <v>3</v>
      </c>
      <c r="S27" s="18">
        <f t="shared" si="7"/>
        <v>0.25</v>
      </c>
      <c r="T27" s="20">
        <f t="shared" si="8"/>
        <v>15</v>
      </c>
      <c r="U27" s="22">
        <f t="shared" si="8"/>
        <v>1.25</v>
      </c>
      <c r="V27" s="23"/>
      <c r="W27" s="18">
        <f t="shared" si="9"/>
        <v>0</v>
      </c>
      <c r="X27" s="24"/>
      <c r="Y27" s="18">
        <f t="shared" si="10"/>
        <v>0</v>
      </c>
      <c r="Z27" s="248">
        <v>0</v>
      </c>
      <c r="AA27" s="18">
        <f t="shared" si="11"/>
        <v>0</v>
      </c>
      <c r="AB27" s="25"/>
      <c r="AC27" s="18">
        <f t="shared" si="12"/>
        <v>0</v>
      </c>
      <c r="AD27" s="26">
        <f t="shared" si="13"/>
        <v>0</v>
      </c>
      <c r="AE27" s="27">
        <f t="shared" si="13"/>
        <v>0</v>
      </c>
      <c r="AF27" s="28">
        <f t="shared" si="14"/>
        <v>15</v>
      </c>
      <c r="AG27" s="29">
        <f t="shared" si="14"/>
        <v>1.25</v>
      </c>
      <c r="AH27" s="28">
        <f t="shared" si="15"/>
        <v>3</v>
      </c>
      <c r="AI27" s="22">
        <f t="shared" si="16"/>
        <v>0.25</v>
      </c>
    </row>
    <row r="28" spans="1:35" ht="15">
      <c r="A28" s="244" t="s">
        <v>1149</v>
      </c>
      <c r="B28" s="243" t="s">
        <v>326</v>
      </c>
      <c r="C28" s="243" t="s">
        <v>1150</v>
      </c>
      <c r="D28" s="243">
        <v>14.5</v>
      </c>
      <c r="E28" s="18">
        <f t="shared" si="0"/>
        <v>1.2083333333333333</v>
      </c>
      <c r="F28" s="245">
        <v>2</v>
      </c>
      <c r="G28" s="18">
        <f t="shared" si="1"/>
        <v>0.16666666666666666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16.5</v>
      </c>
      <c r="O28" s="21">
        <f t="shared" si="5"/>
        <v>1.375</v>
      </c>
      <c r="P28" s="246">
        <v>0</v>
      </c>
      <c r="Q28" s="18">
        <f t="shared" si="6"/>
        <v>0</v>
      </c>
      <c r="R28" s="247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Z28" s="248">
        <v>1</v>
      </c>
      <c r="AA28" s="18">
        <f t="shared" si="11"/>
        <v>0.08333333333333333</v>
      </c>
      <c r="AB28" s="25"/>
      <c r="AC28" s="18">
        <f t="shared" si="12"/>
        <v>0</v>
      </c>
      <c r="AD28" s="26">
        <f t="shared" si="13"/>
        <v>1</v>
      </c>
      <c r="AE28" s="27">
        <f t="shared" si="13"/>
        <v>0.08333333333333333</v>
      </c>
      <c r="AF28" s="28">
        <f t="shared" si="14"/>
        <v>17.5</v>
      </c>
      <c r="AG28" s="29">
        <f t="shared" si="14"/>
        <v>1.4583333333333333</v>
      </c>
      <c r="AH28" s="28">
        <f t="shared" si="15"/>
        <v>3.5</v>
      </c>
      <c r="AI28" s="22">
        <f t="shared" si="16"/>
        <v>0.2916666666666667</v>
      </c>
    </row>
    <row r="29" spans="1:35" ht="15">
      <c r="A29" s="243"/>
      <c r="B29" s="243" t="s">
        <v>1140</v>
      </c>
      <c r="C29" s="243" t="s">
        <v>1151</v>
      </c>
      <c r="D29" s="243">
        <v>0</v>
      </c>
      <c r="E29" s="18">
        <f t="shared" si="0"/>
        <v>0</v>
      </c>
      <c r="F29" s="245"/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0</v>
      </c>
      <c r="O29" s="21">
        <f t="shared" si="5"/>
        <v>0</v>
      </c>
      <c r="P29" s="246">
        <v>4</v>
      </c>
      <c r="Q29" s="18">
        <f t="shared" si="6"/>
        <v>0.3333333333333333</v>
      </c>
      <c r="R29" s="247"/>
      <c r="S29" s="18">
        <f t="shared" si="7"/>
        <v>0</v>
      </c>
      <c r="T29" s="20">
        <f t="shared" si="8"/>
        <v>4</v>
      </c>
      <c r="U29" s="22">
        <f t="shared" si="8"/>
        <v>0.3333333333333333</v>
      </c>
      <c r="V29" s="23"/>
      <c r="W29" s="18">
        <f t="shared" si="9"/>
        <v>0</v>
      </c>
      <c r="X29" s="24"/>
      <c r="Y29" s="18">
        <f t="shared" si="10"/>
        <v>0</v>
      </c>
      <c r="Z29" s="248">
        <v>6</v>
      </c>
      <c r="AA29" s="18">
        <f t="shared" si="11"/>
        <v>0.5</v>
      </c>
      <c r="AB29" s="25"/>
      <c r="AC29" s="18">
        <f t="shared" si="12"/>
        <v>0</v>
      </c>
      <c r="AD29" s="26">
        <f t="shared" si="13"/>
        <v>6</v>
      </c>
      <c r="AE29" s="27">
        <f t="shared" si="13"/>
        <v>0.5</v>
      </c>
      <c r="AF29" s="28">
        <f t="shared" si="14"/>
        <v>10</v>
      </c>
      <c r="AG29" s="29">
        <f t="shared" si="14"/>
        <v>0.8333333333333333</v>
      </c>
      <c r="AH29" s="28">
        <f t="shared" si="15"/>
        <v>0</v>
      </c>
      <c r="AI29" s="22">
        <f t="shared" si="16"/>
        <v>0</v>
      </c>
    </row>
    <row r="30" spans="1:35" ht="15">
      <c r="A30" s="244" t="s">
        <v>1152</v>
      </c>
      <c r="B30" s="243" t="s">
        <v>61</v>
      </c>
      <c r="C30" s="243" t="s">
        <v>1153</v>
      </c>
      <c r="D30" s="243">
        <v>3</v>
      </c>
      <c r="E30" s="18">
        <f t="shared" si="0"/>
        <v>0.25</v>
      </c>
      <c r="F30" s="245">
        <v>5</v>
      </c>
      <c r="G30" s="18">
        <f t="shared" si="1"/>
        <v>0.4166666666666667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8</v>
      </c>
      <c r="O30" s="21">
        <f t="shared" si="5"/>
        <v>0.6666666666666667</v>
      </c>
      <c r="P30" s="246">
        <v>3</v>
      </c>
      <c r="Q30" s="18">
        <f t="shared" si="6"/>
        <v>0.25</v>
      </c>
      <c r="R30" s="247">
        <v>1</v>
      </c>
      <c r="S30" s="18">
        <f t="shared" si="7"/>
        <v>0.08333333333333333</v>
      </c>
      <c r="T30" s="20">
        <f t="shared" si="8"/>
        <v>4</v>
      </c>
      <c r="U30" s="22">
        <f t="shared" si="8"/>
        <v>0.3333333333333333</v>
      </c>
      <c r="V30" s="23"/>
      <c r="W30" s="18">
        <f t="shared" si="9"/>
        <v>0</v>
      </c>
      <c r="X30" s="24"/>
      <c r="Y30" s="18">
        <f t="shared" si="10"/>
        <v>0</v>
      </c>
      <c r="Z30" s="248">
        <v>6</v>
      </c>
      <c r="AA30" s="18">
        <f t="shared" si="11"/>
        <v>0.5</v>
      </c>
      <c r="AB30" s="25"/>
      <c r="AC30" s="18">
        <f t="shared" si="12"/>
        <v>0</v>
      </c>
      <c r="AD30" s="26">
        <f t="shared" si="13"/>
        <v>6</v>
      </c>
      <c r="AE30" s="27">
        <f t="shared" si="13"/>
        <v>0.5</v>
      </c>
      <c r="AF30" s="28">
        <f t="shared" si="14"/>
        <v>18</v>
      </c>
      <c r="AG30" s="29">
        <f t="shared" si="14"/>
        <v>1.5</v>
      </c>
      <c r="AH30" s="28">
        <f t="shared" si="15"/>
        <v>1</v>
      </c>
      <c r="AI30" s="22">
        <f t="shared" si="16"/>
        <v>0.08333333333333333</v>
      </c>
    </row>
    <row r="31" spans="1:35" ht="15">
      <c r="A31" s="244" t="s">
        <v>1154</v>
      </c>
      <c r="B31" s="243" t="s">
        <v>529</v>
      </c>
      <c r="C31" s="243" t="s">
        <v>1155</v>
      </c>
      <c r="D31" s="243">
        <v>10</v>
      </c>
      <c r="E31" s="18">
        <f t="shared" si="0"/>
        <v>0.8333333333333334</v>
      </c>
      <c r="F31" s="245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10</v>
      </c>
      <c r="O31" s="21">
        <f t="shared" si="5"/>
        <v>0.8333333333333334</v>
      </c>
      <c r="P31" s="246">
        <v>0</v>
      </c>
      <c r="Q31" s="18">
        <f t="shared" si="6"/>
        <v>0</v>
      </c>
      <c r="R31" s="247">
        <v>3</v>
      </c>
      <c r="S31" s="18">
        <f t="shared" si="7"/>
        <v>0.25</v>
      </c>
      <c r="T31" s="20">
        <f t="shared" si="8"/>
        <v>3</v>
      </c>
      <c r="U31" s="22">
        <f t="shared" si="8"/>
        <v>0.25</v>
      </c>
      <c r="V31" s="23"/>
      <c r="W31" s="18">
        <f t="shared" si="9"/>
        <v>0</v>
      </c>
      <c r="X31" s="24"/>
      <c r="Y31" s="18">
        <f t="shared" si="10"/>
        <v>0</v>
      </c>
      <c r="Z31" s="248">
        <v>4</v>
      </c>
      <c r="AA31" s="18">
        <f t="shared" si="11"/>
        <v>0.3333333333333333</v>
      </c>
      <c r="AB31" s="25"/>
      <c r="AC31" s="18">
        <f t="shared" si="12"/>
        <v>0</v>
      </c>
      <c r="AD31" s="26">
        <f t="shared" si="13"/>
        <v>4</v>
      </c>
      <c r="AE31" s="27">
        <f t="shared" si="13"/>
        <v>0.3333333333333333</v>
      </c>
      <c r="AF31" s="28">
        <f t="shared" si="14"/>
        <v>17</v>
      </c>
      <c r="AG31" s="29">
        <f t="shared" si="14"/>
        <v>1.4166666666666667</v>
      </c>
      <c r="AH31" s="28">
        <f t="shared" si="15"/>
        <v>5</v>
      </c>
      <c r="AI31" s="22">
        <f t="shared" si="16"/>
        <v>0.4166666666666667</v>
      </c>
    </row>
    <row r="32" spans="1:35" ht="15">
      <c r="A32" s="243"/>
      <c r="B32" s="243" t="s">
        <v>64</v>
      </c>
      <c r="C32" s="243" t="s">
        <v>1156</v>
      </c>
      <c r="D32" s="243">
        <v>0</v>
      </c>
      <c r="E32" s="18">
        <f t="shared" si="0"/>
        <v>0</v>
      </c>
      <c r="F32" s="245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0</v>
      </c>
      <c r="O32" s="21">
        <f t="shared" si="5"/>
        <v>0</v>
      </c>
      <c r="P32" s="246">
        <v>12</v>
      </c>
      <c r="Q32" s="18">
        <f t="shared" si="6"/>
        <v>1</v>
      </c>
      <c r="R32" s="247"/>
      <c r="S32" s="18">
        <f t="shared" si="7"/>
        <v>0</v>
      </c>
      <c r="T32" s="20">
        <f t="shared" si="8"/>
        <v>12</v>
      </c>
      <c r="U32" s="22">
        <f t="shared" si="8"/>
        <v>1</v>
      </c>
      <c r="V32" s="23"/>
      <c r="W32" s="18">
        <f t="shared" si="9"/>
        <v>0</v>
      </c>
      <c r="X32" s="24"/>
      <c r="Y32" s="18">
        <f t="shared" si="10"/>
        <v>0</v>
      </c>
      <c r="Z32" s="248">
        <v>0</v>
      </c>
      <c r="AA32" s="18">
        <f t="shared" si="11"/>
        <v>0</v>
      </c>
      <c r="AB32" s="25"/>
      <c r="AC32" s="18">
        <f t="shared" si="12"/>
        <v>0</v>
      </c>
      <c r="AD32" s="26">
        <f t="shared" si="13"/>
        <v>0</v>
      </c>
      <c r="AE32" s="27">
        <f t="shared" si="13"/>
        <v>0</v>
      </c>
      <c r="AF32" s="28">
        <f t="shared" si="14"/>
        <v>12</v>
      </c>
      <c r="AG32" s="29">
        <f t="shared" si="14"/>
        <v>1</v>
      </c>
      <c r="AH32" s="28">
        <f t="shared" si="15"/>
        <v>0</v>
      </c>
      <c r="AI32" s="22">
        <f t="shared" si="16"/>
        <v>0</v>
      </c>
    </row>
    <row r="33" spans="1:35" ht="15">
      <c r="A33" s="234"/>
      <c r="D33" s="17"/>
      <c r="E33" s="18">
        <f t="shared" si="0"/>
        <v>0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0</v>
      </c>
      <c r="O33" s="21">
        <f t="shared" si="5"/>
        <v>0</v>
      </c>
      <c r="P33" s="19"/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24"/>
      <c r="AA33" s="18">
        <f t="shared" si="11"/>
        <v>0</v>
      </c>
      <c r="AB33" s="25"/>
      <c r="AC33" s="18">
        <f t="shared" si="12"/>
        <v>0</v>
      </c>
      <c r="AD33" s="26">
        <f t="shared" si="13"/>
        <v>0</v>
      </c>
      <c r="AE33" s="27">
        <f t="shared" si="13"/>
        <v>0</v>
      </c>
      <c r="AF33" s="28">
        <f t="shared" si="14"/>
        <v>0</v>
      </c>
      <c r="AG33" s="29">
        <f t="shared" si="14"/>
        <v>0</v>
      </c>
      <c r="AH33" s="28">
        <f t="shared" si="15"/>
        <v>0</v>
      </c>
      <c r="AI33" s="22">
        <f t="shared" si="16"/>
        <v>0</v>
      </c>
    </row>
    <row r="34" spans="1:35" ht="15">
      <c r="A34" s="15"/>
      <c r="B34" s="16"/>
      <c r="C34" s="16"/>
      <c r="D34" s="17"/>
      <c r="E34" s="18">
        <f t="shared" si="0"/>
        <v>0</v>
      </c>
      <c r="F34" s="19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3"/>
        <v>0</v>
      </c>
      <c r="N34" s="20">
        <f t="shared" si="5"/>
        <v>0</v>
      </c>
      <c r="O34" s="21">
        <f t="shared" si="5"/>
        <v>0</v>
      </c>
      <c r="P34" s="19"/>
      <c r="Q34" s="18">
        <f t="shared" si="6"/>
        <v>0</v>
      </c>
      <c r="R34" s="19"/>
      <c r="S34" s="18">
        <f t="shared" si="7"/>
        <v>0</v>
      </c>
      <c r="T34" s="20">
        <f t="shared" si="8"/>
        <v>0</v>
      </c>
      <c r="U34" s="22">
        <f t="shared" si="8"/>
        <v>0</v>
      </c>
      <c r="V34" s="23"/>
      <c r="W34" s="18">
        <f t="shared" si="9"/>
        <v>0</v>
      </c>
      <c r="X34" s="24"/>
      <c r="Y34" s="18">
        <f t="shared" si="10"/>
        <v>0</v>
      </c>
      <c r="Z34" s="24"/>
      <c r="AA34" s="18">
        <f t="shared" si="11"/>
        <v>0</v>
      </c>
      <c r="AB34" s="25"/>
      <c r="AC34" s="18">
        <f t="shared" si="12"/>
        <v>0</v>
      </c>
      <c r="AD34" s="26">
        <f t="shared" si="13"/>
        <v>0</v>
      </c>
      <c r="AE34" s="27">
        <f t="shared" si="13"/>
        <v>0</v>
      </c>
      <c r="AF34" s="28">
        <f t="shared" si="14"/>
        <v>0</v>
      </c>
      <c r="AG34" s="29">
        <f t="shared" si="14"/>
        <v>0</v>
      </c>
      <c r="AH34" s="28">
        <f t="shared" si="15"/>
        <v>0</v>
      </c>
      <c r="AI34" s="22">
        <f t="shared" si="16"/>
        <v>0</v>
      </c>
    </row>
    <row r="35" spans="1:35" ht="15">
      <c r="A35" s="15"/>
      <c r="B35" s="16"/>
      <c r="C35" s="16"/>
      <c r="D35" s="17"/>
      <c r="E35" s="18">
        <f t="shared" si="0"/>
        <v>0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3"/>
        <v>0</v>
      </c>
      <c r="N35" s="20">
        <f t="shared" si="5"/>
        <v>0</v>
      </c>
      <c r="O35" s="21">
        <f t="shared" si="5"/>
        <v>0</v>
      </c>
      <c r="P35" s="19"/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24"/>
      <c r="AA35" s="18">
        <f t="shared" si="11"/>
        <v>0</v>
      </c>
      <c r="AB35" s="25"/>
      <c r="AC35" s="18">
        <f t="shared" si="12"/>
        <v>0</v>
      </c>
      <c r="AD35" s="26">
        <f t="shared" si="13"/>
        <v>0</v>
      </c>
      <c r="AE35" s="27">
        <f t="shared" si="13"/>
        <v>0</v>
      </c>
      <c r="AF35" s="28">
        <f t="shared" si="14"/>
        <v>0</v>
      </c>
      <c r="AG35" s="29">
        <f t="shared" si="14"/>
        <v>0</v>
      </c>
      <c r="AH35" s="28">
        <f t="shared" si="15"/>
        <v>0</v>
      </c>
      <c r="AI35" s="22">
        <f t="shared" si="16"/>
        <v>0</v>
      </c>
    </row>
    <row r="36" spans="1:35" ht="15">
      <c r="A36" s="15"/>
      <c r="B36" s="16"/>
      <c r="C36" s="16"/>
      <c r="D36" s="17"/>
      <c r="E36" s="18">
        <f t="shared" si="0"/>
        <v>0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3"/>
        <v>0</v>
      </c>
      <c r="N36" s="20">
        <f t="shared" si="5"/>
        <v>0</v>
      </c>
      <c r="O36" s="21">
        <f t="shared" si="5"/>
        <v>0</v>
      </c>
      <c r="P36" s="19"/>
      <c r="Q36" s="18">
        <f t="shared" si="6"/>
        <v>0</v>
      </c>
      <c r="R36" s="19"/>
      <c r="S36" s="18">
        <f t="shared" si="7"/>
        <v>0</v>
      </c>
      <c r="T36" s="20">
        <f t="shared" si="8"/>
        <v>0</v>
      </c>
      <c r="U36" s="22">
        <f t="shared" si="8"/>
        <v>0</v>
      </c>
      <c r="V36" s="23"/>
      <c r="W36" s="18">
        <f t="shared" si="9"/>
        <v>0</v>
      </c>
      <c r="X36" s="24"/>
      <c r="Y36" s="18">
        <f t="shared" si="10"/>
        <v>0</v>
      </c>
      <c r="Z36" s="24"/>
      <c r="AA36" s="18">
        <f t="shared" si="11"/>
        <v>0</v>
      </c>
      <c r="AB36" s="25"/>
      <c r="AC36" s="18">
        <f t="shared" si="12"/>
        <v>0</v>
      </c>
      <c r="AD36" s="26">
        <f t="shared" si="13"/>
        <v>0</v>
      </c>
      <c r="AE36" s="27">
        <f t="shared" si="13"/>
        <v>0</v>
      </c>
      <c r="AF36" s="28">
        <f t="shared" si="14"/>
        <v>0</v>
      </c>
      <c r="AG36" s="29">
        <f t="shared" si="14"/>
        <v>0</v>
      </c>
      <c r="AH36" s="28">
        <f t="shared" si="15"/>
        <v>0</v>
      </c>
      <c r="AI36" s="22">
        <f t="shared" si="16"/>
        <v>0</v>
      </c>
    </row>
    <row r="37" spans="1:35" ht="15">
      <c r="A37" s="15"/>
      <c r="B37" s="16"/>
      <c r="C37" s="16"/>
      <c r="D37" s="17"/>
      <c r="E37" s="18">
        <f t="shared" si="0"/>
        <v>0</v>
      </c>
      <c r="F37" s="19"/>
      <c r="G37" s="18">
        <f t="shared" si="1"/>
        <v>0</v>
      </c>
      <c r="H37" s="19"/>
      <c r="I37" s="18">
        <f t="shared" si="2"/>
        <v>0</v>
      </c>
      <c r="J37" s="19"/>
      <c r="K37" s="18">
        <f aca="true" t="shared" si="17" ref="K37:M46">+J37/12</f>
        <v>0</v>
      </c>
      <c r="L37" s="19"/>
      <c r="M37" s="18">
        <f t="shared" si="17"/>
        <v>0</v>
      </c>
      <c r="N37" s="20">
        <f aca="true" t="shared" si="18" ref="N37:O46">D37+F37+H37+J37+L37</f>
        <v>0</v>
      </c>
      <c r="O37" s="21">
        <f t="shared" si="18"/>
        <v>0</v>
      </c>
      <c r="P37" s="19"/>
      <c r="Q37" s="18">
        <f t="shared" si="6"/>
        <v>0</v>
      </c>
      <c r="R37" s="19"/>
      <c r="S37" s="18">
        <f t="shared" si="7"/>
        <v>0</v>
      </c>
      <c r="T37" s="20">
        <f aca="true" t="shared" si="19" ref="T37:U46">P37+R37</f>
        <v>0</v>
      </c>
      <c r="U37" s="22">
        <f t="shared" si="19"/>
        <v>0</v>
      </c>
      <c r="V37" s="23"/>
      <c r="W37" s="18">
        <f t="shared" si="9"/>
        <v>0</v>
      </c>
      <c r="X37" s="24"/>
      <c r="Y37" s="18">
        <f t="shared" si="10"/>
        <v>0</v>
      </c>
      <c r="Z37" s="24"/>
      <c r="AA37" s="18">
        <f t="shared" si="11"/>
        <v>0</v>
      </c>
      <c r="AB37" s="25"/>
      <c r="AC37" s="18">
        <f t="shared" si="12"/>
        <v>0</v>
      </c>
      <c r="AD37" s="26">
        <f aca="true" t="shared" si="20" ref="AD37:AE46">X37+Z37+AB37</f>
        <v>0</v>
      </c>
      <c r="AE37" s="27">
        <f t="shared" si="20"/>
        <v>0</v>
      </c>
      <c r="AF37" s="28">
        <f aca="true" t="shared" si="21" ref="AF37:AG46">N37+T37+V37+AD37</f>
        <v>0</v>
      </c>
      <c r="AG37" s="29">
        <f t="shared" si="21"/>
        <v>0</v>
      </c>
      <c r="AH37" s="28">
        <f t="shared" si="15"/>
        <v>0</v>
      </c>
      <c r="AI37" s="22">
        <f t="shared" si="16"/>
        <v>0</v>
      </c>
    </row>
    <row r="38" spans="1:35" ht="15">
      <c r="A38" s="15"/>
      <c r="B38" s="16"/>
      <c r="C38" s="16"/>
      <c r="D38" s="17"/>
      <c r="E38" s="18">
        <f t="shared" si="0"/>
        <v>0</v>
      </c>
      <c r="F38" s="19"/>
      <c r="G38" s="18">
        <f t="shared" si="1"/>
        <v>0</v>
      </c>
      <c r="H38" s="19"/>
      <c r="I38" s="18">
        <f t="shared" si="2"/>
        <v>0</v>
      </c>
      <c r="J38" s="19"/>
      <c r="K38" s="18">
        <f t="shared" si="17"/>
        <v>0</v>
      </c>
      <c r="L38" s="19"/>
      <c r="M38" s="18">
        <f t="shared" si="17"/>
        <v>0</v>
      </c>
      <c r="N38" s="20">
        <f t="shared" si="18"/>
        <v>0</v>
      </c>
      <c r="O38" s="21">
        <f t="shared" si="18"/>
        <v>0</v>
      </c>
      <c r="P38" s="19"/>
      <c r="Q38" s="18">
        <f t="shared" si="6"/>
        <v>0</v>
      </c>
      <c r="R38" s="19"/>
      <c r="S38" s="18">
        <f t="shared" si="7"/>
        <v>0</v>
      </c>
      <c r="T38" s="20">
        <f t="shared" si="19"/>
        <v>0</v>
      </c>
      <c r="U38" s="22">
        <f t="shared" si="19"/>
        <v>0</v>
      </c>
      <c r="V38" s="23"/>
      <c r="W38" s="18">
        <f t="shared" si="9"/>
        <v>0</v>
      </c>
      <c r="X38" s="24"/>
      <c r="Y38" s="18">
        <f t="shared" si="10"/>
        <v>0</v>
      </c>
      <c r="Z38" s="24"/>
      <c r="AA38" s="18">
        <f t="shared" si="11"/>
        <v>0</v>
      </c>
      <c r="AB38" s="25"/>
      <c r="AC38" s="18">
        <f t="shared" si="12"/>
        <v>0</v>
      </c>
      <c r="AD38" s="26">
        <f t="shared" si="20"/>
        <v>0</v>
      </c>
      <c r="AE38" s="27">
        <f t="shared" si="20"/>
        <v>0</v>
      </c>
      <c r="AF38" s="28">
        <f t="shared" si="21"/>
        <v>0</v>
      </c>
      <c r="AG38" s="29">
        <f t="shared" si="21"/>
        <v>0</v>
      </c>
      <c r="AH38" s="28">
        <f t="shared" si="15"/>
        <v>0</v>
      </c>
      <c r="AI38" s="22">
        <f t="shared" si="16"/>
        <v>0</v>
      </c>
    </row>
    <row r="39" spans="1:35" s="1" customFormat="1" ht="15">
      <c r="A39" s="493" t="s">
        <v>35</v>
      </c>
      <c r="B39" s="494"/>
      <c r="C39" s="495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8"/>
    </row>
    <row r="40" spans="1:35" ht="15">
      <c r="A40" s="15"/>
      <c r="B40" s="16"/>
      <c r="C40" s="16"/>
      <c r="D40" s="17"/>
      <c r="E40" s="18">
        <f t="shared" si="0"/>
        <v>0</v>
      </c>
      <c r="F40" s="19"/>
      <c r="G40" s="18">
        <f t="shared" si="1"/>
        <v>0</v>
      </c>
      <c r="H40" s="19"/>
      <c r="I40" s="18">
        <f t="shared" si="2"/>
        <v>0</v>
      </c>
      <c r="J40" s="19"/>
      <c r="K40" s="18">
        <f t="shared" si="17"/>
        <v>0</v>
      </c>
      <c r="L40" s="19"/>
      <c r="M40" s="18">
        <f t="shared" si="17"/>
        <v>0</v>
      </c>
      <c r="N40" s="20">
        <f t="shared" si="18"/>
        <v>0</v>
      </c>
      <c r="O40" s="21">
        <f t="shared" si="18"/>
        <v>0</v>
      </c>
      <c r="P40" s="19"/>
      <c r="Q40" s="18">
        <f t="shared" si="6"/>
        <v>0</v>
      </c>
      <c r="R40" s="19"/>
      <c r="S40" s="18">
        <f t="shared" si="7"/>
        <v>0</v>
      </c>
      <c r="T40" s="20">
        <f t="shared" si="19"/>
        <v>0</v>
      </c>
      <c r="U40" s="22">
        <f t="shared" si="19"/>
        <v>0</v>
      </c>
      <c r="V40" s="23"/>
      <c r="W40" s="18">
        <f t="shared" si="9"/>
        <v>0</v>
      </c>
      <c r="X40" s="24"/>
      <c r="Y40" s="18">
        <f t="shared" si="10"/>
        <v>0</v>
      </c>
      <c r="Z40" s="24"/>
      <c r="AA40" s="18">
        <f t="shared" si="11"/>
        <v>0</v>
      </c>
      <c r="AB40" s="25"/>
      <c r="AC40" s="18">
        <f t="shared" si="12"/>
        <v>0</v>
      </c>
      <c r="AD40" s="26">
        <f t="shared" si="20"/>
        <v>0</v>
      </c>
      <c r="AE40" s="27">
        <f t="shared" si="20"/>
        <v>0</v>
      </c>
      <c r="AF40" s="28">
        <f t="shared" si="21"/>
        <v>0</v>
      </c>
      <c r="AG40" s="29">
        <f t="shared" si="21"/>
        <v>0</v>
      </c>
      <c r="AH40" s="28">
        <f t="shared" si="15"/>
        <v>0</v>
      </c>
      <c r="AI40" s="22">
        <f t="shared" si="16"/>
        <v>0</v>
      </c>
    </row>
    <row r="41" spans="1:35" ht="15">
      <c r="A41" s="15"/>
      <c r="B41" s="16"/>
      <c r="C41" s="16"/>
      <c r="D41" s="17"/>
      <c r="E41" s="18">
        <f t="shared" si="0"/>
        <v>0</v>
      </c>
      <c r="F41" s="19"/>
      <c r="G41" s="18">
        <f t="shared" si="1"/>
        <v>0</v>
      </c>
      <c r="H41" s="19"/>
      <c r="I41" s="18">
        <f t="shared" si="2"/>
        <v>0</v>
      </c>
      <c r="J41" s="19"/>
      <c r="K41" s="18">
        <f t="shared" si="17"/>
        <v>0</v>
      </c>
      <c r="L41" s="19"/>
      <c r="M41" s="18">
        <f t="shared" si="17"/>
        <v>0</v>
      </c>
      <c r="N41" s="20">
        <f t="shared" si="18"/>
        <v>0</v>
      </c>
      <c r="O41" s="21">
        <f t="shared" si="18"/>
        <v>0</v>
      </c>
      <c r="P41" s="19"/>
      <c r="Q41" s="18">
        <f t="shared" si="6"/>
        <v>0</v>
      </c>
      <c r="R41" s="19"/>
      <c r="S41" s="18">
        <f t="shared" si="7"/>
        <v>0</v>
      </c>
      <c r="T41" s="20">
        <f t="shared" si="19"/>
        <v>0</v>
      </c>
      <c r="U41" s="22">
        <f t="shared" si="19"/>
        <v>0</v>
      </c>
      <c r="V41" s="23"/>
      <c r="W41" s="18">
        <f t="shared" si="9"/>
        <v>0</v>
      </c>
      <c r="X41" s="24"/>
      <c r="Y41" s="18">
        <f t="shared" si="10"/>
        <v>0</v>
      </c>
      <c r="Z41" s="24"/>
      <c r="AA41" s="18">
        <f t="shared" si="11"/>
        <v>0</v>
      </c>
      <c r="AB41" s="25"/>
      <c r="AC41" s="18">
        <f t="shared" si="12"/>
        <v>0</v>
      </c>
      <c r="AD41" s="26">
        <f t="shared" si="20"/>
        <v>0</v>
      </c>
      <c r="AE41" s="27">
        <f t="shared" si="20"/>
        <v>0</v>
      </c>
      <c r="AF41" s="28">
        <f t="shared" si="21"/>
        <v>0</v>
      </c>
      <c r="AG41" s="29">
        <f t="shared" si="21"/>
        <v>0</v>
      </c>
      <c r="AH41" s="28">
        <f t="shared" si="15"/>
        <v>0</v>
      </c>
      <c r="AI41" s="22">
        <f t="shared" si="16"/>
        <v>0</v>
      </c>
    </row>
    <row r="42" spans="1:35" ht="15">
      <c r="A42" s="15"/>
      <c r="B42" s="16"/>
      <c r="C42" s="16"/>
      <c r="D42" s="17"/>
      <c r="E42" s="18">
        <f t="shared" si="0"/>
        <v>0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17"/>
        <v>0</v>
      </c>
      <c r="L42" s="19"/>
      <c r="M42" s="18">
        <f t="shared" si="17"/>
        <v>0</v>
      </c>
      <c r="N42" s="20">
        <f t="shared" si="18"/>
        <v>0</v>
      </c>
      <c r="O42" s="21">
        <f t="shared" si="18"/>
        <v>0</v>
      </c>
      <c r="P42" s="19"/>
      <c r="Q42" s="18">
        <f t="shared" si="6"/>
        <v>0</v>
      </c>
      <c r="R42" s="19"/>
      <c r="S42" s="18">
        <f t="shared" si="7"/>
        <v>0</v>
      </c>
      <c r="T42" s="20">
        <f t="shared" si="19"/>
        <v>0</v>
      </c>
      <c r="U42" s="22">
        <f t="shared" si="19"/>
        <v>0</v>
      </c>
      <c r="V42" s="23"/>
      <c r="W42" s="18">
        <f t="shared" si="9"/>
        <v>0</v>
      </c>
      <c r="X42" s="24"/>
      <c r="Y42" s="18">
        <f t="shared" si="10"/>
        <v>0</v>
      </c>
      <c r="Z42" s="24"/>
      <c r="AA42" s="18">
        <f t="shared" si="11"/>
        <v>0</v>
      </c>
      <c r="AB42" s="25"/>
      <c r="AC42" s="18">
        <f t="shared" si="12"/>
        <v>0</v>
      </c>
      <c r="AD42" s="26">
        <f t="shared" si="20"/>
        <v>0</v>
      </c>
      <c r="AE42" s="27">
        <f t="shared" si="20"/>
        <v>0</v>
      </c>
      <c r="AF42" s="28">
        <f t="shared" si="21"/>
        <v>0</v>
      </c>
      <c r="AG42" s="29">
        <f t="shared" si="21"/>
        <v>0</v>
      </c>
      <c r="AH42" s="28">
        <f t="shared" si="15"/>
        <v>0</v>
      </c>
      <c r="AI42" s="22">
        <f t="shared" si="16"/>
        <v>0</v>
      </c>
    </row>
    <row r="43" spans="1:35" ht="15">
      <c r="A43" s="15"/>
      <c r="B43" s="16"/>
      <c r="C43" s="16"/>
      <c r="D43" s="17"/>
      <c r="E43" s="18">
        <f t="shared" si="0"/>
        <v>0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t="shared" si="17"/>
        <v>0</v>
      </c>
      <c r="L43" s="19"/>
      <c r="M43" s="18">
        <f t="shared" si="17"/>
        <v>0</v>
      </c>
      <c r="N43" s="20">
        <f t="shared" si="18"/>
        <v>0</v>
      </c>
      <c r="O43" s="21">
        <f t="shared" si="18"/>
        <v>0</v>
      </c>
      <c r="P43" s="19"/>
      <c r="Q43" s="18">
        <f t="shared" si="6"/>
        <v>0</v>
      </c>
      <c r="R43" s="19"/>
      <c r="S43" s="18">
        <f t="shared" si="7"/>
        <v>0</v>
      </c>
      <c r="T43" s="20">
        <f t="shared" si="19"/>
        <v>0</v>
      </c>
      <c r="U43" s="22">
        <f t="shared" si="19"/>
        <v>0</v>
      </c>
      <c r="V43" s="23"/>
      <c r="W43" s="18">
        <f t="shared" si="9"/>
        <v>0</v>
      </c>
      <c r="X43" s="24"/>
      <c r="Y43" s="18">
        <f t="shared" si="10"/>
        <v>0</v>
      </c>
      <c r="Z43" s="24"/>
      <c r="AA43" s="18">
        <f t="shared" si="11"/>
        <v>0</v>
      </c>
      <c r="AB43" s="25"/>
      <c r="AC43" s="18">
        <f t="shared" si="12"/>
        <v>0</v>
      </c>
      <c r="AD43" s="26">
        <f t="shared" si="20"/>
        <v>0</v>
      </c>
      <c r="AE43" s="27">
        <f t="shared" si="20"/>
        <v>0</v>
      </c>
      <c r="AF43" s="28">
        <f t="shared" si="21"/>
        <v>0</v>
      </c>
      <c r="AG43" s="29">
        <f t="shared" si="21"/>
        <v>0</v>
      </c>
      <c r="AH43" s="28">
        <f t="shared" si="15"/>
        <v>0</v>
      </c>
      <c r="AI43" s="22">
        <f t="shared" si="16"/>
        <v>0</v>
      </c>
    </row>
    <row r="44" spans="1:35" ht="15">
      <c r="A44" s="15"/>
      <c r="B44" s="16"/>
      <c r="C44" s="16"/>
      <c r="D44" s="17"/>
      <c r="E44" s="18">
        <f t="shared" si="0"/>
        <v>0</v>
      </c>
      <c r="F44" s="19"/>
      <c r="G44" s="18">
        <f t="shared" si="1"/>
        <v>0</v>
      </c>
      <c r="H44" s="19"/>
      <c r="I44" s="18">
        <f t="shared" si="2"/>
        <v>0</v>
      </c>
      <c r="J44" s="19"/>
      <c r="K44" s="18">
        <f t="shared" si="17"/>
        <v>0</v>
      </c>
      <c r="L44" s="19"/>
      <c r="M44" s="18">
        <f t="shared" si="17"/>
        <v>0</v>
      </c>
      <c r="N44" s="20">
        <f t="shared" si="18"/>
        <v>0</v>
      </c>
      <c r="O44" s="21">
        <f t="shared" si="18"/>
        <v>0</v>
      </c>
      <c r="P44" s="19"/>
      <c r="Q44" s="18">
        <f t="shared" si="6"/>
        <v>0</v>
      </c>
      <c r="R44" s="19"/>
      <c r="S44" s="18">
        <f t="shared" si="7"/>
        <v>0</v>
      </c>
      <c r="T44" s="20">
        <f t="shared" si="19"/>
        <v>0</v>
      </c>
      <c r="U44" s="22">
        <f t="shared" si="19"/>
        <v>0</v>
      </c>
      <c r="V44" s="23"/>
      <c r="W44" s="18">
        <f t="shared" si="9"/>
        <v>0</v>
      </c>
      <c r="X44" s="24"/>
      <c r="Y44" s="18">
        <f t="shared" si="10"/>
        <v>0</v>
      </c>
      <c r="Z44" s="24"/>
      <c r="AA44" s="18">
        <f t="shared" si="11"/>
        <v>0</v>
      </c>
      <c r="AB44" s="25"/>
      <c r="AC44" s="18">
        <f t="shared" si="12"/>
        <v>0</v>
      </c>
      <c r="AD44" s="26">
        <f t="shared" si="20"/>
        <v>0</v>
      </c>
      <c r="AE44" s="27">
        <f t="shared" si="20"/>
        <v>0</v>
      </c>
      <c r="AF44" s="28">
        <f t="shared" si="21"/>
        <v>0</v>
      </c>
      <c r="AG44" s="29">
        <f t="shared" si="21"/>
        <v>0</v>
      </c>
      <c r="AH44" s="28">
        <f t="shared" si="15"/>
        <v>0</v>
      </c>
      <c r="AI44" s="22">
        <f t="shared" si="16"/>
        <v>0</v>
      </c>
    </row>
    <row r="45" spans="1:35" ht="15">
      <c r="A45" s="15"/>
      <c r="B45" s="16"/>
      <c r="C45" s="16"/>
      <c r="D45" s="17"/>
      <c r="E45" s="18">
        <f t="shared" si="0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17"/>
        <v>0</v>
      </c>
      <c r="L45" s="19"/>
      <c r="M45" s="18">
        <f t="shared" si="17"/>
        <v>0</v>
      </c>
      <c r="N45" s="20">
        <f t="shared" si="18"/>
        <v>0</v>
      </c>
      <c r="O45" s="21">
        <f t="shared" si="18"/>
        <v>0</v>
      </c>
      <c r="P45" s="19"/>
      <c r="Q45" s="18">
        <f t="shared" si="6"/>
        <v>0</v>
      </c>
      <c r="R45" s="19"/>
      <c r="S45" s="18">
        <f t="shared" si="7"/>
        <v>0</v>
      </c>
      <c r="T45" s="20">
        <f t="shared" si="19"/>
        <v>0</v>
      </c>
      <c r="U45" s="22">
        <f t="shared" si="19"/>
        <v>0</v>
      </c>
      <c r="V45" s="23"/>
      <c r="W45" s="18">
        <f t="shared" si="9"/>
        <v>0</v>
      </c>
      <c r="X45" s="24"/>
      <c r="Y45" s="18">
        <f t="shared" si="10"/>
        <v>0</v>
      </c>
      <c r="Z45" s="24"/>
      <c r="AA45" s="18">
        <f t="shared" si="11"/>
        <v>0</v>
      </c>
      <c r="AB45" s="25"/>
      <c r="AC45" s="18">
        <f t="shared" si="12"/>
        <v>0</v>
      </c>
      <c r="AD45" s="26">
        <f t="shared" si="20"/>
        <v>0</v>
      </c>
      <c r="AE45" s="27">
        <f t="shared" si="20"/>
        <v>0</v>
      </c>
      <c r="AF45" s="28">
        <f t="shared" si="21"/>
        <v>0</v>
      </c>
      <c r="AG45" s="29">
        <f t="shared" si="21"/>
        <v>0</v>
      </c>
      <c r="AH45" s="28">
        <f t="shared" si="15"/>
        <v>0</v>
      </c>
      <c r="AI45" s="22">
        <f t="shared" si="16"/>
        <v>0</v>
      </c>
    </row>
    <row r="46" spans="1:35" ht="15">
      <c r="A46" s="30"/>
      <c r="B46" s="31"/>
      <c r="C46" s="31"/>
      <c r="D46" s="17"/>
      <c r="E46" s="18">
        <f t="shared" si="0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17"/>
        <v>0</v>
      </c>
      <c r="L46" s="19"/>
      <c r="M46" s="18">
        <f t="shared" si="17"/>
        <v>0</v>
      </c>
      <c r="N46" s="20">
        <f t="shared" si="18"/>
        <v>0</v>
      </c>
      <c r="O46" s="21">
        <f t="shared" si="18"/>
        <v>0</v>
      </c>
      <c r="P46" s="19"/>
      <c r="Q46" s="18">
        <f t="shared" si="6"/>
        <v>0</v>
      </c>
      <c r="R46" s="19"/>
      <c r="S46" s="18">
        <f t="shared" si="7"/>
        <v>0</v>
      </c>
      <c r="T46" s="20">
        <f t="shared" si="19"/>
        <v>0</v>
      </c>
      <c r="U46" s="22">
        <f t="shared" si="19"/>
        <v>0</v>
      </c>
      <c r="V46" s="23"/>
      <c r="W46" s="18">
        <f t="shared" si="9"/>
        <v>0</v>
      </c>
      <c r="X46" s="24"/>
      <c r="Y46" s="18">
        <f t="shared" si="10"/>
        <v>0</v>
      </c>
      <c r="Z46" s="24"/>
      <c r="AA46" s="18">
        <f t="shared" si="11"/>
        <v>0</v>
      </c>
      <c r="AB46" s="25"/>
      <c r="AC46" s="18">
        <f t="shared" si="12"/>
        <v>0</v>
      </c>
      <c r="AD46" s="26">
        <f t="shared" si="20"/>
        <v>0</v>
      </c>
      <c r="AE46" s="27">
        <f t="shared" si="20"/>
        <v>0</v>
      </c>
      <c r="AF46" s="28">
        <f t="shared" si="21"/>
        <v>0</v>
      </c>
      <c r="AG46" s="29">
        <f t="shared" si="21"/>
        <v>0</v>
      </c>
      <c r="AH46" s="28">
        <f t="shared" si="15"/>
        <v>0</v>
      </c>
      <c r="AI46" s="22">
        <f t="shared" si="16"/>
        <v>0</v>
      </c>
    </row>
    <row r="47" spans="1:35" s="1" customFormat="1" ht="15">
      <c r="A47" s="493" t="s">
        <v>36</v>
      </c>
      <c r="B47" s="494"/>
      <c r="C47" s="495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8"/>
    </row>
    <row r="48" spans="1:35" ht="15">
      <c r="A48" s="234"/>
      <c r="B48" s="31"/>
      <c r="C48" s="31"/>
      <c r="E48" s="18">
        <f aca="true" t="shared" si="22" ref="E48:E57">+D48/12</f>
        <v>0</v>
      </c>
      <c r="F48" s="19"/>
      <c r="G48" s="18">
        <f aca="true" t="shared" si="23" ref="G48:G69">F48/12</f>
        <v>0</v>
      </c>
      <c r="H48" s="19"/>
      <c r="I48" s="18">
        <f aca="true" t="shared" si="24" ref="I48:I69">+H48/12</f>
        <v>0</v>
      </c>
      <c r="J48" s="19"/>
      <c r="K48" s="18">
        <f aca="true" t="shared" si="25" ref="K48:K69">+J48/12</f>
        <v>0</v>
      </c>
      <c r="L48" s="19"/>
      <c r="M48" s="18">
        <f aca="true" t="shared" si="26" ref="M48:M69">+L48/12</f>
        <v>0</v>
      </c>
      <c r="N48" s="20">
        <f aca="true" t="shared" si="27" ref="N48:O63">D48+F48+H48+J48+L48</f>
        <v>0</v>
      </c>
      <c r="O48" s="21">
        <f t="shared" si="27"/>
        <v>0</v>
      </c>
      <c r="P48" s="19"/>
      <c r="Q48" s="18">
        <f aca="true" t="shared" si="28" ref="Q48:Q69">+P48/12</f>
        <v>0</v>
      </c>
      <c r="R48" s="19"/>
      <c r="S48" s="18">
        <f aca="true" t="shared" si="29" ref="S48:S69">+R48/12</f>
        <v>0</v>
      </c>
      <c r="T48" s="20">
        <f aca="true" t="shared" si="30" ref="T48:U63">P48+R48</f>
        <v>0</v>
      </c>
      <c r="U48" s="22">
        <f t="shared" si="30"/>
        <v>0</v>
      </c>
      <c r="V48" s="23"/>
      <c r="W48" s="18">
        <f aca="true" t="shared" si="31" ref="W48:W69">+V48/12</f>
        <v>0</v>
      </c>
      <c r="X48" s="24"/>
      <c r="Y48" s="18">
        <f aca="true" t="shared" si="32" ref="Y48:Y69">+X48/12</f>
        <v>0</v>
      </c>
      <c r="Z48" s="24"/>
      <c r="AA48" s="18">
        <f aca="true" t="shared" si="33" ref="AA48:AA69">+Z48/12</f>
        <v>0</v>
      </c>
      <c r="AB48" s="33"/>
      <c r="AC48" s="18">
        <f aca="true" t="shared" si="34" ref="AC48:AC57">AB48/12</f>
        <v>0</v>
      </c>
      <c r="AD48" s="26">
        <f aca="true" t="shared" si="35" ref="AD48:AE63">X48+Z48+AB48</f>
        <v>0</v>
      </c>
      <c r="AE48" s="27">
        <f t="shared" si="35"/>
        <v>0</v>
      </c>
      <c r="AF48" s="28">
        <f aca="true" t="shared" si="36" ref="AF48:AG63">N48+T48+V48+AD48</f>
        <v>0</v>
      </c>
      <c r="AG48" s="29">
        <f t="shared" si="36"/>
        <v>0</v>
      </c>
      <c r="AH48" s="28">
        <f aca="true" t="shared" si="37" ref="AH48:AH69">IF(AF48-F48-J48-AB48-12&lt;0,0,AF48-F48-J48-AB48-12)</f>
        <v>0</v>
      </c>
      <c r="AI48" s="22">
        <f aca="true" t="shared" si="38" ref="AI48:AI69">AH48/12</f>
        <v>0</v>
      </c>
    </row>
    <row r="49" spans="1:35" ht="15">
      <c r="A49" s="15"/>
      <c r="B49" s="31"/>
      <c r="C49" s="31"/>
      <c r="D49" s="17"/>
      <c r="E49" s="18">
        <f t="shared" si="22"/>
        <v>0</v>
      </c>
      <c r="F49" s="19"/>
      <c r="G49" s="18">
        <f t="shared" si="23"/>
        <v>0</v>
      </c>
      <c r="H49" s="19"/>
      <c r="I49" s="18">
        <f t="shared" si="24"/>
        <v>0</v>
      </c>
      <c r="J49" s="19"/>
      <c r="K49" s="18">
        <f t="shared" si="25"/>
        <v>0</v>
      </c>
      <c r="L49" s="19"/>
      <c r="M49" s="18">
        <f t="shared" si="26"/>
        <v>0</v>
      </c>
      <c r="N49" s="20">
        <f t="shared" si="27"/>
        <v>0</v>
      </c>
      <c r="O49" s="21">
        <f t="shared" si="27"/>
        <v>0</v>
      </c>
      <c r="P49" s="19"/>
      <c r="Q49" s="18">
        <f t="shared" si="28"/>
        <v>0</v>
      </c>
      <c r="R49" s="19"/>
      <c r="S49" s="18">
        <f t="shared" si="29"/>
        <v>0</v>
      </c>
      <c r="T49" s="20">
        <f t="shared" si="30"/>
        <v>0</v>
      </c>
      <c r="U49" s="22">
        <f t="shared" si="30"/>
        <v>0</v>
      </c>
      <c r="V49" s="23"/>
      <c r="W49" s="18">
        <f t="shared" si="31"/>
        <v>0</v>
      </c>
      <c r="X49" s="24"/>
      <c r="Y49" s="18">
        <f t="shared" si="32"/>
        <v>0</v>
      </c>
      <c r="Z49" s="24"/>
      <c r="AA49" s="18">
        <f t="shared" si="33"/>
        <v>0</v>
      </c>
      <c r="AB49" s="33"/>
      <c r="AC49" s="18">
        <f t="shared" si="34"/>
        <v>0</v>
      </c>
      <c r="AD49" s="26">
        <f t="shared" si="35"/>
        <v>0</v>
      </c>
      <c r="AE49" s="27">
        <f t="shared" si="35"/>
        <v>0</v>
      </c>
      <c r="AF49" s="28">
        <f t="shared" si="36"/>
        <v>0</v>
      </c>
      <c r="AG49" s="29">
        <f t="shared" si="36"/>
        <v>0</v>
      </c>
      <c r="AH49" s="28">
        <f t="shared" si="37"/>
        <v>0</v>
      </c>
      <c r="AI49" s="22">
        <f t="shared" si="38"/>
        <v>0</v>
      </c>
    </row>
    <row r="50" spans="1:35" ht="15">
      <c r="A50" s="15"/>
      <c r="B50" s="31"/>
      <c r="C50" s="31"/>
      <c r="D50" s="17"/>
      <c r="E50" s="18">
        <f t="shared" si="22"/>
        <v>0</v>
      </c>
      <c r="F50" s="19"/>
      <c r="G50" s="18">
        <f t="shared" si="23"/>
        <v>0</v>
      </c>
      <c r="H50" s="19"/>
      <c r="I50" s="18">
        <f t="shared" si="24"/>
        <v>0</v>
      </c>
      <c r="J50" s="19"/>
      <c r="K50" s="18">
        <f t="shared" si="25"/>
        <v>0</v>
      </c>
      <c r="L50" s="19"/>
      <c r="M50" s="18">
        <f t="shared" si="26"/>
        <v>0</v>
      </c>
      <c r="N50" s="20">
        <f t="shared" si="27"/>
        <v>0</v>
      </c>
      <c r="O50" s="21">
        <f t="shared" si="27"/>
        <v>0</v>
      </c>
      <c r="P50" s="19"/>
      <c r="Q50" s="18">
        <f t="shared" si="28"/>
        <v>0</v>
      </c>
      <c r="R50" s="19"/>
      <c r="S50" s="18">
        <f t="shared" si="29"/>
        <v>0</v>
      </c>
      <c r="T50" s="20">
        <f t="shared" si="30"/>
        <v>0</v>
      </c>
      <c r="U50" s="22">
        <f t="shared" si="30"/>
        <v>0</v>
      </c>
      <c r="V50" s="23"/>
      <c r="W50" s="18">
        <f t="shared" si="31"/>
        <v>0</v>
      </c>
      <c r="X50" s="24"/>
      <c r="Y50" s="18">
        <f t="shared" si="32"/>
        <v>0</v>
      </c>
      <c r="Z50" s="24"/>
      <c r="AA50" s="18">
        <f t="shared" si="33"/>
        <v>0</v>
      </c>
      <c r="AB50" s="33"/>
      <c r="AC50" s="18">
        <f t="shared" si="34"/>
        <v>0</v>
      </c>
      <c r="AD50" s="26">
        <f t="shared" si="35"/>
        <v>0</v>
      </c>
      <c r="AE50" s="27">
        <f t="shared" si="35"/>
        <v>0</v>
      </c>
      <c r="AF50" s="28">
        <f t="shared" si="36"/>
        <v>0</v>
      </c>
      <c r="AG50" s="29">
        <f t="shared" si="36"/>
        <v>0</v>
      </c>
      <c r="AH50" s="28">
        <f t="shared" si="37"/>
        <v>0</v>
      </c>
      <c r="AI50" s="22">
        <f t="shared" si="38"/>
        <v>0</v>
      </c>
    </row>
    <row r="51" spans="1:35" ht="15">
      <c r="A51" s="15"/>
      <c r="B51" s="31"/>
      <c r="C51" s="31"/>
      <c r="D51" s="17"/>
      <c r="E51" s="18">
        <f t="shared" si="22"/>
        <v>0</v>
      </c>
      <c r="F51" s="19"/>
      <c r="G51" s="18">
        <f t="shared" si="23"/>
        <v>0</v>
      </c>
      <c r="H51" s="19"/>
      <c r="I51" s="18">
        <f t="shared" si="24"/>
        <v>0</v>
      </c>
      <c r="J51" s="19"/>
      <c r="K51" s="18">
        <f t="shared" si="25"/>
        <v>0</v>
      </c>
      <c r="L51" s="19"/>
      <c r="M51" s="18">
        <f t="shared" si="26"/>
        <v>0</v>
      </c>
      <c r="N51" s="20">
        <f t="shared" si="27"/>
        <v>0</v>
      </c>
      <c r="O51" s="21">
        <f t="shared" si="27"/>
        <v>0</v>
      </c>
      <c r="P51" s="19"/>
      <c r="Q51" s="18">
        <f t="shared" si="28"/>
        <v>0</v>
      </c>
      <c r="R51" s="19"/>
      <c r="S51" s="18">
        <f t="shared" si="29"/>
        <v>0</v>
      </c>
      <c r="T51" s="20">
        <f t="shared" si="30"/>
        <v>0</v>
      </c>
      <c r="U51" s="22">
        <f t="shared" si="30"/>
        <v>0</v>
      </c>
      <c r="V51" s="23"/>
      <c r="W51" s="18">
        <f t="shared" si="31"/>
        <v>0</v>
      </c>
      <c r="X51" s="24"/>
      <c r="Y51" s="18">
        <f t="shared" si="32"/>
        <v>0</v>
      </c>
      <c r="Z51" s="24"/>
      <c r="AA51" s="18">
        <f t="shared" si="33"/>
        <v>0</v>
      </c>
      <c r="AB51" s="33"/>
      <c r="AC51" s="18">
        <f t="shared" si="34"/>
        <v>0</v>
      </c>
      <c r="AD51" s="26">
        <f t="shared" si="35"/>
        <v>0</v>
      </c>
      <c r="AE51" s="27">
        <f t="shared" si="35"/>
        <v>0</v>
      </c>
      <c r="AF51" s="28">
        <f t="shared" si="36"/>
        <v>0</v>
      </c>
      <c r="AG51" s="29">
        <f t="shared" si="36"/>
        <v>0</v>
      </c>
      <c r="AH51" s="28">
        <f t="shared" si="37"/>
        <v>0</v>
      </c>
      <c r="AI51" s="22">
        <f t="shared" si="38"/>
        <v>0</v>
      </c>
    </row>
    <row r="52" spans="1:35" ht="15">
      <c r="A52" s="30"/>
      <c r="B52" s="31"/>
      <c r="C52" s="31"/>
      <c r="D52" s="17"/>
      <c r="E52" s="18">
        <f t="shared" si="22"/>
        <v>0</v>
      </c>
      <c r="F52" s="19"/>
      <c r="G52" s="18">
        <f t="shared" si="23"/>
        <v>0</v>
      </c>
      <c r="H52" s="19"/>
      <c r="I52" s="18">
        <f t="shared" si="24"/>
        <v>0</v>
      </c>
      <c r="J52" s="19"/>
      <c r="K52" s="18">
        <f t="shared" si="25"/>
        <v>0</v>
      </c>
      <c r="L52" s="19"/>
      <c r="M52" s="18">
        <f t="shared" si="26"/>
        <v>0</v>
      </c>
      <c r="N52" s="20">
        <f t="shared" si="27"/>
        <v>0</v>
      </c>
      <c r="O52" s="21">
        <f t="shared" si="27"/>
        <v>0</v>
      </c>
      <c r="P52" s="19"/>
      <c r="Q52" s="18">
        <f t="shared" si="28"/>
        <v>0</v>
      </c>
      <c r="R52" s="19"/>
      <c r="S52" s="18">
        <f t="shared" si="29"/>
        <v>0</v>
      </c>
      <c r="T52" s="20">
        <f t="shared" si="30"/>
        <v>0</v>
      </c>
      <c r="U52" s="22">
        <f t="shared" si="30"/>
        <v>0</v>
      </c>
      <c r="V52" s="23"/>
      <c r="W52" s="18">
        <f t="shared" si="31"/>
        <v>0</v>
      </c>
      <c r="X52" s="24"/>
      <c r="Y52" s="18">
        <f t="shared" si="32"/>
        <v>0</v>
      </c>
      <c r="Z52" s="24"/>
      <c r="AA52" s="18">
        <f t="shared" si="33"/>
        <v>0</v>
      </c>
      <c r="AB52" s="33"/>
      <c r="AC52" s="18">
        <f t="shared" si="34"/>
        <v>0</v>
      </c>
      <c r="AD52" s="26">
        <f t="shared" si="35"/>
        <v>0</v>
      </c>
      <c r="AE52" s="27">
        <f t="shared" si="35"/>
        <v>0</v>
      </c>
      <c r="AF52" s="28">
        <f t="shared" si="36"/>
        <v>0</v>
      </c>
      <c r="AG52" s="29">
        <f t="shared" si="36"/>
        <v>0</v>
      </c>
      <c r="AH52" s="28">
        <f t="shared" si="37"/>
        <v>0</v>
      </c>
      <c r="AI52" s="22">
        <f t="shared" si="38"/>
        <v>0</v>
      </c>
    </row>
    <row r="53" spans="1:35" ht="15">
      <c r="A53" s="30"/>
      <c r="B53" s="31"/>
      <c r="C53" s="31"/>
      <c r="D53" s="17"/>
      <c r="E53" s="18">
        <f t="shared" si="22"/>
        <v>0</v>
      </c>
      <c r="F53" s="19"/>
      <c r="G53" s="18">
        <f t="shared" si="23"/>
        <v>0</v>
      </c>
      <c r="H53" s="19"/>
      <c r="I53" s="18">
        <f t="shared" si="24"/>
        <v>0</v>
      </c>
      <c r="J53" s="19"/>
      <c r="K53" s="18">
        <f t="shared" si="25"/>
        <v>0</v>
      </c>
      <c r="L53" s="19"/>
      <c r="M53" s="18">
        <f t="shared" si="26"/>
        <v>0</v>
      </c>
      <c r="N53" s="20">
        <f t="shared" si="27"/>
        <v>0</v>
      </c>
      <c r="O53" s="21">
        <f t="shared" si="27"/>
        <v>0</v>
      </c>
      <c r="P53" s="19"/>
      <c r="Q53" s="18">
        <f t="shared" si="28"/>
        <v>0</v>
      </c>
      <c r="R53" s="19"/>
      <c r="S53" s="18">
        <f t="shared" si="29"/>
        <v>0</v>
      </c>
      <c r="T53" s="20">
        <f t="shared" si="30"/>
        <v>0</v>
      </c>
      <c r="U53" s="22">
        <f t="shared" si="30"/>
        <v>0</v>
      </c>
      <c r="V53" s="23"/>
      <c r="W53" s="18">
        <f t="shared" si="31"/>
        <v>0</v>
      </c>
      <c r="X53" s="24"/>
      <c r="Y53" s="18">
        <f t="shared" si="32"/>
        <v>0</v>
      </c>
      <c r="Z53" s="24"/>
      <c r="AA53" s="18">
        <f t="shared" si="33"/>
        <v>0</v>
      </c>
      <c r="AB53" s="33"/>
      <c r="AC53" s="18">
        <f t="shared" si="34"/>
        <v>0</v>
      </c>
      <c r="AD53" s="26">
        <f t="shared" si="35"/>
        <v>0</v>
      </c>
      <c r="AE53" s="27">
        <f t="shared" si="35"/>
        <v>0</v>
      </c>
      <c r="AF53" s="28">
        <f t="shared" si="36"/>
        <v>0</v>
      </c>
      <c r="AG53" s="29">
        <f t="shared" si="36"/>
        <v>0</v>
      </c>
      <c r="AH53" s="28">
        <f t="shared" si="37"/>
        <v>0</v>
      </c>
      <c r="AI53" s="22">
        <f t="shared" si="38"/>
        <v>0</v>
      </c>
    </row>
    <row r="54" spans="1:35" ht="15">
      <c r="A54" s="30"/>
      <c r="B54" s="31"/>
      <c r="C54" s="31"/>
      <c r="D54" s="17"/>
      <c r="E54" s="18">
        <f t="shared" si="22"/>
        <v>0</v>
      </c>
      <c r="F54" s="19"/>
      <c r="G54" s="18">
        <f t="shared" si="23"/>
        <v>0</v>
      </c>
      <c r="H54" s="19"/>
      <c r="I54" s="18">
        <f t="shared" si="24"/>
        <v>0</v>
      </c>
      <c r="J54" s="19"/>
      <c r="K54" s="18">
        <f t="shared" si="25"/>
        <v>0</v>
      </c>
      <c r="L54" s="19"/>
      <c r="M54" s="18">
        <f t="shared" si="26"/>
        <v>0</v>
      </c>
      <c r="N54" s="20">
        <f t="shared" si="27"/>
        <v>0</v>
      </c>
      <c r="O54" s="21">
        <f t="shared" si="27"/>
        <v>0</v>
      </c>
      <c r="P54" s="19"/>
      <c r="Q54" s="18">
        <f t="shared" si="28"/>
        <v>0</v>
      </c>
      <c r="R54" s="19"/>
      <c r="S54" s="18">
        <f t="shared" si="29"/>
        <v>0</v>
      </c>
      <c r="T54" s="20">
        <f t="shared" si="30"/>
        <v>0</v>
      </c>
      <c r="U54" s="22">
        <f t="shared" si="30"/>
        <v>0</v>
      </c>
      <c r="V54" s="23"/>
      <c r="W54" s="18">
        <f t="shared" si="31"/>
        <v>0</v>
      </c>
      <c r="X54" s="24"/>
      <c r="Y54" s="18">
        <f t="shared" si="32"/>
        <v>0</v>
      </c>
      <c r="Z54" s="24"/>
      <c r="AA54" s="18">
        <f t="shared" si="33"/>
        <v>0</v>
      </c>
      <c r="AB54" s="33"/>
      <c r="AC54" s="18">
        <f t="shared" si="34"/>
        <v>0</v>
      </c>
      <c r="AD54" s="26">
        <f t="shared" si="35"/>
        <v>0</v>
      </c>
      <c r="AE54" s="27">
        <f t="shared" si="35"/>
        <v>0</v>
      </c>
      <c r="AF54" s="28">
        <f t="shared" si="36"/>
        <v>0</v>
      </c>
      <c r="AG54" s="29">
        <f t="shared" si="36"/>
        <v>0</v>
      </c>
      <c r="AH54" s="28">
        <f t="shared" si="37"/>
        <v>0</v>
      </c>
      <c r="AI54" s="22">
        <f t="shared" si="38"/>
        <v>0</v>
      </c>
    </row>
    <row r="55" spans="1:35" ht="15">
      <c r="A55" s="30"/>
      <c r="B55" s="31"/>
      <c r="C55" s="31"/>
      <c r="D55" s="17"/>
      <c r="E55" s="18">
        <f t="shared" si="22"/>
        <v>0</v>
      </c>
      <c r="F55" s="19"/>
      <c r="G55" s="18">
        <f t="shared" si="23"/>
        <v>0</v>
      </c>
      <c r="H55" s="19"/>
      <c r="I55" s="18">
        <f t="shared" si="24"/>
        <v>0</v>
      </c>
      <c r="J55" s="19"/>
      <c r="K55" s="18">
        <f t="shared" si="25"/>
        <v>0</v>
      </c>
      <c r="L55" s="19"/>
      <c r="M55" s="18">
        <f t="shared" si="26"/>
        <v>0</v>
      </c>
      <c r="N55" s="20">
        <f t="shared" si="27"/>
        <v>0</v>
      </c>
      <c r="O55" s="21">
        <f t="shared" si="27"/>
        <v>0</v>
      </c>
      <c r="P55" s="19"/>
      <c r="Q55" s="18">
        <f t="shared" si="28"/>
        <v>0</v>
      </c>
      <c r="R55" s="19"/>
      <c r="S55" s="18">
        <f t="shared" si="29"/>
        <v>0</v>
      </c>
      <c r="T55" s="20">
        <f t="shared" si="30"/>
        <v>0</v>
      </c>
      <c r="U55" s="22">
        <f t="shared" si="30"/>
        <v>0</v>
      </c>
      <c r="V55" s="23"/>
      <c r="W55" s="18">
        <f t="shared" si="31"/>
        <v>0</v>
      </c>
      <c r="X55" s="24"/>
      <c r="Y55" s="18">
        <f t="shared" si="32"/>
        <v>0</v>
      </c>
      <c r="Z55" s="24"/>
      <c r="AA55" s="18">
        <f t="shared" si="33"/>
        <v>0</v>
      </c>
      <c r="AB55" s="33"/>
      <c r="AC55" s="18">
        <f t="shared" si="34"/>
        <v>0</v>
      </c>
      <c r="AD55" s="26">
        <f t="shared" si="35"/>
        <v>0</v>
      </c>
      <c r="AE55" s="27">
        <f t="shared" si="35"/>
        <v>0</v>
      </c>
      <c r="AF55" s="28">
        <f t="shared" si="36"/>
        <v>0</v>
      </c>
      <c r="AG55" s="29">
        <f t="shared" si="36"/>
        <v>0</v>
      </c>
      <c r="AH55" s="28">
        <f t="shared" si="37"/>
        <v>0</v>
      </c>
      <c r="AI55" s="22">
        <f t="shared" si="38"/>
        <v>0</v>
      </c>
    </row>
    <row r="56" spans="1:35" ht="15">
      <c r="A56" s="30"/>
      <c r="B56" s="31"/>
      <c r="C56" s="31"/>
      <c r="D56" s="17"/>
      <c r="E56" s="18">
        <f t="shared" si="22"/>
        <v>0</v>
      </c>
      <c r="F56" s="19"/>
      <c r="G56" s="18">
        <f t="shared" si="23"/>
        <v>0</v>
      </c>
      <c r="H56" s="19"/>
      <c r="I56" s="18">
        <f t="shared" si="24"/>
        <v>0</v>
      </c>
      <c r="J56" s="19"/>
      <c r="K56" s="18">
        <f t="shared" si="25"/>
        <v>0</v>
      </c>
      <c r="L56" s="19"/>
      <c r="M56" s="18">
        <f t="shared" si="26"/>
        <v>0</v>
      </c>
      <c r="N56" s="20">
        <f t="shared" si="27"/>
        <v>0</v>
      </c>
      <c r="O56" s="21">
        <f t="shared" si="27"/>
        <v>0</v>
      </c>
      <c r="P56" s="19"/>
      <c r="Q56" s="18">
        <f t="shared" si="28"/>
        <v>0</v>
      </c>
      <c r="R56" s="19"/>
      <c r="S56" s="18">
        <f t="shared" si="29"/>
        <v>0</v>
      </c>
      <c r="T56" s="20">
        <f t="shared" si="30"/>
        <v>0</v>
      </c>
      <c r="U56" s="22">
        <f t="shared" si="30"/>
        <v>0</v>
      </c>
      <c r="V56" s="23"/>
      <c r="W56" s="18">
        <f t="shared" si="31"/>
        <v>0</v>
      </c>
      <c r="X56" s="24"/>
      <c r="Y56" s="18">
        <f t="shared" si="32"/>
        <v>0</v>
      </c>
      <c r="Z56" s="24"/>
      <c r="AA56" s="18">
        <f t="shared" si="33"/>
        <v>0</v>
      </c>
      <c r="AB56" s="33"/>
      <c r="AC56" s="18">
        <f t="shared" si="34"/>
        <v>0</v>
      </c>
      <c r="AD56" s="26">
        <f t="shared" si="35"/>
        <v>0</v>
      </c>
      <c r="AE56" s="27">
        <f t="shared" si="35"/>
        <v>0</v>
      </c>
      <c r="AF56" s="28">
        <f t="shared" si="36"/>
        <v>0</v>
      </c>
      <c r="AG56" s="29">
        <f t="shared" si="36"/>
        <v>0</v>
      </c>
      <c r="AH56" s="28">
        <f t="shared" si="37"/>
        <v>0</v>
      </c>
      <c r="AI56" s="22">
        <f t="shared" si="38"/>
        <v>0</v>
      </c>
    </row>
    <row r="57" spans="1:35" ht="15">
      <c r="A57" s="30"/>
      <c r="B57" s="31"/>
      <c r="C57" s="31"/>
      <c r="D57" s="17"/>
      <c r="E57" s="18">
        <f t="shared" si="22"/>
        <v>0</v>
      </c>
      <c r="F57" s="19"/>
      <c r="G57" s="18">
        <f t="shared" si="23"/>
        <v>0</v>
      </c>
      <c r="H57" s="19"/>
      <c r="I57" s="18">
        <f t="shared" si="24"/>
        <v>0</v>
      </c>
      <c r="J57" s="19"/>
      <c r="K57" s="18">
        <f t="shared" si="25"/>
        <v>0</v>
      </c>
      <c r="L57" s="19"/>
      <c r="M57" s="18">
        <f t="shared" si="26"/>
        <v>0</v>
      </c>
      <c r="N57" s="20">
        <f t="shared" si="27"/>
        <v>0</v>
      </c>
      <c r="O57" s="21">
        <f t="shared" si="27"/>
        <v>0</v>
      </c>
      <c r="P57" s="19"/>
      <c r="Q57" s="18">
        <f t="shared" si="28"/>
        <v>0</v>
      </c>
      <c r="R57" s="19"/>
      <c r="S57" s="18">
        <f t="shared" si="29"/>
        <v>0</v>
      </c>
      <c r="T57" s="20">
        <f t="shared" si="30"/>
        <v>0</v>
      </c>
      <c r="U57" s="22">
        <f t="shared" si="30"/>
        <v>0</v>
      </c>
      <c r="V57" s="23"/>
      <c r="W57" s="18">
        <f t="shared" si="31"/>
        <v>0</v>
      </c>
      <c r="X57" s="24"/>
      <c r="Y57" s="18">
        <f t="shared" si="32"/>
        <v>0</v>
      </c>
      <c r="Z57" s="24"/>
      <c r="AA57" s="18">
        <f t="shared" si="33"/>
        <v>0</v>
      </c>
      <c r="AB57" s="33"/>
      <c r="AC57" s="18">
        <f t="shared" si="34"/>
        <v>0</v>
      </c>
      <c r="AD57" s="26">
        <f t="shared" si="35"/>
        <v>0</v>
      </c>
      <c r="AE57" s="27">
        <f t="shared" si="35"/>
        <v>0</v>
      </c>
      <c r="AF57" s="28">
        <f t="shared" si="36"/>
        <v>0</v>
      </c>
      <c r="AG57" s="29">
        <f t="shared" si="36"/>
        <v>0</v>
      </c>
      <c r="AH57" s="28">
        <f t="shared" si="37"/>
        <v>0</v>
      </c>
      <c r="AI57" s="22">
        <f t="shared" si="38"/>
        <v>0</v>
      </c>
    </row>
    <row r="58" spans="1:35" ht="15">
      <c r="A58" s="30"/>
      <c r="B58" s="31"/>
      <c r="C58" s="31"/>
      <c r="D58" s="17"/>
      <c r="E58" s="18">
        <f t="shared" si="0"/>
        <v>0</v>
      </c>
      <c r="F58" s="19"/>
      <c r="G58" s="18">
        <f t="shared" si="23"/>
        <v>0</v>
      </c>
      <c r="H58" s="19"/>
      <c r="I58" s="18">
        <f t="shared" si="24"/>
        <v>0</v>
      </c>
      <c r="J58" s="19"/>
      <c r="K58" s="18">
        <f t="shared" si="25"/>
        <v>0</v>
      </c>
      <c r="L58" s="19"/>
      <c r="M58" s="18">
        <f t="shared" si="26"/>
        <v>0</v>
      </c>
      <c r="N58" s="20">
        <f t="shared" si="27"/>
        <v>0</v>
      </c>
      <c r="O58" s="21">
        <f t="shared" si="27"/>
        <v>0</v>
      </c>
      <c r="P58" s="19"/>
      <c r="Q58" s="18">
        <f t="shared" si="28"/>
        <v>0</v>
      </c>
      <c r="R58" s="19"/>
      <c r="S58" s="18">
        <f t="shared" si="29"/>
        <v>0</v>
      </c>
      <c r="T58" s="20">
        <f t="shared" si="30"/>
        <v>0</v>
      </c>
      <c r="U58" s="22">
        <f t="shared" si="30"/>
        <v>0</v>
      </c>
      <c r="V58" s="23"/>
      <c r="W58" s="18">
        <f t="shared" si="31"/>
        <v>0</v>
      </c>
      <c r="X58" s="24"/>
      <c r="Y58" s="18">
        <f t="shared" si="32"/>
        <v>0</v>
      </c>
      <c r="Z58" s="24"/>
      <c r="AA58" s="18">
        <f t="shared" si="33"/>
        <v>0</v>
      </c>
      <c r="AB58" s="33"/>
      <c r="AC58" s="18">
        <f t="shared" si="12"/>
        <v>0</v>
      </c>
      <c r="AD58" s="26">
        <f t="shared" si="35"/>
        <v>0</v>
      </c>
      <c r="AE58" s="27">
        <f t="shared" si="35"/>
        <v>0</v>
      </c>
      <c r="AF58" s="28">
        <f t="shared" si="36"/>
        <v>0</v>
      </c>
      <c r="AG58" s="29">
        <f t="shared" si="36"/>
        <v>0</v>
      </c>
      <c r="AH58" s="28">
        <f t="shared" si="37"/>
        <v>0</v>
      </c>
      <c r="AI58" s="22">
        <f t="shared" si="38"/>
        <v>0</v>
      </c>
    </row>
    <row r="59" spans="1:35" ht="15">
      <c r="A59" s="30"/>
      <c r="B59" s="31"/>
      <c r="C59" s="31"/>
      <c r="D59" s="17"/>
      <c r="E59" s="18">
        <f t="shared" si="0"/>
        <v>0</v>
      </c>
      <c r="F59" s="19"/>
      <c r="G59" s="18">
        <f t="shared" si="23"/>
        <v>0</v>
      </c>
      <c r="H59" s="19"/>
      <c r="I59" s="18">
        <f t="shared" si="24"/>
        <v>0</v>
      </c>
      <c r="J59" s="19"/>
      <c r="K59" s="18">
        <f t="shared" si="25"/>
        <v>0</v>
      </c>
      <c r="L59" s="19"/>
      <c r="M59" s="18">
        <f t="shared" si="26"/>
        <v>0</v>
      </c>
      <c r="N59" s="20">
        <f t="shared" si="27"/>
        <v>0</v>
      </c>
      <c r="O59" s="21">
        <f t="shared" si="27"/>
        <v>0</v>
      </c>
      <c r="P59" s="19"/>
      <c r="Q59" s="18">
        <f t="shared" si="28"/>
        <v>0</v>
      </c>
      <c r="R59" s="19"/>
      <c r="S59" s="18">
        <f t="shared" si="29"/>
        <v>0</v>
      </c>
      <c r="T59" s="20">
        <f t="shared" si="30"/>
        <v>0</v>
      </c>
      <c r="U59" s="22">
        <f t="shared" si="30"/>
        <v>0</v>
      </c>
      <c r="V59" s="23"/>
      <c r="W59" s="18">
        <f t="shared" si="31"/>
        <v>0</v>
      </c>
      <c r="X59" s="24"/>
      <c r="Y59" s="18">
        <f t="shared" si="32"/>
        <v>0</v>
      </c>
      <c r="Z59" s="24"/>
      <c r="AA59" s="18">
        <f t="shared" si="33"/>
        <v>0</v>
      </c>
      <c r="AB59" s="33"/>
      <c r="AC59" s="18">
        <f t="shared" si="12"/>
        <v>0</v>
      </c>
      <c r="AD59" s="26">
        <f t="shared" si="35"/>
        <v>0</v>
      </c>
      <c r="AE59" s="27">
        <f t="shared" si="35"/>
        <v>0</v>
      </c>
      <c r="AF59" s="28">
        <f t="shared" si="36"/>
        <v>0</v>
      </c>
      <c r="AG59" s="29">
        <f t="shared" si="36"/>
        <v>0</v>
      </c>
      <c r="AH59" s="28">
        <f t="shared" si="37"/>
        <v>0</v>
      </c>
      <c r="AI59" s="22">
        <f t="shared" si="38"/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23"/>
        <v>0</v>
      </c>
      <c r="H60" s="19"/>
      <c r="I60" s="18">
        <f t="shared" si="24"/>
        <v>0</v>
      </c>
      <c r="J60" s="19"/>
      <c r="K60" s="18">
        <f t="shared" si="25"/>
        <v>0</v>
      </c>
      <c r="L60" s="19"/>
      <c r="M60" s="18">
        <f t="shared" si="26"/>
        <v>0</v>
      </c>
      <c r="N60" s="20">
        <f t="shared" si="27"/>
        <v>0</v>
      </c>
      <c r="O60" s="21">
        <f t="shared" si="27"/>
        <v>0</v>
      </c>
      <c r="P60" s="19"/>
      <c r="Q60" s="18">
        <f t="shared" si="28"/>
        <v>0</v>
      </c>
      <c r="R60" s="19"/>
      <c r="S60" s="18">
        <f t="shared" si="29"/>
        <v>0</v>
      </c>
      <c r="T60" s="20">
        <f t="shared" si="30"/>
        <v>0</v>
      </c>
      <c r="U60" s="22">
        <f t="shared" si="30"/>
        <v>0</v>
      </c>
      <c r="V60" s="23"/>
      <c r="W60" s="18">
        <f t="shared" si="31"/>
        <v>0</v>
      </c>
      <c r="X60" s="24"/>
      <c r="Y60" s="18">
        <f t="shared" si="32"/>
        <v>0</v>
      </c>
      <c r="Z60" s="24"/>
      <c r="AA60" s="18">
        <f t="shared" si="33"/>
        <v>0</v>
      </c>
      <c r="AB60" s="33"/>
      <c r="AC60" s="18">
        <f t="shared" si="12"/>
        <v>0</v>
      </c>
      <c r="AD60" s="26">
        <f t="shared" si="35"/>
        <v>0</v>
      </c>
      <c r="AE60" s="27">
        <f t="shared" si="35"/>
        <v>0</v>
      </c>
      <c r="AF60" s="28">
        <f t="shared" si="36"/>
        <v>0</v>
      </c>
      <c r="AG60" s="29">
        <f t="shared" si="36"/>
        <v>0</v>
      </c>
      <c r="AH60" s="28">
        <f t="shared" si="37"/>
        <v>0</v>
      </c>
      <c r="AI60" s="22">
        <f t="shared" si="38"/>
        <v>0</v>
      </c>
    </row>
    <row r="61" spans="1:35" ht="15">
      <c r="A61" s="30"/>
      <c r="B61" s="31"/>
      <c r="C61" s="16"/>
      <c r="D61" s="17"/>
      <c r="E61" s="18">
        <f t="shared" si="0"/>
        <v>0</v>
      </c>
      <c r="F61" s="19"/>
      <c r="G61" s="18">
        <f t="shared" si="23"/>
        <v>0</v>
      </c>
      <c r="H61" s="19"/>
      <c r="I61" s="18">
        <f t="shared" si="24"/>
        <v>0</v>
      </c>
      <c r="J61" s="19"/>
      <c r="K61" s="18">
        <f t="shared" si="25"/>
        <v>0</v>
      </c>
      <c r="L61" s="19"/>
      <c r="M61" s="18">
        <f t="shared" si="26"/>
        <v>0</v>
      </c>
      <c r="N61" s="20">
        <f t="shared" si="27"/>
        <v>0</v>
      </c>
      <c r="O61" s="21">
        <f t="shared" si="27"/>
        <v>0</v>
      </c>
      <c r="P61" s="19"/>
      <c r="Q61" s="18">
        <f t="shared" si="28"/>
        <v>0</v>
      </c>
      <c r="R61" s="19"/>
      <c r="S61" s="18">
        <f t="shared" si="29"/>
        <v>0</v>
      </c>
      <c r="T61" s="20">
        <f t="shared" si="30"/>
        <v>0</v>
      </c>
      <c r="U61" s="22">
        <f t="shared" si="30"/>
        <v>0</v>
      </c>
      <c r="V61" s="23"/>
      <c r="W61" s="18">
        <f t="shared" si="31"/>
        <v>0</v>
      </c>
      <c r="X61" s="24"/>
      <c r="Y61" s="18">
        <f t="shared" si="32"/>
        <v>0</v>
      </c>
      <c r="Z61" s="24"/>
      <c r="AA61" s="18">
        <f t="shared" si="33"/>
        <v>0</v>
      </c>
      <c r="AB61" s="33"/>
      <c r="AC61" s="18">
        <f t="shared" si="12"/>
        <v>0</v>
      </c>
      <c r="AD61" s="26">
        <f t="shared" si="35"/>
        <v>0</v>
      </c>
      <c r="AE61" s="27">
        <f t="shared" si="35"/>
        <v>0</v>
      </c>
      <c r="AF61" s="28">
        <f t="shared" si="36"/>
        <v>0</v>
      </c>
      <c r="AG61" s="29">
        <f t="shared" si="36"/>
        <v>0</v>
      </c>
      <c r="AH61" s="28">
        <f t="shared" si="37"/>
        <v>0</v>
      </c>
      <c r="AI61" s="22">
        <f t="shared" si="38"/>
        <v>0</v>
      </c>
    </row>
    <row r="62" spans="1:35" s="1" customFormat="1" ht="15">
      <c r="A62" s="493" t="s">
        <v>37</v>
      </c>
      <c r="B62" s="494"/>
      <c r="C62" s="495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8"/>
    </row>
    <row r="63" spans="1:35" ht="15">
      <c r="A63" s="30"/>
      <c r="E63" s="18">
        <f t="shared" si="0"/>
        <v>0</v>
      </c>
      <c r="F63" s="19"/>
      <c r="G63" s="18">
        <f t="shared" si="23"/>
        <v>0</v>
      </c>
      <c r="H63" s="19"/>
      <c r="I63" s="18">
        <f t="shared" si="24"/>
        <v>0</v>
      </c>
      <c r="J63" s="19"/>
      <c r="K63" s="18">
        <f t="shared" si="25"/>
        <v>0</v>
      </c>
      <c r="L63" s="19"/>
      <c r="M63" s="18">
        <f t="shared" si="26"/>
        <v>0</v>
      </c>
      <c r="N63" s="20">
        <f t="shared" si="27"/>
        <v>0</v>
      </c>
      <c r="O63" s="21">
        <f t="shared" si="27"/>
        <v>0</v>
      </c>
      <c r="P63" s="19"/>
      <c r="Q63" s="18">
        <f t="shared" si="28"/>
        <v>0</v>
      </c>
      <c r="R63" s="19"/>
      <c r="S63" s="18">
        <f t="shared" si="29"/>
        <v>0</v>
      </c>
      <c r="T63" s="20">
        <f t="shared" si="30"/>
        <v>0</v>
      </c>
      <c r="U63" s="22">
        <f t="shared" si="30"/>
        <v>0</v>
      </c>
      <c r="V63" s="23"/>
      <c r="W63" s="18">
        <f t="shared" si="31"/>
        <v>0</v>
      </c>
      <c r="X63" s="24"/>
      <c r="Y63" s="18">
        <f t="shared" si="32"/>
        <v>0</v>
      </c>
      <c r="Z63" s="24"/>
      <c r="AA63" s="34">
        <f t="shared" si="33"/>
        <v>0</v>
      </c>
      <c r="AB63" s="33"/>
      <c r="AC63" s="34">
        <f t="shared" si="12"/>
        <v>0</v>
      </c>
      <c r="AD63" s="26">
        <f t="shared" si="35"/>
        <v>0</v>
      </c>
      <c r="AE63" s="27">
        <f t="shared" si="35"/>
        <v>0</v>
      </c>
      <c r="AF63" s="28">
        <f t="shared" si="36"/>
        <v>0</v>
      </c>
      <c r="AG63" s="29">
        <f t="shared" si="36"/>
        <v>0</v>
      </c>
      <c r="AH63" s="28">
        <f t="shared" si="37"/>
        <v>0</v>
      </c>
      <c r="AI63" s="22">
        <f t="shared" si="38"/>
        <v>0</v>
      </c>
    </row>
    <row r="64" spans="1:35" ht="15">
      <c r="A64" s="30"/>
      <c r="B64" s="31"/>
      <c r="C64" s="35"/>
      <c r="D64" s="17"/>
      <c r="E64" s="18">
        <f t="shared" si="0"/>
        <v>0</v>
      </c>
      <c r="F64" s="19"/>
      <c r="G64" s="18">
        <f t="shared" si="23"/>
        <v>0</v>
      </c>
      <c r="H64" s="19"/>
      <c r="I64" s="18">
        <f t="shared" si="24"/>
        <v>0</v>
      </c>
      <c r="J64" s="19"/>
      <c r="K64" s="18">
        <f t="shared" si="25"/>
        <v>0</v>
      </c>
      <c r="L64" s="19"/>
      <c r="M64" s="18">
        <f t="shared" si="26"/>
        <v>0</v>
      </c>
      <c r="N64" s="20">
        <f aca="true" t="shared" si="39" ref="N64:O69">D64+F64+H64+J64+L64</f>
        <v>0</v>
      </c>
      <c r="O64" s="21">
        <f t="shared" si="39"/>
        <v>0</v>
      </c>
      <c r="P64" s="19"/>
      <c r="Q64" s="18">
        <f t="shared" si="28"/>
        <v>0</v>
      </c>
      <c r="R64" s="19"/>
      <c r="S64" s="18">
        <f t="shared" si="29"/>
        <v>0</v>
      </c>
      <c r="T64" s="20">
        <f aca="true" t="shared" si="40" ref="T64:U69">P64+R64</f>
        <v>0</v>
      </c>
      <c r="U64" s="22">
        <f t="shared" si="40"/>
        <v>0</v>
      </c>
      <c r="V64" s="23"/>
      <c r="W64" s="18">
        <f t="shared" si="31"/>
        <v>0</v>
      </c>
      <c r="X64" s="24"/>
      <c r="Y64" s="18">
        <f t="shared" si="32"/>
        <v>0</v>
      </c>
      <c r="Z64" s="24"/>
      <c r="AA64" s="34">
        <f t="shared" si="33"/>
        <v>0</v>
      </c>
      <c r="AB64" s="33"/>
      <c r="AC64" s="34">
        <f t="shared" si="12"/>
        <v>0</v>
      </c>
      <c r="AD64" s="26">
        <f aca="true" t="shared" si="41" ref="AD64:AE69">X64+Z64+AB64</f>
        <v>0</v>
      </c>
      <c r="AE64" s="27">
        <f t="shared" si="41"/>
        <v>0</v>
      </c>
      <c r="AF64" s="28">
        <f aca="true" t="shared" si="42" ref="AF64:AG69">N64+T64+V64+AD64</f>
        <v>0</v>
      </c>
      <c r="AG64" s="29">
        <f t="shared" si="42"/>
        <v>0</v>
      </c>
      <c r="AH64" s="28">
        <f t="shared" si="37"/>
        <v>0</v>
      </c>
      <c r="AI64" s="22">
        <f t="shared" si="38"/>
        <v>0</v>
      </c>
    </row>
    <row r="65" spans="1:35" ht="15">
      <c r="A65" s="30"/>
      <c r="B65" s="31"/>
      <c r="C65" s="35"/>
      <c r="D65" s="17"/>
      <c r="E65" s="18">
        <f t="shared" si="0"/>
        <v>0</v>
      </c>
      <c r="F65" s="19"/>
      <c r="G65" s="18">
        <f t="shared" si="23"/>
        <v>0</v>
      </c>
      <c r="H65" s="19"/>
      <c r="I65" s="18">
        <f t="shared" si="24"/>
        <v>0</v>
      </c>
      <c r="J65" s="19"/>
      <c r="K65" s="18">
        <f t="shared" si="25"/>
        <v>0</v>
      </c>
      <c r="L65" s="19"/>
      <c r="M65" s="18">
        <f t="shared" si="26"/>
        <v>0</v>
      </c>
      <c r="N65" s="20">
        <f t="shared" si="39"/>
        <v>0</v>
      </c>
      <c r="O65" s="21">
        <f t="shared" si="39"/>
        <v>0</v>
      </c>
      <c r="P65" s="19"/>
      <c r="Q65" s="18">
        <f t="shared" si="28"/>
        <v>0</v>
      </c>
      <c r="R65" s="19"/>
      <c r="S65" s="18">
        <f t="shared" si="29"/>
        <v>0</v>
      </c>
      <c r="T65" s="20">
        <f t="shared" si="40"/>
        <v>0</v>
      </c>
      <c r="U65" s="22">
        <f t="shared" si="40"/>
        <v>0</v>
      </c>
      <c r="V65" s="23"/>
      <c r="W65" s="18">
        <f t="shared" si="31"/>
        <v>0</v>
      </c>
      <c r="X65" s="24"/>
      <c r="Y65" s="18">
        <f t="shared" si="32"/>
        <v>0</v>
      </c>
      <c r="Z65" s="24"/>
      <c r="AA65" s="34">
        <f t="shared" si="33"/>
        <v>0</v>
      </c>
      <c r="AB65" s="33"/>
      <c r="AC65" s="34">
        <f t="shared" si="12"/>
        <v>0</v>
      </c>
      <c r="AD65" s="26">
        <f t="shared" si="41"/>
        <v>0</v>
      </c>
      <c r="AE65" s="27">
        <f t="shared" si="41"/>
        <v>0</v>
      </c>
      <c r="AF65" s="28">
        <f t="shared" si="42"/>
        <v>0</v>
      </c>
      <c r="AG65" s="29">
        <f t="shared" si="42"/>
        <v>0</v>
      </c>
      <c r="AH65" s="28">
        <f t="shared" si="37"/>
        <v>0</v>
      </c>
      <c r="AI65" s="22">
        <f t="shared" si="38"/>
        <v>0</v>
      </c>
    </row>
    <row r="66" spans="1:35" ht="15">
      <c r="A66" s="30"/>
      <c r="B66" s="31"/>
      <c r="C66" s="35"/>
      <c r="D66" s="17"/>
      <c r="E66" s="18">
        <f t="shared" si="0"/>
        <v>0</v>
      </c>
      <c r="F66" s="19"/>
      <c r="G66" s="18">
        <f t="shared" si="23"/>
        <v>0</v>
      </c>
      <c r="H66" s="19"/>
      <c r="I66" s="18">
        <f t="shared" si="24"/>
        <v>0</v>
      </c>
      <c r="J66" s="19"/>
      <c r="K66" s="18">
        <f t="shared" si="25"/>
        <v>0</v>
      </c>
      <c r="L66" s="19"/>
      <c r="M66" s="18">
        <f t="shared" si="26"/>
        <v>0</v>
      </c>
      <c r="N66" s="20">
        <f t="shared" si="39"/>
        <v>0</v>
      </c>
      <c r="O66" s="21">
        <f t="shared" si="39"/>
        <v>0</v>
      </c>
      <c r="P66" s="19"/>
      <c r="Q66" s="18">
        <f t="shared" si="28"/>
        <v>0</v>
      </c>
      <c r="R66" s="19"/>
      <c r="S66" s="18">
        <f t="shared" si="29"/>
        <v>0</v>
      </c>
      <c r="T66" s="20">
        <f t="shared" si="40"/>
        <v>0</v>
      </c>
      <c r="U66" s="22">
        <f t="shared" si="40"/>
        <v>0</v>
      </c>
      <c r="V66" s="23"/>
      <c r="W66" s="18">
        <f t="shared" si="31"/>
        <v>0</v>
      </c>
      <c r="X66" s="24"/>
      <c r="Y66" s="18">
        <f t="shared" si="32"/>
        <v>0</v>
      </c>
      <c r="Z66" s="24"/>
      <c r="AA66" s="34">
        <f t="shared" si="33"/>
        <v>0</v>
      </c>
      <c r="AB66" s="33"/>
      <c r="AC66" s="34">
        <f t="shared" si="12"/>
        <v>0</v>
      </c>
      <c r="AD66" s="26">
        <f t="shared" si="41"/>
        <v>0</v>
      </c>
      <c r="AE66" s="27">
        <f t="shared" si="41"/>
        <v>0</v>
      </c>
      <c r="AF66" s="28">
        <f t="shared" si="42"/>
        <v>0</v>
      </c>
      <c r="AG66" s="29">
        <f t="shared" si="42"/>
        <v>0</v>
      </c>
      <c r="AH66" s="28">
        <f t="shared" si="37"/>
        <v>0</v>
      </c>
      <c r="AI66" s="22">
        <f t="shared" si="38"/>
        <v>0</v>
      </c>
    </row>
    <row r="67" spans="1:35" ht="15">
      <c r="A67" s="30"/>
      <c r="B67" s="31"/>
      <c r="C67" s="35"/>
      <c r="D67" s="17"/>
      <c r="E67" s="18">
        <f t="shared" si="0"/>
        <v>0</v>
      </c>
      <c r="F67" s="19"/>
      <c r="G67" s="18">
        <f t="shared" si="23"/>
        <v>0</v>
      </c>
      <c r="H67" s="19"/>
      <c r="I67" s="18">
        <f t="shared" si="24"/>
        <v>0</v>
      </c>
      <c r="J67" s="19"/>
      <c r="K67" s="18">
        <f t="shared" si="25"/>
        <v>0</v>
      </c>
      <c r="L67" s="19"/>
      <c r="M67" s="18">
        <f t="shared" si="26"/>
        <v>0</v>
      </c>
      <c r="N67" s="20">
        <f t="shared" si="39"/>
        <v>0</v>
      </c>
      <c r="O67" s="21">
        <f t="shared" si="39"/>
        <v>0</v>
      </c>
      <c r="P67" s="19"/>
      <c r="Q67" s="18">
        <f t="shared" si="28"/>
        <v>0</v>
      </c>
      <c r="R67" s="19"/>
      <c r="S67" s="18">
        <f t="shared" si="29"/>
        <v>0</v>
      </c>
      <c r="T67" s="20">
        <f t="shared" si="40"/>
        <v>0</v>
      </c>
      <c r="U67" s="22">
        <f t="shared" si="40"/>
        <v>0</v>
      </c>
      <c r="V67" s="23"/>
      <c r="W67" s="18">
        <f t="shared" si="31"/>
        <v>0</v>
      </c>
      <c r="X67" s="24"/>
      <c r="Y67" s="18">
        <f t="shared" si="32"/>
        <v>0</v>
      </c>
      <c r="Z67" s="24"/>
      <c r="AA67" s="34">
        <f t="shared" si="33"/>
        <v>0</v>
      </c>
      <c r="AB67" s="33"/>
      <c r="AC67" s="34">
        <f t="shared" si="12"/>
        <v>0</v>
      </c>
      <c r="AD67" s="26">
        <f t="shared" si="41"/>
        <v>0</v>
      </c>
      <c r="AE67" s="27">
        <f t="shared" si="41"/>
        <v>0</v>
      </c>
      <c r="AF67" s="28">
        <f t="shared" si="42"/>
        <v>0</v>
      </c>
      <c r="AG67" s="29">
        <f t="shared" si="42"/>
        <v>0</v>
      </c>
      <c r="AH67" s="28">
        <f t="shared" si="37"/>
        <v>0</v>
      </c>
      <c r="AI67" s="22">
        <f t="shared" si="38"/>
        <v>0</v>
      </c>
    </row>
    <row r="68" spans="1:35" ht="15">
      <c r="A68" s="15"/>
      <c r="B68" s="31"/>
      <c r="C68" s="35"/>
      <c r="D68" s="17"/>
      <c r="E68" s="18">
        <f t="shared" si="0"/>
        <v>0</v>
      </c>
      <c r="F68" s="19"/>
      <c r="G68" s="18">
        <f t="shared" si="23"/>
        <v>0</v>
      </c>
      <c r="H68" s="19"/>
      <c r="I68" s="18">
        <f t="shared" si="24"/>
        <v>0</v>
      </c>
      <c r="J68" s="19"/>
      <c r="K68" s="18">
        <f t="shared" si="25"/>
        <v>0</v>
      </c>
      <c r="L68" s="19"/>
      <c r="M68" s="18">
        <f t="shared" si="26"/>
        <v>0</v>
      </c>
      <c r="N68" s="20">
        <f t="shared" si="39"/>
        <v>0</v>
      </c>
      <c r="O68" s="21">
        <f t="shared" si="39"/>
        <v>0</v>
      </c>
      <c r="P68" s="19"/>
      <c r="Q68" s="18">
        <f t="shared" si="28"/>
        <v>0</v>
      </c>
      <c r="R68" s="19"/>
      <c r="S68" s="18">
        <f t="shared" si="29"/>
        <v>0</v>
      </c>
      <c r="T68" s="20">
        <f t="shared" si="40"/>
        <v>0</v>
      </c>
      <c r="U68" s="22">
        <f t="shared" si="40"/>
        <v>0</v>
      </c>
      <c r="V68" s="23"/>
      <c r="W68" s="18">
        <f t="shared" si="31"/>
        <v>0</v>
      </c>
      <c r="X68" s="24"/>
      <c r="Y68" s="18">
        <f t="shared" si="32"/>
        <v>0</v>
      </c>
      <c r="Z68" s="24"/>
      <c r="AA68" s="34">
        <f t="shared" si="33"/>
        <v>0</v>
      </c>
      <c r="AB68" s="33"/>
      <c r="AC68" s="34">
        <f t="shared" si="12"/>
        <v>0</v>
      </c>
      <c r="AD68" s="26">
        <f t="shared" si="41"/>
        <v>0</v>
      </c>
      <c r="AE68" s="27">
        <f t="shared" si="41"/>
        <v>0</v>
      </c>
      <c r="AF68" s="28">
        <f t="shared" si="42"/>
        <v>0</v>
      </c>
      <c r="AG68" s="29">
        <f t="shared" si="42"/>
        <v>0</v>
      </c>
      <c r="AH68" s="28">
        <f t="shared" si="37"/>
        <v>0</v>
      </c>
      <c r="AI68" s="22">
        <f t="shared" si="38"/>
        <v>0</v>
      </c>
    </row>
    <row r="69" spans="1:35" ht="15.75" thickBot="1">
      <c r="A69" s="30"/>
      <c r="B69" s="31"/>
      <c r="C69" s="36"/>
      <c r="D69" s="17"/>
      <c r="E69" s="18">
        <f t="shared" si="0"/>
        <v>0</v>
      </c>
      <c r="F69" s="19"/>
      <c r="G69" s="18">
        <f t="shared" si="23"/>
        <v>0</v>
      </c>
      <c r="H69" s="19"/>
      <c r="I69" s="18">
        <f t="shared" si="24"/>
        <v>0</v>
      </c>
      <c r="J69" s="19"/>
      <c r="K69" s="18">
        <f t="shared" si="25"/>
        <v>0</v>
      </c>
      <c r="L69" s="19"/>
      <c r="M69" s="18">
        <f t="shared" si="26"/>
        <v>0</v>
      </c>
      <c r="N69" s="20">
        <f t="shared" si="39"/>
        <v>0</v>
      </c>
      <c r="O69" s="21">
        <f t="shared" si="39"/>
        <v>0</v>
      </c>
      <c r="P69" s="19"/>
      <c r="Q69" s="18">
        <f t="shared" si="28"/>
        <v>0</v>
      </c>
      <c r="R69" s="19"/>
      <c r="S69" s="18">
        <f t="shared" si="29"/>
        <v>0</v>
      </c>
      <c r="T69" s="20">
        <f t="shared" si="40"/>
        <v>0</v>
      </c>
      <c r="U69" s="22">
        <f t="shared" si="40"/>
        <v>0</v>
      </c>
      <c r="V69" s="23"/>
      <c r="W69" s="18">
        <f t="shared" si="31"/>
        <v>0</v>
      </c>
      <c r="X69" s="24"/>
      <c r="Y69" s="18">
        <f t="shared" si="32"/>
        <v>0</v>
      </c>
      <c r="Z69" s="24"/>
      <c r="AA69" s="34">
        <f t="shared" si="33"/>
        <v>0</v>
      </c>
      <c r="AB69" s="37"/>
      <c r="AC69" s="34">
        <f t="shared" si="12"/>
        <v>0</v>
      </c>
      <c r="AD69" s="38">
        <f t="shared" si="41"/>
        <v>0</v>
      </c>
      <c r="AE69" s="27">
        <f t="shared" si="41"/>
        <v>0</v>
      </c>
      <c r="AF69" s="28">
        <f t="shared" si="42"/>
        <v>0</v>
      </c>
      <c r="AG69" s="29">
        <f t="shared" si="42"/>
        <v>0</v>
      </c>
      <c r="AH69" s="28">
        <f t="shared" si="37"/>
        <v>0</v>
      </c>
      <c r="AI69" s="22">
        <f t="shared" si="38"/>
        <v>0</v>
      </c>
    </row>
    <row r="70" spans="1:67" s="41" customFormat="1" ht="15.75" thickBot="1">
      <c r="A70" s="496" t="s">
        <v>38</v>
      </c>
      <c r="B70" s="497"/>
      <c r="C70" s="498"/>
      <c r="D70" s="39">
        <f aca="true" t="shared" si="43" ref="D70:Q70">SUM(D20:D69)</f>
        <v>61.5</v>
      </c>
      <c r="E70" s="39">
        <f t="shared" si="43"/>
        <v>5.125</v>
      </c>
      <c r="F70" s="39">
        <f t="shared" si="43"/>
        <v>14</v>
      </c>
      <c r="G70" s="39">
        <f t="shared" si="43"/>
        <v>1.1666666666666667</v>
      </c>
      <c r="H70" s="39">
        <f t="shared" si="43"/>
        <v>0</v>
      </c>
      <c r="I70" s="39">
        <f t="shared" si="43"/>
        <v>0</v>
      </c>
      <c r="J70" s="39">
        <f t="shared" si="43"/>
        <v>0</v>
      </c>
      <c r="K70" s="39">
        <f t="shared" si="43"/>
        <v>0</v>
      </c>
      <c r="L70" s="39">
        <f t="shared" si="43"/>
        <v>0</v>
      </c>
      <c r="M70" s="39">
        <f t="shared" si="43"/>
        <v>0</v>
      </c>
      <c r="N70" s="39">
        <f t="shared" si="43"/>
        <v>75.5</v>
      </c>
      <c r="O70" s="39">
        <f t="shared" si="43"/>
        <v>6.291666666666666</v>
      </c>
      <c r="P70" s="39">
        <f t="shared" si="43"/>
        <v>65</v>
      </c>
      <c r="Q70" s="39">
        <f t="shared" si="43"/>
        <v>5.416666666666666</v>
      </c>
      <c r="R70" s="39">
        <f>SUM(R20:R52)</f>
        <v>12</v>
      </c>
      <c r="S70" s="39">
        <f>SUM(S20:S69)</f>
        <v>1</v>
      </c>
      <c r="T70" s="39">
        <f>SUM(T20:T69)</f>
        <v>77</v>
      </c>
      <c r="U70" s="39">
        <f>SUM(U20:U69)</f>
        <v>6.416666666666666</v>
      </c>
      <c r="V70" s="39">
        <f>SUM(V20:V69)</f>
        <v>0</v>
      </c>
      <c r="W70" s="39">
        <f>SUM(W20:W52)</f>
        <v>0</v>
      </c>
      <c r="X70" s="39">
        <f aca="true" t="shared" si="44" ref="X70:AI70">SUM(X20:X69)</f>
        <v>0</v>
      </c>
      <c r="Y70" s="39">
        <f t="shared" si="44"/>
        <v>0</v>
      </c>
      <c r="Z70" s="39">
        <f t="shared" si="44"/>
        <v>25</v>
      </c>
      <c r="AA70" s="39">
        <f t="shared" si="44"/>
        <v>2.0833333333333335</v>
      </c>
      <c r="AB70" s="39">
        <f t="shared" si="44"/>
        <v>0</v>
      </c>
      <c r="AC70" s="39">
        <f t="shared" si="44"/>
        <v>0</v>
      </c>
      <c r="AD70" s="39">
        <f t="shared" si="44"/>
        <v>25</v>
      </c>
      <c r="AE70" s="39">
        <f t="shared" si="44"/>
        <v>2.0833333333333335</v>
      </c>
      <c r="AF70" s="39">
        <f t="shared" si="44"/>
        <v>177.5</v>
      </c>
      <c r="AG70" s="39">
        <f t="shared" si="44"/>
        <v>14.791666666666668</v>
      </c>
      <c r="AH70" s="39">
        <f t="shared" si="44"/>
        <v>21.5</v>
      </c>
      <c r="AI70" s="40">
        <f t="shared" si="44"/>
        <v>1.7916666666666667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</row>
    <row r="71" spans="16:67" ht="15">
      <c r="P71" s="1"/>
      <c r="Q71" s="1"/>
      <c r="R71" s="1"/>
      <c r="S71" s="1"/>
      <c r="V71" s="1"/>
      <c r="W71" s="1"/>
      <c r="X71" s="1"/>
      <c r="Y71" s="1"/>
      <c r="Z71" s="1"/>
      <c r="AA71" s="1"/>
      <c r="AB71" s="1"/>
      <c r="AC71" s="1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</row>
    <row r="72" spans="1:19" ht="15">
      <c r="A72" s="373" t="s">
        <v>39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</row>
    <row r="73" spans="1:36" ht="15" customHeight="1">
      <c r="A73" s="375" t="s">
        <v>1820</v>
      </c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  <c r="AJ73" s="1"/>
    </row>
    <row r="75" ht="15">
      <c r="A75" s="233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70:C70"/>
    <mergeCell ref="A72:S72"/>
    <mergeCell ref="A73:AI73"/>
    <mergeCell ref="AH17:AH19"/>
    <mergeCell ref="AI17:AI19"/>
    <mergeCell ref="A20:C20"/>
    <mergeCell ref="A39:C39"/>
    <mergeCell ref="A47:C47"/>
    <mergeCell ref="A62:C62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3"/>
  <sheetViews>
    <sheetView workbookViewId="0" topLeftCell="A27">
      <selection activeCell="C27" sqref="C27"/>
    </sheetView>
  </sheetViews>
  <sheetFormatPr defaultColWidth="9.140625" defaultRowHeight="15"/>
  <cols>
    <col min="1" max="1" width="21.00390625" style="253" customWidth="1"/>
    <col min="2" max="2" width="25.140625" style="253" customWidth="1"/>
    <col min="3" max="3" width="45.28125" style="253" customWidth="1"/>
    <col min="4" max="5" width="8.00390625" style="253" customWidth="1"/>
    <col min="6" max="6" width="7.00390625" style="253" bestFit="1" customWidth="1"/>
    <col min="7" max="7" width="7.28125" style="253" customWidth="1"/>
    <col min="8" max="8" width="5.8515625" style="253" customWidth="1"/>
    <col min="9" max="9" width="6.421875" style="253" customWidth="1"/>
    <col min="10" max="11" width="6.28125" style="253" customWidth="1"/>
    <col min="12" max="13" width="7.28125" style="253" customWidth="1"/>
    <col min="14" max="14" width="11.28125" style="1" customWidth="1"/>
    <col min="15" max="15" width="11.00390625" style="1" customWidth="1"/>
    <col min="16" max="16" width="8.57421875" style="253" customWidth="1"/>
    <col min="17" max="17" width="7.421875" style="253" customWidth="1"/>
    <col min="18" max="19" width="7.7109375" style="253" customWidth="1"/>
    <col min="20" max="20" width="9.28125" style="1" customWidth="1"/>
    <col min="21" max="21" width="9.8515625" style="1" customWidth="1"/>
    <col min="22" max="22" width="7.7109375" style="253" customWidth="1"/>
    <col min="23" max="23" width="6.140625" style="253" customWidth="1"/>
    <col min="24" max="26" width="7.7109375" style="253" customWidth="1"/>
    <col min="27" max="27" width="9.7109375" style="253" customWidth="1"/>
    <col min="28" max="29" width="7.7109375" style="253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253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1118</v>
      </c>
    </row>
    <row r="10" spans="1:3" s="7" customFormat="1" ht="16.5" thickBot="1">
      <c r="A10" s="449" t="s">
        <v>5</v>
      </c>
      <c r="B10" s="450"/>
      <c r="C10" s="8" t="s">
        <v>1176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5" t="s">
        <v>1177</v>
      </c>
      <c r="B21" s="16" t="s">
        <v>298</v>
      </c>
      <c r="C21" s="16" t="s">
        <v>1178</v>
      </c>
      <c r="D21" s="17">
        <v>2</v>
      </c>
      <c r="E21" s="18">
        <f aca="true" t="shared" si="0" ref="E21:E87">+D21/12</f>
        <v>0.16666666666666666</v>
      </c>
      <c r="F21" s="257">
        <v>1</v>
      </c>
      <c r="G21" s="18">
        <f aca="true" t="shared" si="1" ref="G21:G36">F21/12</f>
        <v>0.08333333333333333</v>
      </c>
      <c r="H21" s="19"/>
      <c r="I21" s="18">
        <f aca="true" t="shared" si="2" ref="I21:I36">+H21/12</f>
        <v>0</v>
      </c>
      <c r="J21" s="19"/>
      <c r="K21" s="18">
        <f aca="true" t="shared" si="3" ref="K21:M26">+J21/12</f>
        <v>0</v>
      </c>
      <c r="L21" s="19"/>
      <c r="M21" s="18">
        <f aca="true" t="shared" si="4" ref="M21:M24">+L21/12</f>
        <v>0</v>
      </c>
      <c r="N21" s="20">
        <f aca="true" t="shared" si="5" ref="N21:O26">D21+F21+H21+J21+L21</f>
        <v>3</v>
      </c>
      <c r="O21" s="21">
        <f t="shared" si="5"/>
        <v>0.25</v>
      </c>
      <c r="P21" s="258">
        <v>10</v>
      </c>
      <c r="Q21" s="18">
        <f aca="true" t="shared" si="6" ref="Q21:Q36">+P21/12</f>
        <v>0.8333333333333334</v>
      </c>
      <c r="R21" s="259"/>
      <c r="S21" s="18">
        <f aca="true" t="shared" si="7" ref="S21:S36">+R21/12</f>
        <v>0</v>
      </c>
      <c r="T21" s="20">
        <f aca="true" t="shared" si="8" ref="T21:U26">P21+R21</f>
        <v>10</v>
      </c>
      <c r="U21" s="22">
        <f t="shared" si="8"/>
        <v>0.8333333333333334</v>
      </c>
      <c r="V21" s="23"/>
      <c r="W21" s="18">
        <f aca="true" t="shared" si="9" ref="W21:W36">+V21/12</f>
        <v>0</v>
      </c>
      <c r="X21" s="24"/>
      <c r="Y21" s="18">
        <f aca="true" t="shared" si="10" ref="Y21:Y36">+X21/12</f>
        <v>0</v>
      </c>
      <c r="Z21" s="260">
        <v>0</v>
      </c>
      <c r="AA21" s="18">
        <f aca="true" t="shared" si="11" ref="AA21:AA36">+Z21/12</f>
        <v>0</v>
      </c>
      <c r="AB21" s="25"/>
      <c r="AC21" s="18">
        <f aca="true" t="shared" si="12" ref="AC21:AC87">AB21/12</f>
        <v>0</v>
      </c>
      <c r="AD21" s="26">
        <f aca="true" t="shared" si="13" ref="AD21:AE26">X21+Z21+AB21</f>
        <v>0</v>
      </c>
      <c r="AE21" s="27">
        <f t="shared" si="13"/>
        <v>0</v>
      </c>
      <c r="AF21" s="28">
        <f aca="true" t="shared" si="14" ref="AF21:AG26">N21+T21+V21+AD21</f>
        <v>13</v>
      </c>
      <c r="AG21" s="29">
        <f t="shared" si="14"/>
        <v>1.0833333333333335</v>
      </c>
      <c r="AH21" s="28">
        <f aca="true" t="shared" si="15" ref="AH21:AH36">IF(AF21-F21-J21-AB21-12&lt;0,0,AF21-F21-J21-AB21-12)</f>
        <v>0</v>
      </c>
      <c r="AI21" s="22">
        <f aca="true" t="shared" si="16" ref="AI21:AI36">AH21/12</f>
        <v>0</v>
      </c>
    </row>
    <row r="22" spans="1:35" ht="15">
      <c r="A22" s="15" t="s">
        <v>1179</v>
      </c>
      <c r="B22" s="16" t="s">
        <v>392</v>
      </c>
      <c r="C22" s="16" t="s">
        <v>1180</v>
      </c>
      <c r="D22" s="17">
        <v>3</v>
      </c>
      <c r="E22" s="18">
        <f t="shared" si="0"/>
        <v>0.25</v>
      </c>
      <c r="F22" s="257">
        <v>1</v>
      </c>
      <c r="G22" s="18">
        <f t="shared" si="1"/>
        <v>0.08333333333333333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4</v>
      </c>
      <c r="O22" s="21">
        <f t="shared" si="5"/>
        <v>0.3333333333333333</v>
      </c>
      <c r="P22" s="258">
        <v>9</v>
      </c>
      <c r="Q22" s="18">
        <f t="shared" si="6"/>
        <v>0.75</v>
      </c>
      <c r="R22" s="259">
        <v>4</v>
      </c>
      <c r="S22" s="18">
        <f t="shared" si="7"/>
        <v>0.3333333333333333</v>
      </c>
      <c r="T22" s="20">
        <f t="shared" si="8"/>
        <v>13</v>
      </c>
      <c r="U22" s="22">
        <f t="shared" si="8"/>
        <v>1.0833333333333333</v>
      </c>
      <c r="V22" s="23"/>
      <c r="W22" s="18">
        <f t="shared" si="9"/>
        <v>0</v>
      </c>
      <c r="X22" s="24"/>
      <c r="Y22" s="18">
        <f t="shared" si="10"/>
        <v>0</v>
      </c>
      <c r="Z22" s="260">
        <v>0</v>
      </c>
      <c r="AA22" s="18">
        <f t="shared" si="11"/>
        <v>0</v>
      </c>
      <c r="AB22" s="25"/>
      <c r="AC22" s="18">
        <f t="shared" si="12"/>
        <v>0</v>
      </c>
      <c r="AD22" s="26">
        <f t="shared" si="13"/>
        <v>0</v>
      </c>
      <c r="AE22" s="27">
        <f t="shared" si="13"/>
        <v>0</v>
      </c>
      <c r="AF22" s="28">
        <f t="shared" si="14"/>
        <v>17</v>
      </c>
      <c r="AG22" s="29">
        <f t="shared" si="14"/>
        <v>1.4166666666666665</v>
      </c>
      <c r="AH22" s="28">
        <f t="shared" si="15"/>
        <v>4</v>
      </c>
      <c r="AI22" s="22">
        <f t="shared" si="16"/>
        <v>0.3333333333333333</v>
      </c>
    </row>
    <row r="23" spans="1:35" ht="15">
      <c r="A23" s="15" t="s">
        <v>1181</v>
      </c>
      <c r="B23" s="16" t="s">
        <v>61</v>
      </c>
      <c r="C23" s="16" t="s">
        <v>1182</v>
      </c>
      <c r="D23" s="17">
        <v>8</v>
      </c>
      <c r="E23" s="18">
        <f t="shared" si="0"/>
        <v>0.6666666666666666</v>
      </c>
      <c r="F23" s="257">
        <v>2</v>
      </c>
      <c r="G23" s="18">
        <f t="shared" si="1"/>
        <v>0.16666666666666666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10</v>
      </c>
      <c r="O23" s="21">
        <f t="shared" si="5"/>
        <v>0.8333333333333333</v>
      </c>
      <c r="P23" s="258">
        <v>6</v>
      </c>
      <c r="Q23" s="18">
        <f t="shared" si="6"/>
        <v>0.5</v>
      </c>
      <c r="R23" s="259"/>
      <c r="S23" s="18">
        <f t="shared" si="7"/>
        <v>0</v>
      </c>
      <c r="T23" s="20">
        <f t="shared" si="8"/>
        <v>6</v>
      </c>
      <c r="U23" s="22">
        <f t="shared" si="8"/>
        <v>0.5</v>
      </c>
      <c r="V23" s="23"/>
      <c r="W23" s="18">
        <f t="shared" si="9"/>
        <v>0</v>
      </c>
      <c r="X23" s="24"/>
      <c r="Y23" s="18">
        <f t="shared" si="10"/>
        <v>0</v>
      </c>
      <c r="Z23" s="260">
        <v>0</v>
      </c>
      <c r="AA23" s="18">
        <f t="shared" si="11"/>
        <v>0</v>
      </c>
      <c r="AB23" s="25">
        <v>1</v>
      </c>
      <c r="AC23" s="18">
        <f t="shared" si="12"/>
        <v>0.08333333333333333</v>
      </c>
      <c r="AD23" s="26">
        <f t="shared" si="13"/>
        <v>1</v>
      </c>
      <c r="AE23" s="27">
        <f t="shared" si="13"/>
        <v>0.08333333333333333</v>
      </c>
      <c r="AF23" s="28">
        <f t="shared" si="14"/>
        <v>17</v>
      </c>
      <c r="AG23" s="29">
        <f t="shared" si="14"/>
        <v>1.4166666666666665</v>
      </c>
      <c r="AH23" s="28">
        <f t="shared" si="15"/>
        <v>2</v>
      </c>
      <c r="AI23" s="22">
        <f t="shared" si="16"/>
        <v>0.16666666666666666</v>
      </c>
    </row>
    <row r="24" spans="1:35" ht="15">
      <c r="A24" s="15" t="s">
        <v>1183</v>
      </c>
      <c r="B24" s="16" t="s">
        <v>61</v>
      </c>
      <c r="C24" s="16" t="s">
        <v>1184</v>
      </c>
      <c r="D24" s="17">
        <v>12</v>
      </c>
      <c r="E24" s="18">
        <f t="shared" si="0"/>
        <v>1</v>
      </c>
      <c r="F24" s="257"/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12</v>
      </c>
      <c r="O24" s="21">
        <f t="shared" si="5"/>
        <v>1</v>
      </c>
      <c r="P24" s="258">
        <v>0</v>
      </c>
      <c r="Q24" s="18">
        <f t="shared" si="6"/>
        <v>0</v>
      </c>
      <c r="R24" s="259"/>
      <c r="S24" s="18">
        <f t="shared" si="7"/>
        <v>0</v>
      </c>
      <c r="T24" s="20">
        <f t="shared" si="8"/>
        <v>0</v>
      </c>
      <c r="U24" s="22">
        <f t="shared" si="8"/>
        <v>0</v>
      </c>
      <c r="V24" s="23"/>
      <c r="W24" s="18">
        <f t="shared" si="9"/>
        <v>0</v>
      </c>
      <c r="X24" s="24"/>
      <c r="Y24" s="18">
        <f t="shared" si="10"/>
        <v>0</v>
      </c>
      <c r="Z24" s="260">
        <v>0</v>
      </c>
      <c r="AA24" s="18">
        <f t="shared" si="11"/>
        <v>0</v>
      </c>
      <c r="AB24" s="25"/>
      <c r="AC24" s="18">
        <f t="shared" si="12"/>
        <v>0</v>
      </c>
      <c r="AD24" s="26">
        <f t="shared" si="13"/>
        <v>0</v>
      </c>
      <c r="AE24" s="27">
        <f t="shared" si="13"/>
        <v>0</v>
      </c>
      <c r="AF24" s="28">
        <f t="shared" si="14"/>
        <v>12</v>
      </c>
      <c r="AG24" s="29">
        <f t="shared" si="14"/>
        <v>1</v>
      </c>
      <c r="AH24" s="28">
        <f t="shared" si="15"/>
        <v>0</v>
      </c>
      <c r="AI24" s="22">
        <f t="shared" si="16"/>
        <v>0</v>
      </c>
    </row>
    <row r="25" spans="1:35" ht="15">
      <c r="A25" s="15" t="s">
        <v>1185</v>
      </c>
      <c r="B25" s="16" t="s">
        <v>61</v>
      </c>
      <c r="C25" s="16" t="s">
        <v>1186</v>
      </c>
      <c r="D25" s="17">
        <v>8</v>
      </c>
      <c r="E25" s="18">
        <f t="shared" si="0"/>
        <v>0.6666666666666666</v>
      </c>
      <c r="F25" s="257">
        <v>1</v>
      </c>
      <c r="G25" s="18">
        <f t="shared" si="1"/>
        <v>0.08333333333333333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3"/>
        <v>0</v>
      </c>
      <c r="N25" s="20">
        <f t="shared" si="5"/>
        <v>9</v>
      </c>
      <c r="O25" s="21">
        <f t="shared" si="5"/>
        <v>0.75</v>
      </c>
      <c r="P25" s="258">
        <v>0</v>
      </c>
      <c r="Q25" s="18">
        <f t="shared" si="6"/>
        <v>0</v>
      </c>
      <c r="R25" s="259">
        <v>2</v>
      </c>
      <c r="S25" s="18">
        <f t="shared" si="7"/>
        <v>0.16666666666666666</v>
      </c>
      <c r="T25" s="20">
        <f t="shared" si="8"/>
        <v>2</v>
      </c>
      <c r="U25" s="22">
        <f t="shared" si="8"/>
        <v>0.16666666666666666</v>
      </c>
      <c r="V25" s="23"/>
      <c r="W25" s="18">
        <f t="shared" si="9"/>
        <v>0</v>
      </c>
      <c r="X25" s="24"/>
      <c r="Y25" s="18">
        <f t="shared" si="10"/>
        <v>0</v>
      </c>
      <c r="Z25" s="260">
        <v>6</v>
      </c>
      <c r="AA25" s="18">
        <f t="shared" si="11"/>
        <v>0.5</v>
      </c>
      <c r="AB25" s="25"/>
      <c r="AC25" s="18">
        <f t="shared" si="12"/>
        <v>0</v>
      </c>
      <c r="AD25" s="26">
        <f t="shared" si="13"/>
        <v>6</v>
      </c>
      <c r="AE25" s="27">
        <f t="shared" si="13"/>
        <v>0.5</v>
      </c>
      <c r="AF25" s="28">
        <f t="shared" si="14"/>
        <v>17</v>
      </c>
      <c r="AG25" s="29">
        <f t="shared" si="14"/>
        <v>1.4166666666666665</v>
      </c>
      <c r="AH25" s="28">
        <f t="shared" si="15"/>
        <v>4</v>
      </c>
      <c r="AI25" s="22">
        <f t="shared" si="16"/>
        <v>0.3333333333333333</v>
      </c>
    </row>
    <row r="26" spans="1:35" ht="15">
      <c r="A26" s="15"/>
      <c r="B26" s="16"/>
      <c r="C26" s="16"/>
      <c r="D26" s="17"/>
      <c r="E26" s="18">
        <f t="shared" si="0"/>
        <v>0</v>
      </c>
      <c r="F26" s="19"/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3"/>
        <v>0</v>
      </c>
      <c r="N26" s="20">
        <f t="shared" si="5"/>
        <v>0</v>
      </c>
      <c r="O26" s="21">
        <f t="shared" si="5"/>
        <v>0</v>
      </c>
      <c r="P26" s="19"/>
      <c r="Q26" s="18">
        <f t="shared" si="6"/>
        <v>0</v>
      </c>
      <c r="R26" s="19"/>
      <c r="S26" s="18">
        <f t="shared" si="7"/>
        <v>0</v>
      </c>
      <c r="T26" s="20">
        <f t="shared" si="8"/>
        <v>0</v>
      </c>
      <c r="U26" s="22">
        <f t="shared" si="8"/>
        <v>0</v>
      </c>
      <c r="V26" s="23"/>
      <c r="W26" s="18">
        <f t="shared" si="9"/>
        <v>0</v>
      </c>
      <c r="X26" s="24"/>
      <c r="Y26" s="18">
        <f t="shared" si="10"/>
        <v>0</v>
      </c>
      <c r="Z26" s="24"/>
      <c r="AA26" s="18">
        <f t="shared" si="11"/>
        <v>0</v>
      </c>
      <c r="AB26" s="25"/>
      <c r="AC26" s="18">
        <f t="shared" si="12"/>
        <v>0</v>
      </c>
      <c r="AD26" s="26">
        <f t="shared" si="13"/>
        <v>0</v>
      </c>
      <c r="AE26" s="27">
        <f t="shared" si="13"/>
        <v>0</v>
      </c>
      <c r="AF26" s="28">
        <f t="shared" si="14"/>
        <v>0</v>
      </c>
      <c r="AG26" s="29">
        <f t="shared" si="14"/>
        <v>0</v>
      </c>
      <c r="AH26" s="28">
        <f t="shared" si="15"/>
        <v>0</v>
      </c>
      <c r="AI26" s="22">
        <f t="shared" si="16"/>
        <v>0</v>
      </c>
    </row>
    <row r="27" spans="1:35" ht="15">
      <c r="A27" s="15"/>
      <c r="B27" s="16"/>
      <c r="C27" s="16"/>
      <c r="D27" s="17"/>
      <c r="E27" s="18">
        <f t="shared" si="0"/>
        <v>0</v>
      </c>
      <c r="F27" s="19"/>
      <c r="G27" s="18">
        <f t="shared" si="1"/>
        <v>0</v>
      </c>
      <c r="H27" s="19"/>
      <c r="I27" s="18">
        <f t="shared" si="2"/>
        <v>0</v>
      </c>
      <c r="J27" s="19"/>
      <c r="K27" s="18">
        <f aca="true" t="shared" si="17" ref="K27:M36">+J27/12</f>
        <v>0</v>
      </c>
      <c r="L27" s="19"/>
      <c r="M27" s="18">
        <f t="shared" si="17"/>
        <v>0</v>
      </c>
      <c r="N27" s="20">
        <f aca="true" t="shared" si="18" ref="N27:O36">D27+F27+H27+J27+L27</f>
        <v>0</v>
      </c>
      <c r="O27" s="21">
        <f t="shared" si="18"/>
        <v>0</v>
      </c>
      <c r="P27" s="19"/>
      <c r="Q27" s="18">
        <f t="shared" si="6"/>
        <v>0</v>
      </c>
      <c r="R27" s="19"/>
      <c r="S27" s="18">
        <f t="shared" si="7"/>
        <v>0</v>
      </c>
      <c r="T27" s="20">
        <f aca="true" t="shared" si="19" ref="T27:U36">P27+R27</f>
        <v>0</v>
      </c>
      <c r="U27" s="22">
        <f t="shared" si="19"/>
        <v>0</v>
      </c>
      <c r="V27" s="23"/>
      <c r="W27" s="18">
        <f t="shared" si="9"/>
        <v>0</v>
      </c>
      <c r="X27" s="24"/>
      <c r="Y27" s="18">
        <f t="shared" si="10"/>
        <v>0</v>
      </c>
      <c r="Z27" s="24"/>
      <c r="AA27" s="18">
        <f t="shared" si="11"/>
        <v>0</v>
      </c>
      <c r="AB27" s="25"/>
      <c r="AC27" s="18">
        <f t="shared" si="12"/>
        <v>0</v>
      </c>
      <c r="AD27" s="26">
        <f aca="true" t="shared" si="20" ref="AD27:AE36">X27+Z27+AB27</f>
        <v>0</v>
      </c>
      <c r="AE27" s="27">
        <f t="shared" si="20"/>
        <v>0</v>
      </c>
      <c r="AF27" s="28">
        <f aca="true" t="shared" si="21" ref="AF27:AG36">N27+T27+V27+AD27</f>
        <v>0</v>
      </c>
      <c r="AG27" s="29">
        <f t="shared" si="21"/>
        <v>0</v>
      </c>
      <c r="AH27" s="28">
        <f t="shared" si="15"/>
        <v>0</v>
      </c>
      <c r="AI27" s="22">
        <f t="shared" si="16"/>
        <v>0</v>
      </c>
    </row>
    <row r="28" spans="1:35" ht="15">
      <c r="A28" s="15"/>
      <c r="B28" s="16"/>
      <c r="C28" s="16"/>
      <c r="D28" s="17"/>
      <c r="E28" s="18">
        <f t="shared" si="0"/>
        <v>0</v>
      </c>
      <c r="F28" s="19"/>
      <c r="G28" s="18">
        <f t="shared" si="1"/>
        <v>0</v>
      </c>
      <c r="H28" s="19"/>
      <c r="I28" s="18">
        <f t="shared" si="2"/>
        <v>0</v>
      </c>
      <c r="J28" s="19"/>
      <c r="K28" s="18">
        <f t="shared" si="17"/>
        <v>0</v>
      </c>
      <c r="L28" s="19"/>
      <c r="M28" s="18">
        <f t="shared" si="17"/>
        <v>0</v>
      </c>
      <c r="N28" s="20">
        <f t="shared" si="18"/>
        <v>0</v>
      </c>
      <c r="O28" s="21">
        <f t="shared" si="18"/>
        <v>0</v>
      </c>
      <c r="P28" s="19"/>
      <c r="Q28" s="18">
        <f t="shared" si="6"/>
        <v>0</v>
      </c>
      <c r="R28" s="19"/>
      <c r="S28" s="18">
        <f t="shared" si="7"/>
        <v>0</v>
      </c>
      <c r="T28" s="20">
        <f t="shared" si="19"/>
        <v>0</v>
      </c>
      <c r="U28" s="22">
        <f t="shared" si="19"/>
        <v>0</v>
      </c>
      <c r="V28" s="23"/>
      <c r="W28" s="18">
        <f t="shared" si="9"/>
        <v>0</v>
      </c>
      <c r="X28" s="24"/>
      <c r="Y28" s="18">
        <f t="shared" si="10"/>
        <v>0</v>
      </c>
      <c r="Z28" s="24"/>
      <c r="AA28" s="18">
        <f t="shared" si="11"/>
        <v>0</v>
      </c>
      <c r="AB28" s="25"/>
      <c r="AC28" s="18">
        <f t="shared" si="12"/>
        <v>0</v>
      </c>
      <c r="AD28" s="26">
        <f t="shared" si="20"/>
        <v>0</v>
      </c>
      <c r="AE28" s="27">
        <f t="shared" si="20"/>
        <v>0</v>
      </c>
      <c r="AF28" s="28">
        <f t="shared" si="21"/>
        <v>0</v>
      </c>
      <c r="AG28" s="29">
        <f t="shared" si="21"/>
        <v>0</v>
      </c>
      <c r="AH28" s="28">
        <f t="shared" si="15"/>
        <v>0</v>
      </c>
      <c r="AI28" s="22">
        <f t="shared" si="16"/>
        <v>0</v>
      </c>
    </row>
    <row r="29" spans="1:35" s="1" customFormat="1" ht="15">
      <c r="A29" s="493" t="s">
        <v>35</v>
      </c>
      <c r="B29" s="494"/>
      <c r="C29" s="495"/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8"/>
    </row>
    <row r="30" spans="1:35" ht="15">
      <c r="A30" s="15"/>
      <c r="B30" s="16"/>
      <c r="C30" s="16"/>
      <c r="D30" s="17"/>
      <c r="E30" s="18">
        <f t="shared" si="0"/>
        <v>0</v>
      </c>
      <c r="F30" s="19"/>
      <c r="G30" s="18">
        <f t="shared" si="1"/>
        <v>0</v>
      </c>
      <c r="H30" s="19"/>
      <c r="I30" s="18">
        <f t="shared" si="2"/>
        <v>0</v>
      </c>
      <c r="J30" s="19"/>
      <c r="K30" s="18">
        <f t="shared" si="17"/>
        <v>0</v>
      </c>
      <c r="L30" s="19"/>
      <c r="M30" s="18">
        <f t="shared" si="17"/>
        <v>0</v>
      </c>
      <c r="N30" s="20">
        <f t="shared" si="18"/>
        <v>0</v>
      </c>
      <c r="O30" s="21">
        <f t="shared" si="18"/>
        <v>0</v>
      </c>
      <c r="P30" s="19"/>
      <c r="Q30" s="18">
        <f t="shared" si="6"/>
        <v>0</v>
      </c>
      <c r="R30" s="19"/>
      <c r="S30" s="18">
        <f t="shared" si="7"/>
        <v>0</v>
      </c>
      <c r="T30" s="20">
        <f t="shared" si="19"/>
        <v>0</v>
      </c>
      <c r="U30" s="22">
        <f t="shared" si="19"/>
        <v>0</v>
      </c>
      <c r="V30" s="23"/>
      <c r="W30" s="18">
        <f t="shared" si="9"/>
        <v>0</v>
      </c>
      <c r="X30" s="24"/>
      <c r="Y30" s="18">
        <f t="shared" si="10"/>
        <v>0</v>
      </c>
      <c r="Z30" s="24"/>
      <c r="AA30" s="18">
        <f t="shared" si="11"/>
        <v>0</v>
      </c>
      <c r="AB30" s="25"/>
      <c r="AC30" s="18">
        <f t="shared" si="12"/>
        <v>0</v>
      </c>
      <c r="AD30" s="26">
        <f t="shared" si="20"/>
        <v>0</v>
      </c>
      <c r="AE30" s="27">
        <f t="shared" si="20"/>
        <v>0</v>
      </c>
      <c r="AF30" s="28">
        <f t="shared" si="21"/>
        <v>0</v>
      </c>
      <c r="AG30" s="29">
        <f t="shared" si="21"/>
        <v>0</v>
      </c>
      <c r="AH30" s="28">
        <f t="shared" si="15"/>
        <v>0</v>
      </c>
      <c r="AI30" s="22">
        <f t="shared" si="16"/>
        <v>0</v>
      </c>
    </row>
    <row r="31" spans="1:35" ht="15">
      <c r="A31" s="15"/>
      <c r="B31" s="16"/>
      <c r="C31" s="16"/>
      <c r="D31" s="17"/>
      <c r="E31" s="18">
        <f t="shared" si="0"/>
        <v>0</v>
      </c>
      <c r="F31" s="19"/>
      <c r="G31" s="18">
        <f t="shared" si="1"/>
        <v>0</v>
      </c>
      <c r="H31" s="19"/>
      <c r="I31" s="18">
        <f t="shared" si="2"/>
        <v>0</v>
      </c>
      <c r="J31" s="19"/>
      <c r="K31" s="18">
        <f t="shared" si="17"/>
        <v>0</v>
      </c>
      <c r="L31" s="19"/>
      <c r="M31" s="18">
        <f t="shared" si="17"/>
        <v>0</v>
      </c>
      <c r="N31" s="20">
        <f t="shared" si="18"/>
        <v>0</v>
      </c>
      <c r="O31" s="21">
        <f t="shared" si="18"/>
        <v>0</v>
      </c>
      <c r="P31" s="19"/>
      <c r="Q31" s="18">
        <f t="shared" si="6"/>
        <v>0</v>
      </c>
      <c r="R31" s="19"/>
      <c r="S31" s="18">
        <f t="shared" si="7"/>
        <v>0</v>
      </c>
      <c r="T31" s="20">
        <f t="shared" si="19"/>
        <v>0</v>
      </c>
      <c r="U31" s="22">
        <f t="shared" si="19"/>
        <v>0</v>
      </c>
      <c r="V31" s="23"/>
      <c r="W31" s="18">
        <f t="shared" si="9"/>
        <v>0</v>
      </c>
      <c r="X31" s="24"/>
      <c r="Y31" s="18">
        <f t="shared" si="10"/>
        <v>0</v>
      </c>
      <c r="Z31" s="24"/>
      <c r="AA31" s="18">
        <f t="shared" si="11"/>
        <v>0</v>
      </c>
      <c r="AB31" s="25"/>
      <c r="AC31" s="18">
        <f t="shared" si="12"/>
        <v>0</v>
      </c>
      <c r="AD31" s="26">
        <f t="shared" si="20"/>
        <v>0</v>
      </c>
      <c r="AE31" s="27">
        <f t="shared" si="20"/>
        <v>0</v>
      </c>
      <c r="AF31" s="28">
        <f t="shared" si="21"/>
        <v>0</v>
      </c>
      <c r="AG31" s="29">
        <f t="shared" si="21"/>
        <v>0</v>
      </c>
      <c r="AH31" s="28">
        <f t="shared" si="15"/>
        <v>0</v>
      </c>
      <c r="AI31" s="22">
        <f t="shared" si="16"/>
        <v>0</v>
      </c>
    </row>
    <row r="32" spans="1:35" ht="15">
      <c r="A32" s="15"/>
      <c r="B32" s="16"/>
      <c r="C32" s="16"/>
      <c r="D32" s="17"/>
      <c r="E32" s="18">
        <f t="shared" si="0"/>
        <v>0</v>
      </c>
      <c r="F32" s="19"/>
      <c r="G32" s="18">
        <f t="shared" si="1"/>
        <v>0</v>
      </c>
      <c r="H32" s="19"/>
      <c r="I32" s="18">
        <f t="shared" si="2"/>
        <v>0</v>
      </c>
      <c r="J32" s="19"/>
      <c r="K32" s="18">
        <f t="shared" si="17"/>
        <v>0</v>
      </c>
      <c r="L32" s="19"/>
      <c r="M32" s="18">
        <f t="shared" si="17"/>
        <v>0</v>
      </c>
      <c r="N32" s="20">
        <f t="shared" si="18"/>
        <v>0</v>
      </c>
      <c r="O32" s="21">
        <f t="shared" si="18"/>
        <v>0</v>
      </c>
      <c r="P32" s="19"/>
      <c r="Q32" s="18">
        <f t="shared" si="6"/>
        <v>0</v>
      </c>
      <c r="R32" s="19"/>
      <c r="S32" s="18">
        <f t="shared" si="7"/>
        <v>0</v>
      </c>
      <c r="T32" s="20">
        <f t="shared" si="19"/>
        <v>0</v>
      </c>
      <c r="U32" s="22">
        <f t="shared" si="19"/>
        <v>0</v>
      </c>
      <c r="V32" s="23"/>
      <c r="W32" s="18">
        <f t="shared" si="9"/>
        <v>0</v>
      </c>
      <c r="X32" s="24"/>
      <c r="Y32" s="18">
        <f t="shared" si="10"/>
        <v>0</v>
      </c>
      <c r="Z32" s="24"/>
      <c r="AA32" s="18">
        <f t="shared" si="11"/>
        <v>0</v>
      </c>
      <c r="AB32" s="25"/>
      <c r="AC32" s="18">
        <f t="shared" si="12"/>
        <v>0</v>
      </c>
      <c r="AD32" s="26">
        <f t="shared" si="20"/>
        <v>0</v>
      </c>
      <c r="AE32" s="27">
        <f t="shared" si="20"/>
        <v>0</v>
      </c>
      <c r="AF32" s="28">
        <f t="shared" si="21"/>
        <v>0</v>
      </c>
      <c r="AG32" s="29">
        <f t="shared" si="21"/>
        <v>0</v>
      </c>
      <c r="AH32" s="28">
        <f t="shared" si="15"/>
        <v>0</v>
      </c>
      <c r="AI32" s="22">
        <f t="shared" si="16"/>
        <v>0</v>
      </c>
    </row>
    <row r="33" spans="1:35" ht="15">
      <c r="A33" s="15"/>
      <c r="B33" s="16"/>
      <c r="C33" s="16"/>
      <c r="D33" s="17"/>
      <c r="E33" s="18">
        <f t="shared" si="0"/>
        <v>0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17"/>
        <v>0</v>
      </c>
      <c r="L33" s="19"/>
      <c r="M33" s="18">
        <f t="shared" si="17"/>
        <v>0</v>
      </c>
      <c r="N33" s="20">
        <f t="shared" si="18"/>
        <v>0</v>
      </c>
      <c r="O33" s="21">
        <f t="shared" si="18"/>
        <v>0</v>
      </c>
      <c r="P33" s="19"/>
      <c r="Q33" s="18">
        <f t="shared" si="6"/>
        <v>0</v>
      </c>
      <c r="R33" s="19"/>
      <c r="S33" s="18">
        <f t="shared" si="7"/>
        <v>0</v>
      </c>
      <c r="T33" s="20">
        <f t="shared" si="19"/>
        <v>0</v>
      </c>
      <c r="U33" s="22">
        <f t="shared" si="19"/>
        <v>0</v>
      </c>
      <c r="V33" s="23"/>
      <c r="W33" s="18">
        <f t="shared" si="9"/>
        <v>0</v>
      </c>
      <c r="X33" s="24"/>
      <c r="Y33" s="18">
        <f t="shared" si="10"/>
        <v>0</v>
      </c>
      <c r="Z33" s="24"/>
      <c r="AA33" s="18">
        <f t="shared" si="11"/>
        <v>0</v>
      </c>
      <c r="AB33" s="25"/>
      <c r="AC33" s="18">
        <f t="shared" si="12"/>
        <v>0</v>
      </c>
      <c r="AD33" s="26">
        <f t="shared" si="20"/>
        <v>0</v>
      </c>
      <c r="AE33" s="27">
        <f t="shared" si="20"/>
        <v>0</v>
      </c>
      <c r="AF33" s="28">
        <f t="shared" si="21"/>
        <v>0</v>
      </c>
      <c r="AG33" s="29">
        <f t="shared" si="21"/>
        <v>0</v>
      </c>
      <c r="AH33" s="28">
        <f t="shared" si="15"/>
        <v>0</v>
      </c>
      <c r="AI33" s="22">
        <f t="shared" si="16"/>
        <v>0</v>
      </c>
    </row>
    <row r="34" spans="1:35" ht="15">
      <c r="A34" s="15"/>
      <c r="B34" s="16"/>
      <c r="C34" s="16"/>
      <c r="D34" s="17"/>
      <c r="E34" s="18">
        <f t="shared" si="0"/>
        <v>0</v>
      </c>
      <c r="F34" s="19"/>
      <c r="G34" s="18">
        <f t="shared" si="1"/>
        <v>0</v>
      </c>
      <c r="H34" s="19"/>
      <c r="I34" s="18">
        <f t="shared" si="2"/>
        <v>0</v>
      </c>
      <c r="J34" s="19"/>
      <c r="K34" s="18">
        <f t="shared" si="17"/>
        <v>0</v>
      </c>
      <c r="L34" s="19"/>
      <c r="M34" s="18">
        <f t="shared" si="17"/>
        <v>0</v>
      </c>
      <c r="N34" s="20">
        <f t="shared" si="18"/>
        <v>0</v>
      </c>
      <c r="O34" s="21">
        <f t="shared" si="18"/>
        <v>0</v>
      </c>
      <c r="P34" s="19"/>
      <c r="Q34" s="18">
        <f t="shared" si="6"/>
        <v>0</v>
      </c>
      <c r="R34" s="19"/>
      <c r="S34" s="18">
        <f t="shared" si="7"/>
        <v>0</v>
      </c>
      <c r="T34" s="20">
        <f t="shared" si="19"/>
        <v>0</v>
      </c>
      <c r="U34" s="22">
        <f t="shared" si="19"/>
        <v>0</v>
      </c>
      <c r="V34" s="23"/>
      <c r="W34" s="18">
        <f t="shared" si="9"/>
        <v>0</v>
      </c>
      <c r="X34" s="24"/>
      <c r="Y34" s="18">
        <f t="shared" si="10"/>
        <v>0</v>
      </c>
      <c r="Z34" s="24"/>
      <c r="AA34" s="18">
        <f t="shared" si="11"/>
        <v>0</v>
      </c>
      <c r="AB34" s="25"/>
      <c r="AC34" s="18">
        <f t="shared" si="12"/>
        <v>0</v>
      </c>
      <c r="AD34" s="26">
        <f t="shared" si="20"/>
        <v>0</v>
      </c>
      <c r="AE34" s="27">
        <f t="shared" si="20"/>
        <v>0</v>
      </c>
      <c r="AF34" s="28">
        <f t="shared" si="21"/>
        <v>0</v>
      </c>
      <c r="AG34" s="29">
        <f t="shared" si="21"/>
        <v>0</v>
      </c>
      <c r="AH34" s="28">
        <f t="shared" si="15"/>
        <v>0</v>
      </c>
      <c r="AI34" s="22">
        <f t="shared" si="16"/>
        <v>0</v>
      </c>
    </row>
    <row r="35" spans="1:35" ht="15">
      <c r="A35" s="15"/>
      <c r="B35" s="16"/>
      <c r="C35" s="16"/>
      <c r="D35" s="17"/>
      <c r="E35" s="18">
        <f t="shared" si="0"/>
        <v>0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17"/>
        <v>0</v>
      </c>
      <c r="L35" s="19"/>
      <c r="M35" s="18">
        <f t="shared" si="17"/>
        <v>0</v>
      </c>
      <c r="N35" s="20">
        <f t="shared" si="18"/>
        <v>0</v>
      </c>
      <c r="O35" s="21">
        <f t="shared" si="18"/>
        <v>0</v>
      </c>
      <c r="P35" s="19"/>
      <c r="Q35" s="18">
        <f t="shared" si="6"/>
        <v>0</v>
      </c>
      <c r="R35" s="19"/>
      <c r="S35" s="18">
        <f t="shared" si="7"/>
        <v>0</v>
      </c>
      <c r="T35" s="20">
        <f t="shared" si="19"/>
        <v>0</v>
      </c>
      <c r="U35" s="22">
        <f t="shared" si="19"/>
        <v>0</v>
      </c>
      <c r="V35" s="23"/>
      <c r="W35" s="18">
        <f t="shared" si="9"/>
        <v>0</v>
      </c>
      <c r="X35" s="24"/>
      <c r="Y35" s="18">
        <f t="shared" si="10"/>
        <v>0</v>
      </c>
      <c r="Z35" s="24"/>
      <c r="AA35" s="18">
        <f t="shared" si="11"/>
        <v>0</v>
      </c>
      <c r="AB35" s="25"/>
      <c r="AC35" s="18">
        <f t="shared" si="12"/>
        <v>0</v>
      </c>
      <c r="AD35" s="26">
        <f t="shared" si="20"/>
        <v>0</v>
      </c>
      <c r="AE35" s="27">
        <f t="shared" si="20"/>
        <v>0</v>
      </c>
      <c r="AF35" s="28">
        <f t="shared" si="21"/>
        <v>0</v>
      </c>
      <c r="AG35" s="29">
        <f t="shared" si="21"/>
        <v>0</v>
      </c>
      <c r="AH35" s="28">
        <f t="shared" si="15"/>
        <v>0</v>
      </c>
      <c r="AI35" s="22">
        <f t="shared" si="16"/>
        <v>0</v>
      </c>
    </row>
    <row r="36" spans="1:35" ht="15">
      <c r="A36" s="30"/>
      <c r="B36" s="31"/>
      <c r="C36" s="31"/>
      <c r="D36" s="17"/>
      <c r="E36" s="18">
        <f t="shared" si="0"/>
        <v>0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t="shared" si="17"/>
        <v>0</v>
      </c>
      <c r="L36" s="19"/>
      <c r="M36" s="18">
        <f t="shared" si="17"/>
        <v>0</v>
      </c>
      <c r="N36" s="20">
        <f t="shared" si="18"/>
        <v>0</v>
      </c>
      <c r="O36" s="21">
        <f t="shared" si="18"/>
        <v>0</v>
      </c>
      <c r="P36" s="19"/>
      <c r="Q36" s="18">
        <f t="shared" si="6"/>
        <v>0</v>
      </c>
      <c r="R36" s="19"/>
      <c r="S36" s="18">
        <f t="shared" si="7"/>
        <v>0</v>
      </c>
      <c r="T36" s="20">
        <f t="shared" si="19"/>
        <v>0</v>
      </c>
      <c r="U36" s="22">
        <f t="shared" si="19"/>
        <v>0</v>
      </c>
      <c r="V36" s="23"/>
      <c r="W36" s="18">
        <f t="shared" si="9"/>
        <v>0</v>
      </c>
      <c r="X36" s="24"/>
      <c r="Y36" s="18">
        <f t="shared" si="10"/>
        <v>0</v>
      </c>
      <c r="Z36" s="24"/>
      <c r="AA36" s="18">
        <f t="shared" si="11"/>
        <v>0</v>
      </c>
      <c r="AB36" s="25"/>
      <c r="AC36" s="18">
        <f t="shared" si="12"/>
        <v>0</v>
      </c>
      <c r="AD36" s="26">
        <f t="shared" si="20"/>
        <v>0</v>
      </c>
      <c r="AE36" s="27">
        <f t="shared" si="20"/>
        <v>0</v>
      </c>
      <c r="AF36" s="28">
        <f t="shared" si="21"/>
        <v>0</v>
      </c>
      <c r="AG36" s="29">
        <f t="shared" si="21"/>
        <v>0</v>
      </c>
      <c r="AH36" s="28">
        <f t="shared" si="15"/>
        <v>0</v>
      </c>
      <c r="AI36" s="22">
        <f t="shared" si="16"/>
        <v>0</v>
      </c>
    </row>
    <row r="37" spans="1:35" s="1" customFormat="1" ht="15">
      <c r="A37" s="493" t="s">
        <v>36</v>
      </c>
      <c r="B37" s="494"/>
      <c r="C37" s="495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8"/>
    </row>
    <row r="38" spans="1:35" ht="15">
      <c r="A38" s="254"/>
      <c r="B38" s="31"/>
      <c r="C38" s="31"/>
      <c r="E38" s="18">
        <f aca="true" t="shared" si="22" ref="E38:E47">+D38/12</f>
        <v>0</v>
      </c>
      <c r="F38" s="19"/>
      <c r="G38" s="18">
        <f aca="true" t="shared" si="23" ref="G38:G87">F38/12</f>
        <v>0</v>
      </c>
      <c r="H38" s="19"/>
      <c r="I38" s="18">
        <f aca="true" t="shared" si="24" ref="I38:I87">+H38/12</f>
        <v>0</v>
      </c>
      <c r="J38" s="19"/>
      <c r="K38" s="18">
        <f aca="true" t="shared" si="25" ref="K38:K87">+J38/12</f>
        <v>0</v>
      </c>
      <c r="L38" s="19"/>
      <c r="M38" s="18">
        <f aca="true" t="shared" si="26" ref="M38:M87">+L38/12</f>
        <v>0</v>
      </c>
      <c r="N38" s="20">
        <f aca="true" t="shared" si="27" ref="N38:O81">D38+F38+H38+J38+L38</f>
        <v>0</v>
      </c>
      <c r="O38" s="21">
        <f t="shared" si="27"/>
        <v>0</v>
      </c>
      <c r="P38" s="19"/>
      <c r="Q38" s="18">
        <f aca="true" t="shared" si="28" ref="Q38:Q87">+P38/12</f>
        <v>0</v>
      </c>
      <c r="R38" s="19"/>
      <c r="S38" s="18">
        <f aca="true" t="shared" si="29" ref="S38:S87">+R38/12</f>
        <v>0</v>
      </c>
      <c r="T38" s="20">
        <f aca="true" t="shared" si="30" ref="T38:U81">P38+R38</f>
        <v>0</v>
      </c>
      <c r="U38" s="22">
        <f t="shared" si="30"/>
        <v>0</v>
      </c>
      <c r="V38" s="23"/>
      <c r="W38" s="18">
        <f aca="true" t="shared" si="31" ref="W38:W87">+V38/12</f>
        <v>0</v>
      </c>
      <c r="X38" s="24"/>
      <c r="Y38" s="18">
        <f aca="true" t="shared" si="32" ref="Y38:Y87">+X38/12</f>
        <v>0</v>
      </c>
      <c r="Z38" s="24"/>
      <c r="AA38" s="18">
        <f aca="true" t="shared" si="33" ref="AA38:AA87">+Z38/12</f>
        <v>0</v>
      </c>
      <c r="AB38" s="33"/>
      <c r="AC38" s="18">
        <f aca="true" t="shared" si="34" ref="AC38:AC47">AB38/12</f>
        <v>0</v>
      </c>
      <c r="AD38" s="26">
        <f aca="true" t="shared" si="35" ref="AD38:AE81">X38+Z38+AB38</f>
        <v>0</v>
      </c>
      <c r="AE38" s="27">
        <f t="shared" si="35"/>
        <v>0</v>
      </c>
      <c r="AF38" s="28">
        <f aca="true" t="shared" si="36" ref="AF38:AG81">N38+T38+V38+AD38</f>
        <v>0</v>
      </c>
      <c r="AG38" s="29">
        <f t="shared" si="36"/>
        <v>0</v>
      </c>
      <c r="AH38" s="28">
        <f aca="true" t="shared" si="37" ref="AH38:AH87">IF(AF38-F38-J38-AB38-12&lt;0,0,AF38-F38-J38-AB38-12)</f>
        <v>0</v>
      </c>
      <c r="AI38" s="22">
        <f aca="true" t="shared" si="38" ref="AI38:AI87">AH38/12</f>
        <v>0</v>
      </c>
    </row>
    <row r="39" spans="1:35" ht="15">
      <c r="A39" s="15"/>
      <c r="B39" s="31"/>
      <c r="C39" s="31"/>
      <c r="D39" s="17"/>
      <c r="E39" s="18">
        <f t="shared" si="22"/>
        <v>0</v>
      </c>
      <c r="F39" s="19"/>
      <c r="G39" s="18">
        <f t="shared" si="23"/>
        <v>0</v>
      </c>
      <c r="H39" s="19"/>
      <c r="I39" s="18">
        <f t="shared" si="24"/>
        <v>0</v>
      </c>
      <c r="J39" s="19"/>
      <c r="K39" s="18">
        <f t="shared" si="25"/>
        <v>0</v>
      </c>
      <c r="L39" s="19"/>
      <c r="M39" s="18">
        <f t="shared" si="26"/>
        <v>0</v>
      </c>
      <c r="N39" s="20">
        <f t="shared" si="27"/>
        <v>0</v>
      </c>
      <c r="O39" s="21">
        <f t="shared" si="27"/>
        <v>0</v>
      </c>
      <c r="P39" s="19"/>
      <c r="Q39" s="18">
        <f t="shared" si="28"/>
        <v>0</v>
      </c>
      <c r="R39" s="19"/>
      <c r="S39" s="18">
        <f t="shared" si="29"/>
        <v>0</v>
      </c>
      <c r="T39" s="20">
        <f t="shared" si="30"/>
        <v>0</v>
      </c>
      <c r="U39" s="22">
        <f t="shared" si="30"/>
        <v>0</v>
      </c>
      <c r="V39" s="23"/>
      <c r="W39" s="18">
        <f t="shared" si="31"/>
        <v>0</v>
      </c>
      <c r="X39" s="24"/>
      <c r="Y39" s="18">
        <f t="shared" si="32"/>
        <v>0</v>
      </c>
      <c r="Z39" s="24"/>
      <c r="AA39" s="18">
        <f t="shared" si="33"/>
        <v>0</v>
      </c>
      <c r="AB39" s="33"/>
      <c r="AC39" s="18">
        <f t="shared" si="34"/>
        <v>0</v>
      </c>
      <c r="AD39" s="26">
        <f t="shared" si="35"/>
        <v>0</v>
      </c>
      <c r="AE39" s="27">
        <f t="shared" si="35"/>
        <v>0</v>
      </c>
      <c r="AF39" s="28">
        <f t="shared" si="36"/>
        <v>0</v>
      </c>
      <c r="AG39" s="29">
        <f t="shared" si="36"/>
        <v>0</v>
      </c>
      <c r="AH39" s="28">
        <f t="shared" si="37"/>
        <v>0</v>
      </c>
      <c r="AI39" s="22">
        <f t="shared" si="38"/>
        <v>0</v>
      </c>
    </row>
    <row r="40" spans="1:35" ht="15">
      <c r="A40" s="15"/>
      <c r="B40" s="31"/>
      <c r="C40" s="31"/>
      <c r="D40" s="17"/>
      <c r="E40" s="18">
        <f t="shared" si="22"/>
        <v>0</v>
      </c>
      <c r="F40" s="19"/>
      <c r="G40" s="18">
        <f t="shared" si="23"/>
        <v>0</v>
      </c>
      <c r="H40" s="19"/>
      <c r="I40" s="18">
        <f t="shared" si="24"/>
        <v>0</v>
      </c>
      <c r="J40" s="19"/>
      <c r="K40" s="18">
        <f t="shared" si="25"/>
        <v>0</v>
      </c>
      <c r="L40" s="19"/>
      <c r="M40" s="18">
        <f t="shared" si="26"/>
        <v>0</v>
      </c>
      <c r="N40" s="20">
        <f t="shared" si="27"/>
        <v>0</v>
      </c>
      <c r="O40" s="21">
        <f t="shared" si="27"/>
        <v>0</v>
      </c>
      <c r="P40" s="19"/>
      <c r="Q40" s="18">
        <f t="shared" si="28"/>
        <v>0</v>
      </c>
      <c r="R40" s="19"/>
      <c r="S40" s="18">
        <f t="shared" si="29"/>
        <v>0</v>
      </c>
      <c r="T40" s="20">
        <f t="shared" si="30"/>
        <v>0</v>
      </c>
      <c r="U40" s="22">
        <f t="shared" si="30"/>
        <v>0</v>
      </c>
      <c r="V40" s="23"/>
      <c r="W40" s="18">
        <f t="shared" si="31"/>
        <v>0</v>
      </c>
      <c r="X40" s="24"/>
      <c r="Y40" s="18">
        <f t="shared" si="32"/>
        <v>0</v>
      </c>
      <c r="Z40" s="24"/>
      <c r="AA40" s="18">
        <f t="shared" si="33"/>
        <v>0</v>
      </c>
      <c r="AB40" s="33"/>
      <c r="AC40" s="18">
        <f t="shared" si="34"/>
        <v>0</v>
      </c>
      <c r="AD40" s="26">
        <f t="shared" si="35"/>
        <v>0</v>
      </c>
      <c r="AE40" s="27">
        <f t="shared" si="35"/>
        <v>0</v>
      </c>
      <c r="AF40" s="28">
        <f t="shared" si="36"/>
        <v>0</v>
      </c>
      <c r="AG40" s="29">
        <f t="shared" si="36"/>
        <v>0</v>
      </c>
      <c r="AH40" s="28">
        <f t="shared" si="37"/>
        <v>0</v>
      </c>
      <c r="AI40" s="22">
        <f t="shared" si="38"/>
        <v>0</v>
      </c>
    </row>
    <row r="41" spans="1:35" ht="15">
      <c r="A41" s="15"/>
      <c r="B41" s="31"/>
      <c r="C41" s="31"/>
      <c r="D41" s="17"/>
      <c r="E41" s="18">
        <f t="shared" si="22"/>
        <v>0</v>
      </c>
      <c r="F41" s="19"/>
      <c r="G41" s="18">
        <f t="shared" si="23"/>
        <v>0</v>
      </c>
      <c r="H41" s="19"/>
      <c r="I41" s="18">
        <f t="shared" si="24"/>
        <v>0</v>
      </c>
      <c r="J41" s="19"/>
      <c r="K41" s="18">
        <f t="shared" si="25"/>
        <v>0</v>
      </c>
      <c r="L41" s="19"/>
      <c r="M41" s="18">
        <f t="shared" si="26"/>
        <v>0</v>
      </c>
      <c r="N41" s="20">
        <f t="shared" si="27"/>
        <v>0</v>
      </c>
      <c r="O41" s="21">
        <f t="shared" si="27"/>
        <v>0</v>
      </c>
      <c r="P41" s="19"/>
      <c r="Q41" s="18">
        <f t="shared" si="28"/>
        <v>0</v>
      </c>
      <c r="R41" s="19"/>
      <c r="S41" s="18">
        <f t="shared" si="29"/>
        <v>0</v>
      </c>
      <c r="T41" s="20">
        <f t="shared" si="30"/>
        <v>0</v>
      </c>
      <c r="U41" s="22">
        <f t="shared" si="30"/>
        <v>0</v>
      </c>
      <c r="V41" s="23"/>
      <c r="W41" s="18">
        <f t="shared" si="31"/>
        <v>0</v>
      </c>
      <c r="X41" s="24"/>
      <c r="Y41" s="18">
        <f t="shared" si="32"/>
        <v>0</v>
      </c>
      <c r="Z41" s="24"/>
      <c r="AA41" s="18">
        <f t="shared" si="33"/>
        <v>0</v>
      </c>
      <c r="AB41" s="33"/>
      <c r="AC41" s="18">
        <f t="shared" si="34"/>
        <v>0</v>
      </c>
      <c r="AD41" s="26">
        <f t="shared" si="35"/>
        <v>0</v>
      </c>
      <c r="AE41" s="27">
        <f t="shared" si="35"/>
        <v>0</v>
      </c>
      <c r="AF41" s="28">
        <f t="shared" si="36"/>
        <v>0</v>
      </c>
      <c r="AG41" s="29">
        <f t="shared" si="36"/>
        <v>0</v>
      </c>
      <c r="AH41" s="28">
        <f t="shared" si="37"/>
        <v>0</v>
      </c>
      <c r="AI41" s="22">
        <f t="shared" si="38"/>
        <v>0</v>
      </c>
    </row>
    <row r="42" spans="1:35" ht="15">
      <c r="A42" s="30"/>
      <c r="B42" s="31"/>
      <c r="C42" s="31"/>
      <c r="D42" s="17"/>
      <c r="E42" s="18">
        <f t="shared" si="22"/>
        <v>0</v>
      </c>
      <c r="F42" s="19"/>
      <c r="G42" s="18">
        <f t="shared" si="23"/>
        <v>0</v>
      </c>
      <c r="H42" s="19"/>
      <c r="I42" s="18">
        <f t="shared" si="24"/>
        <v>0</v>
      </c>
      <c r="J42" s="19"/>
      <c r="K42" s="18">
        <f t="shared" si="25"/>
        <v>0</v>
      </c>
      <c r="L42" s="19"/>
      <c r="M42" s="18">
        <f t="shared" si="26"/>
        <v>0</v>
      </c>
      <c r="N42" s="20">
        <f t="shared" si="27"/>
        <v>0</v>
      </c>
      <c r="O42" s="21">
        <f t="shared" si="27"/>
        <v>0</v>
      </c>
      <c r="P42" s="19"/>
      <c r="Q42" s="18">
        <f t="shared" si="28"/>
        <v>0</v>
      </c>
      <c r="R42" s="19"/>
      <c r="S42" s="18">
        <f t="shared" si="29"/>
        <v>0</v>
      </c>
      <c r="T42" s="20">
        <f t="shared" si="30"/>
        <v>0</v>
      </c>
      <c r="U42" s="22">
        <f t="shared" si="30"/>
        <v>0</v>
      </c>
      <c r="V42" s="23"/>
      <c r="W42" s="18">
        <f t="shared" si="31"/>
        <v>0</v>
      </c>
      <c r="X42" s="24"/>
      <c r="Y42" s="18">
        <f t="shared" si="32"/>
        <v>0</v>
      </c>
      <c r="Z42" s="24"/>
      <c r="AA42" s="18">
        <f t="shared" si="33"/>
        <v>0</v>
      </c>
      <c r="AB42" s="33"/>
      <c r="AC42" s="18">
        <f t="shared" si="34"/>
        <v>0</v>
      </c>
      <c r="AD42" s="26">
        <f t="shared" si="35"/>
        <v>0</v>
      </c>
      <c r="AE42" s="27">
        <f t="shared" si="35"/>
        <v>0</v>
      </c>
      <c r="AF42" s="28">
        <f t="shared" si="36"/>
        <v>0</v>
      </c>
      <c r="AG42" s="29">
        <f t="shared" si="36"/>
        <v>0</v>
      </c>
      <c r="AH42" s="28">
        <f t="shared" si="37"/>
        <v>0</v>
      </c>
      <c r="AI42" s="22">
        <f t="shared" si="38"/>
        <v>0</v>
      </c>
    </row>
    <row r="43" spans="1:35" ht="15">
      <c r="A43" s="30"/>
      <c r="B43" s="31"/>
      <c r="C43" s="31"/>
      <c r="D43" s="17"/>
      <c r="E43" s="18">
        <f t="shared" si="22"/>
        <v>0</v>
      </c>
      <c r="F43" s="19"/>
      <c r="G43" s="18">
        <f t="shared" si="23"/>
        <v>0</v>
      </c>
      <c r="H43" s="19"/>
      <c r="I43" s="18">
        <f t="shared" si="24"/>
        <v>0</v>
      </c>
      <c r="J43" s="19"/>
      <c r="K43" s="18">
        <f t="shared" si="25"/>
        <v>0</v>
      </c>
      <c r="L43" s="19"/>
      <c r="M43" s="18">
        <f t="shared" si="26"/>
        <v>0</v>
      </c>
      <c r="N43" s="20">
        <f t="shared" si="27"/>
        <v>0</v>
      </c>
      <c r="O43" s="21">
        <f t="shared" si="27"/>
        <v>0</v>
      </c>
      <c r="P43" s="19"/>
      <c r="Q43" s="18">
        <f t="shared" si="28"/>
        <v>0</v>
      </c>
      <c r="R43" s="19"/>
      <c r="S43" s="18">
        <f t="shared" si="29"/>
        <v>0</v>
      </c>
      <c r="T43" s="20">
        <f t="shared" si="30"/>
        <v>0</v>
      </c>
      <c r="U43" s="22">
        <f t="shared" si="30"/>
        <v>0</v>
      </c>
      <c r="V43" s="23"/>
      <c r="W43" s="18">
        <f t="shared" si="31"/>
        <v>0</v>
      </c>
      <c r="X43" s="24"/>
      <c r="Y43" s="18">
        <f t="shared" si="32"/>
        <v>0</v>
      </c>
      <c r="Z43" s="24"/>
      <c r="AA43" s="18">
        <f t="shared" si="33"/>
        <v>0</v>
      </c>
      <c r="AB43" s="33"/>
      <c r="AC43" s="18">
        <f t="shared" si="34"/>
        <v>0</v>
      </c>
      <c r="AD43" s="26">
        <f t="shared" si="35"/>
        <v>0</v>
      </c>
      <c r="AE43" s="27">
        <f t="shared" si="35"/>
        <v>0</v>
      </c>
      <c r="AF43" s="28">
        <f t="shared" si="36"/>
        <v>0</v>
      </c>
      <c r="AG43" s="29">
        <f t="shared" si="36"/>
        <v>0</v>
      </c>
      <c r="AH43" s="28">
        <f t="shared" si="37"/>
        <v>0</v>
      </c>
      <c r="AI43" s="22">
        <f t="shared" si="38"/>
        <v>0</v>
      </c>
    </row>
    <row r="44" spans="1:35" ht="15">
      <c r="A44" s="30"/>
      <c r="B44" s="31"/>
      <c r="C44" s="31"/>
      <c r="D44" s="17"/>
      <c r="E44" s="18">
        <f t="shared" si="22"/>
        <v>0</v>
      </c>
      <c r="F44" s="19"/>
      <c r="G44" s="18">
        <f t="shared" si="23"/>
        <v>0</v>
      </c>
      <c r="H44" s="19"/>
      <c r="I44" s="18">
        <f t="shared" si="24"/>
        <v>0</v>
      </c>
      <c r="J44" s="19"/>
      <c r="K44" s="18">
        <f t="shared" si="25"/>
        <v>0</v>
      </c>
      <c r="L44" s="19"/>
      <c r="M44" s="18">
        <f t="shared" si="26"/>
        <v>0</v>
      </c>
      <c r="N44" s="20">
        <f t="shared" si="27"/>
        <v>0</v>
      </c>
      <c r="O44" s="21">
        <f t="shared" si="27"/>
        <v>0</v>
      </c>
      <c r="P44" s="19"/>
      <c r="Q44" s="18">
        <f t="shared" si="28"/>
        <v>0</v>
      </c>
      <c r="R44" s="19"/>
      <c r="S44" s="18">
        <f t="shared" si="29"/>
        <v>0</v>
      </c>
      <c r="T44" s="20">
        <f t="shared" si="30"/>
        <v>0</v>
      </c>
      <c r="U44" s="22">
        <f t="shared" si="30"/>
        <v>0</v>
      </c>
      <c r="V44" s="23"/>
      <c r="W44" s="18">
        <f t="shared" si="31"/>
        <v>0</v>
      </c>
      <c r="X44" s="24"/>
      <c r="Y44" s="18">
        <f t="shared" si="32"/>
        <v>0</v>
      </c>
      <c r="Z44" s="24"/>
      <c r="AA44" s="18">
        <f t="shared" si="33"/>
        <v>0</v>
      </c>
      <c r="AB44" s="33"/>
      <c r="AC44" s="18">
        <f t="shared" si="34"/>
        <v>0</v>
      </c>
      <c r="AD44" s="26">
        <f t="shared" si="35"/>
        <v>0</v>
      </c>
      <c r="AE44" s="27">
        <f t="shared" si="35"/>
        <v>0</v>
      </c>
      <c r="AF44" s="28">
        <f t="shared" si="36"/>
        <v>0</v>
      </c>
      <c r="AG44" s="29">
        <f t="shared" si="36"/>
        <v>0</v>
      </c>
      <c r="AH44" s="28">
        <f t="shared" si="37"/>
        <v>0</v>
      </c>
      <c r="AI44" s="22">
        <f t="shared" si="38"/>
        <v>0</v>
      </c>
    </row>
    <row r="45" spans="1:35" ht="15">
      <c r="A45" s="30"/>
      <c r="B45" s="31"/>
      <c r="C45" s="31"/>
      <c r="D45" s="17"/>
      <c r="E45" s="18">
        <f t="shared" si="22"/>
        <v>0</v>
      </c>
      <c r="F45" s="19"/>
      <c r="G45" s="18">
        <f t="shared" si="23"/>
        <v>0</v>
      </c>
      <c r="H45" s="19"/>
      <c r="I45" s="18">
        <f t="shared" si="24"/>
        <v>0</v>
      </c>
      <c r="J45" s="19"/>
      <c r="K45" s="18">
        <f t="shared" si="25"/>
        <v>0</v>
      </c>
      <c r="L45" s="19"/>
      <c r="M45" s="18">
        <f t="shared" si="26"/>
        <v>0</v>
      </c>
      <c r="N45" s="20">
        <f t="shared" si="27"/>
        <v>0</v>
      </c>
      <c r="O45" s="21">
        <f t="shared" si="27"/>
        <v>0</v>
      </c>
      <c r="P45" s="19"/>
      <c r="Q45" s="18">
        <f t="shared" si="28"/>
        <v>0</v>
      </c>
      <c r="R45" s="19"/>
      <c r="S45" s="18">
        <f t="shared" si="29"/>
        <v>0</v>
      </c>
      <c r="T45" s="20">
        <f t="shared" si="30"/>
        <v>0</v>
      </c>
      <c r="U45" s="22">
        <f t="shared" si="30"/>
        <v>0</v>
      </c>
      <c r="V45" s="23"/>
      <c r="W45" s="18">
        <f t="shared" si="31"/>
        <v>0</v>
      </c>
      <c r="X45" s="24"/>
      <c r="Y45" s="18">
        <f t="shared" si="32"/>
        <v>0</v>
      </c>
      <c r="Z45" s="24"/>
      <c r="AA45" s="18">
        <f t="shared" si="33"/>
        <v>0</v>
      </c>
      <c r="AB45" s="33"/>
      <c r="AC45" s="18">
        <f t="shared" si="34"/>
        <v>0</v>
      </c>
      <c r="AD45" s="26">
        <f t="shared" si="35"/>
        <v>0</v>
      </c>
      <c r="AE45" s="27">
        <f t="shared" si="35"/>
        <v>0</v>
      </c>
      <c r="AF45" s="28">
        <f t="shared" si="36"/>
        <v>0</v>
      </c>
      <c r="AG45" s="29">
        <f t="shared" si="36"/>
        <v>0</v>
      </c>
      <c r="AH45" s="28">
        <f t="shared" si="37"/>
        <v>0</v>
      </c>
      <c r="AI45" s="22">
        <f t="shared" si="38"/>
        <v>0</v>
      </c>
    </row>
    <row r="46" spans="1:35" ht="15">
      <c r="A46" s="30"/>
      <c r="B46" s="31"/>
      <c r="C46" s="31"/>
      <c r="D46" s="17"/>
      <c r="E46" s="18">
        <f t="shared" si="22"/>
        <v>0</v>
      </c>
      <c r="F46" s="19"/>
      <c r="G46" s="18">
        <f t="shared" si="23"/>
        <v>0</v>
      </c>
      <c r="H46" s="19"/>
      <c r="I46" s="18">
        <f t="shared" si="24"/>
        <v>0</v>
      </c>
      <c r="J46" s="19"/>
      <c r="K46" s="18">
        <f t="shared" si="25"/>
        <v>0</v>
      </c>
      <c r="L46" s="19"/>
      <c r="M46" s="18">
        <f t="shared" si="26"/>
        <v>0</v>
      </c>
      <c r="N46" s="20">
        <f t="shared" si="27"/>
        <v>0</v>
      </c>
      <c r="O46" s="21">
        <f t="shared" si="27"/>
        <v>0</v>
      </c>
      <c r="P46" s="19"/>
      <c r="Q46" s="18">
        <f t="shared" si="28"/>
        <v>0</v>
      </c>
      <c r="R46" s="19"/>
      <c r="S46" s="18">
        <f t="shared" si="29"/>
        <v>0</v>
      </c>
      <c r="T46" s="20">
        <f t="shared" si="30"/>
        <v>0</v>
      </c>
      <c r="U46" s="22">
        <f t="shared" si="30"/>
        <v>0</v>
      </c>
      <c r="V46" s="23"/>
      <c r="W46" s="18">
        <f t="shared" si="31"/>
        <v>0</v>
      </c>
      <c r="X46" s="24"/>
      <c r="Y46" s="18">
        <f t="shared" si="32"/>
        <v>0</v>
      </c>
      <c r="Z46" s="24"/>
      <c r="AA46" s="18">
        <f t="shared" si="33"/>
        <v>0</v>
      </c>
      <c r="AB46" s="33"/>
      <c r="AC46" s="18">
        <f t="shared" si="34"/>
        <v>0</v>
      </c>
      <c r="AD46" s="26">
        <f t="shared" si="35"/>
        <v>0</v>
      </c>
      <c r="AE46" s="27">
        <f t="shared" si="35"/>
        <v>0</v>
      </c>
      <c r="AF46" s="28">
        <f t="shared" si="36"/>
        <v>0</v>
      </c>
      <c r="AG46" s="29">
        <f t="shared" si="36"/>
        <v>0</v>
      </c>
      <c r="AH46" s="28">
        <f t="shared" si="37"/>
        <v>0</v>
      </c>
      <c r="AI46" s="22">
        <f t="shared" si="38"/>
        <v>0</v>
      </c>
    </row>
    <row r="47" spans="1:35" ht="15">
      <c r="A47" s="30"/>
      <c r="B47" s="31"/>
      <c r="C47" s="31"/>
      <c r="D47" s="17"/>
      <c r="E47" s="18">
        <f t="shared" si="22"/>
        <v>0</v>
      </c>
      <c r="F47" s="19"/>
      <c r="G47" s="18">
        <f t="shared" si="23"/>
        <v>0</v>
      </c>
      <c r="H47" s="19"/>
      <c r="I47" s="18">
        <f t="shared" si="24"/>
        <v>0</v>
      </c>
      <c r="J47" s="19"/>
      <c r="K47" s="18">
        <f t="shared" si="25"/>
        <v>0</v>
      </c>
      <c r="L47" s="19"/>
      <c r="M47" s="18">
        <f t="shared" si="26"/>
        <v>0</v>
      </c>
      <c r="N47" s="20">
        <f t="shared" si="27"/>
        <v>0</v>
      </c>
      <c r="O47" s="21">
        <f t="shared" si="27"/>
        <v>0</v>
      </c>
      <c r="P47" s="19"/>
      <c r="Q47" s="18">
        <f t="shared" si="28"/>
        <v>0</v>
      </c>
      <c r="R47" s="19"/>
      <c r="S47" s="18">
        <f t="shared" si="29"/>
        <v>0</v>
      </c>
      <c r="T47" s="20">
        <f t="shared" si="30"/>
        <v>0</v>
      </c>
      <c r="U47" s="22">
        <f t="shared" si="30"/>
        <v>0</v>
      </c>
      <c r="V47" s="23"/>
      <c r="W47" s="18">
        <f t="shared" si="31"/>
        <v>0</v>
      </c>
      <c r="X47" s="24"/>
      <c r="Y47" s="18">
        <f t="shared" si="32"/>
        <v>0</v>
      </c>
      <c r="Z47" s="24"/>
      <c r="AA47" s="18">
        <f t="shared" si="33"/>
        <v>0</v>
      </c>
      <c r="AB47" s="33"/>
      <c r="AC47" s="18">
        <f t="shared" si="34"/>
        <v>0</v>
      </c>
      <c r="AD47" s="26">
        <f t="shared" si="35"/>
        <v>0</v>
      </c>
      <c r="AE47" s="27">
        <f t="shared" si="35"/>
        <v>0</v>
      </c>
      <c r="AF47" s="28">
        <f t="shared" si="36"/>
        <v>0</v>
      </c>
      <c r="AG47" s="29">
        <f t="shared" si="36"/>
        <v>0</v>
      </c>
      <c r="AH47" s="28">
        <f t="shared" si="37"/>
        <v>0</v>
      </c>
      <c r="AI47" s="22">
        <f t="shared" si="38"/>
        <v>0</v>
      </c>
    </row>
    <row r="48" spans="1:35" ht="15">
      <c r="A48" s="30"/>
      <c r="B48" s="31"/>
      <c r="C48" s="31"/>
      <c r="D48" s="17"/>
      <c r="E48" s="18">
        <f t="shared" si="0"/>
        <v>0</v>
      </c>
      <c r="F48" s="19"/>
      <c r="G48" s="18">
        <f t="shared" si="23"/>
        <v>0</v>
      </c>
      <c r="H48" s="19"/>
      <c r="I48" s="18">
        <f t="shared" si="24"/>
        <v>0</v>
      </c>
      <c r="J48" s="19"/>
      <c r="K48" s="18">
        <f t="shared" si="25"/>
        <v>0</v>
      </c>
      <c r="L48" s="19"/>
      <c r="M48" s="18">
        <f t="shared" si="26"/>
        <v>0</v>
      </c>
      <c r="N48" s="20">
        <f t="shared" si="27"/>
        <v>0</v>
      </c>
      <c r="O48" s="21">
        <f t="shared" si="27"/>
        <v>0</v>
      </c>
      <c r="P48" s="19"/>
      <c r="Q48" s="18">
        <f t="shared" si="28"/>
        <v>0</v>
      </c>
      <c r="R48" s="19"/>
      <c r="S48" s="18">
        <f t="shared" si="29"/>
        <v>0</v>
      </c>
      <c r="T48" s="20">
        <f t="shared" si="30"/>
        <v>0</v>
      </c>
      <c r="U48" s="22">
        <f t="shared" si="30"/>
        <v>0</v>
      </c>
      <c r="V48" s="23"/>
      <c r="W48" s="18">
        <f t="shared" si="31"/>
        <v>0</v>
      </c>
      <c r="X48" s="24"/>
      <c r="Y48" s="18">
        <f t="shared" si="32"/>
        <v>0</v>
      </c>
      <c r="Z48" s="24"/>
      <c r="AA48" s="18">
        <f t="shared" si="33"/>
        <v>0</v>
      </c>
      <c r="AB48" s="33"/>
      <c r="AC48" s="18">
        <f t="shared" si="12"/>
        <v>0</v>
      </c>
      <c r="AD48" s="26">
        <f t="shared" si="35"/>
        <v>0</v>
      </c>
      <c r="AE48" s="27">
        <f t="shared" si="35"/>
        <v>0</v>
      </c>
      <c r="AF48" s="28">
        <f t="shared" si="36"/>
        <v>0</v>
      </c>
      <c r="AG48" s="29">
        <f t="shared" si="36"/>
        <v>0</v>
      </c>
      <c r="AH48" s="28">
        <f t="shared" si="37"/>
        <v>0</v>
      </c>
      <c r="AI48" s="22">
        <f t="shared" si="38"/>
        <v>0</v>
      </c>
    </row>
    <row r="49" spans="1:35" ht="15">
      <c r="A49" s="30"/>
      <c r="B49" s="31"/>
      <c r="C49" s="31"/>
      <c r="D49" s="17"/>
      <c r="E49" s="18">
        <f t="shared" si="0"/>
        <v>0</v>
      </c>
      <c r="F49" s="19"/>
      <c r="G49" s="18">
        <f t="shared" si="23"/>
        <v>0</v>
      </c>
      <c r="H49" s="19"/>
      <c r="I49" s="18">
        <f t="shared" si="24"/>
        <v>0</v>
      </c>
      <c r="J49" s="19"/>
      <c r="K49" s="18">
        <f t="shared" si="25"/>
        <v>0</v>
      </c>
      <c r="L49" s="19"/>
      <c r="M49" s="18">
        <f t="shared" si="26"/>
        <v>0</v>
      </c>
      <c r="N49" s="20">
        <f t="shared" si="27"/>
        <v>0</v>
      </c>
      <c r="O49" s="21">
        <f t="shared" si="27"/>
        <v>0</v>
      </c>
      <c r="P49" s="19"/>
      <c r="Q49" s="18">
        <f t="shared" si="28"/>
        <v>0</v>
      </c>
      <c r="R49" s="19"/>
      <c r="S49" s="18">
        <f t="shared" si="29"/>
        <v>0</v>
      </c>
      <c r="T49" s="20">
        <f t="shared" si="30"/>
        <v>0</v>
      </c>
      <c r="U49" s="22">
        <f t="shared" si="30"/>
        <v>0</v>
      </c>
      <c r="V49" s="23"/>
      <c r="W49" s="18">
        <f t="shared" si="31"/>
        <v>0</v>
      </c>
      <c r="X49" s="24"/>
      <c r="Y49" s="18">
        <f t="shared" si="32"/>
        <v>0</v>
      </c>
      <c r="Z49" s="24"/>
      <c r="AA49" s="18">
        <f t="shared" si="33"/>
        <v>0</v>
      </c>
      <c r="AB49" s="33"/>
      <c r="AC49" s="18">
        <f t="shared" si="12"/>
        <v>0</v>
      </c>
      <c r="AD49" s="26">
        <f t="shared" si="35"/>
        <v>0</v>
      </c>
      <c r="AE49" s="27">
        <f t="shared" si="35"/>
        <v>0</v>
      </c>
      <c r="AF49" s="28">
        <f t="shared" si="36"/>
        <v>0</v>
      </c>
      <c r="AG49" s="29">
        <f t="shared" si="36"/>
        <v>0</v>
      </c>
      <c r="AH49" s="28">
        <f t="shared" si="37"/>
        <v>0</v>
      </c>
      <c r="AI49" s="22">
        <f t="shared" si="38"/>
        <v>0</v>
      </c>
    </row>
    <row r="50" spans="1:35" ht="15">
      <c r="A50" s="30"/>
      <c r="B50" s="31"/>
      <c r="C50" s="31"/>
      <c r="D50" s="17"/>
      <c r="E50" s="18">
        <f t="shared" si="0"/>
        <v>0</v>
      </c>
      <c r="F50" s="19"/>
      <c r="G50" s="18">
        <f t="shared" si="23"/>
        <v>0</v>
      </c>
      <c r="H50" s="19"/>
      <c r="I50" s="18">
        <f t="shared" si="24"/>
        <v>0</v>
      </c>
      <c r="J50" s="19"/>
      <c r="K50" s="18">
        <f t="shared" si="25"/>
        <v>0</v>
      </c>
      <c r="L50" s="19"/>
      <c r="M50" s="18">
        <f t="shared" si="26"/>
        <v>0</v>
      </c>
      <c r="N50" s="20">
        <f t="shared" si="27"/>
        <v>0</v>
      </c>
      <c r="O50" s="21">
        <f t="shared" si="27"/>
        <v>0</v>
      </c>
      <c r="P50" s="19"/>
      <c r="Q50" s="18">
        <f t="shared" si="28"/>
        <v>0</v>
      </c>
      <c r="R50" s="19"/>
      <c r="S50" s="18">
        <f t="shared" si="29"/>
        <v>0</v>
      </c>
      <c r="T50" s="20">
        <f t="shared" si="30"/>
        <v>0</v>
      </c>
      <c r="U50" s="22">
        <f t="shared" si="30"/>
        <v>0</v>
      </c>
      <c r="V50" s="23"/>
      <c r="W50" s="18">
        <f t="shared" si="31"/>
        <v>0</v>
      </c>
      <c r="X50" s="24"/>
      <c r="Y50" s="18">
        <f t="shared" si="32"/>
        <v>0</v>
      </c>
      <c r="Z50" s="24"/>
      <c r="AA50" s="18">
        <f t="shared" si="33"/>
        <v>0</v>
      </c>
      <c r="AB50" s="33"/>
      <c r="AC50" s="18">
        <f t="shared" si="12"/>
        <v>0</v>
      </c>
      <c r="AD50" s="26">
        <f t="shared" si="35"/>
        <v>0</v>
      </c>
      <c r="AE50" s="27">
        <f t="shared" si="35"/>
        <v>0</v>
      </c>
      <c r="AF50" s="28">
        <f t="shared" si="36"/>
        <v>0</v>
      </c>
      <c r="AG50" s="29">
        <f t="shared" si="36"/>
        <v>0</v>
      </c>
      <c r="AH50" s="28">
        <f t="shared" si="37"/>
        <v>0</v>
      </c>
      <c r="AI50" s="22">
        <f t="shared" si="38"/>
        <v>0</v>
      </c>
    </row>
    <row r="51" spans="1:35" ht="15">
      <c r="A51" s="30"/>
      <c r="B51" s="31"/>
      <c r="C51" s="16"/>
      <c r="D51" s="17"/>
      <c r="E51" s="18">
        <f t="shared" si="0"/>
        <v>0</v>
      </c>
      <c r="F51" s="19"/>
      <c r="G51" s="18">
        <f t="shared" si="23"/>
        <v>0</v>
      </c>
      <c r="H51" s="19"/>
      <c r="I51" s="18">
        <f t="shared" si="24"/>
        <v>0</v>
      </c>
      <c r="J51" s="19"/>
      <c r="K51" s="18">
        <f t="shared" si="25"/>
        <v>0</v>
      </c>
      <c r="L51" s="19"/>
      <c r="M51" s="18">
        <f t="shared" si="26"/>
        <v>0</v>
      </c>
      <c r="N51" s="20">
        <f t="shared" si="27"/>
        <v>0</v>
      </c>
      <c r="O51" s="21">
        <f t="shared" si="27"/>
        <v>0</v>
      </c>
      <c r="P51" s="19"/>
      <c r="Q51" s="18">
        <f t="shared" si="28"/>
        <v>0</v>
      </c>
      <c r="R51" s="19"/>
      <c r="S51" s="18">
        <f t="shared" si="29"/>
        <v>0</v>
      </c>
      <c r="T51" s="20">
        <f t="shared" si="30"/>
        <v>0</v>
      </c>
      <c r="U51" s="22">
        <f t="shared" si="30"/>
        <v>0</v>
      </c>
      <c r="V51" s="23"/>
      <c r="W51" s="18">
        <f t="shared" si="31"/>
        <v>0</v>
      </c>
      <c r="X51" s="24"/>
      <c r="Y51" s="18">
        <f t="shared" si="32"/>
        <v>0</v>
      </c>
      <c r="Z51" s="24"/>
      <c r="AA51" s="18">
        <f t="shared" si="33"/>
        <v>0</v>
      </c>
      <c r="AB51" s="33"/>
      <c r="AC51" s="18">
        <f t="shared" si="12"/>
        <v>0</v>
      </c>
      <c r="AD51" s="26">
        <f t="shared" si="35"/>
        <v>0</v>
      </c>
      <c r="AE51" s="27">
        <f t="shared" si="35"/>
        <v>0</v>
      </c>
      <c r="AF51" s="28">
        <f t="shared" si="36"/>
        <v>0</v>
      </c>
      <c r="AG51" s="29">
        <f t="shared" si="36"/>
        <v>0</v>
      </c>
      <c r="AH51" s="28">
        <f t="shared" si="37"/>
        <v>0</v>
      </c>
      <c r="AI51" s="22">
        <f t="shared" si="38"/>
        <v>0</v>
      </c>
    </row>
    <row r="52" spans="1:35" s="1" customFormat="1" ht="15">
      <c r="A52" s="493" t="s">
        <v>37</v>
      </c>
      <c r="B52" s="494"/>
      <c r="C52" s="495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8"/>
    </row>
    <row r="53" spans="1:35" s="274" customFormat="1" ht="15">
      <c r="A53" s="30"/>
      <c r="C53" s="297" t="s">
        <v>1307</v>
      </c>
      <c r="D53" s="299">
        <v>3</v>
      </c>
      <c r="E53" s="18">
        <f aca="true" t="shared" si="39" ref="E53:E59">+D53/12</f>
        <v>0.25</v>
      </c>
      <c r="F53" s="19"/>
      <c r="G53" s="18">
        <f aca="true" t="shared" si="40" ref="G53:G59">F53/12</f>
        <v>0</v>
      </c>
      <c r="H53" s="19"/>
      <c r="I53" s="18">
        <f aca="true" t="shared" si="41" ref="I53:I59">+H53/12</f>
        <v>0</v>
      </c>
      <c r="J53" s="19"/>
      <c r="K53" s="18">
        <f aca="true" t="shared" si="42" ref="K53:K59">+J53/12</f>
        <v>0</v>
      </c>
      <c r="L53" s="19"/>
      <c r="M53" s="18">
        <f aca="true" t="shared" si="43" ref="M53:M59">+L53/12</f>
        <v>0</v>
      </c>
      <c r="N53" s="20">
        <f aca="true" t="shared" si="44" ref="N53:N59">D53+F53+H53+J53+L53</f>
        <v>3</v>
      </c>
      <c r="O53" s="21">
        <f aca="true" t="shared" si="45" ref="O53:O59">E53+G53+I53+K53+M53</f>
        <v>0.25</v>
      </c>
      <c r="P53" s="19"/>
      <c r="Q53" s="18">
        <f aca="true" t="shared" si="46" ref="Q53:Q59">+P53/12</f>
        <v>0</v>
      </c>
      <c r="R53" s="19"/>
      <c r="S53" s="18">
        <f aca="true" t="shared" si="47" ref="S53:S59">+R53/12</f>
        <v>0</v>
      </c>
      <c r="T53" s="20">
        <f aca="true" t="shared" si="48" ref="T53:T59">P53+R53</f>
        <v>0</v>
      </c>
      <c r="U53" s="22">
        <f aca="true" t="shared" si="49" ref="U53:U59">Q53+S53</f>
        <v>0</v>
      </c>
      <c r="V53" s="23"/>
      <c r="W53" s="18">
        <f aca="true" t="shared" si="50" ref="W53:W59">+V53/12</f>
        <v>0</v>
      </c>
      <c r="X53" s="24"/>
      <c r="Y53" s="18">
        <f aca="true" t="shared" si="51" ref="Y53:Y59">+X53/12</f>
        <v>0</v>
      </c>
      <c r="Z53" s="24"/>
      <c r="AA53" s="34">
        <f aca="true" t="shared" si="52" ref="AA53:AA59">+Z53/12</f>
        <v>0</v>
      </c>
      <c r="AB53" s="33"/>
      <c r="AC53" s="34">
        <f aca="true" t="shared" si="53" ref="AC53:AC59">AB53/12</f>
        <v>0</v>
      </c>
      <c r="AD53" s="26">
        <f aca="true" t="shared" si="54" ref="AD53:AD59">X53+Z53+AB53</f>
        <v>0</v>
      </c>
      <c r="AE53" s="27">
        <f aca="true" t="shared" si="55" ref="AE53:AE59">Y53+AA53+AC53</f>
        <v>0</v>
      </c>
      <c r="AF53" s="28">
        <f aca="true" t="shared" si="56" ref="AF53:AF59">N53+T53+V53+AD53</f>
        <v>3</v>
      </c>
      <c r="AG53" s="29">
        <f aca="true" t="shared" si="57" ref="AG53:AG59">O53+U53+W53+AE53</f>
        <v>0.25</v>
      </c>
      <c r="AH53" s="28">
        <f aca="true" t="shared" si="58" ref="AH53:AH59">IF(AF53-F53-J53-AB53-12&lt;0,0,AF53-F53-J53-AB53-12)</f>
        <v>0</v>
      </c>
      <c r="AI53" s="22">
        <f aca="true" t="shared" si="59" ref="AI53:AI59">AH53/12</f>
        <v>0</v>
      </c>
    </row>
    <row r="54" spans="1:35" s="274" customFormat="1" ht="15">
      <c r="A54" s="30"/>
      <c r="B54" s="31"/>
      <c r="C54" s="297" t="s">
        <v>1308</v>
      </c>
      <c r="D54" s="299">
        <v>6</v>
      </c>
      <c r="E54" s="18">
        <f t="shared" si="39"/>
        <v>0.5</v>
      </c>
      <c r="F54" s="19"/>
      <c r="G54" s="18">
        <f t="shared" si="40"/>
        <v>0</v>
      </c>
      <c r="H54" s="19"/>
      <c r="I54" s="18">
        <f t="shared" si="41"/>
        <v>0</v>
      </c>
      <c r="J54" s="19"/>
      <c r="K54" s="18">
        <f t="shared" si="42"/>
        <v>0</v>
      </c>
      <c r="L54" s="19"/>
      <c r="M54" s="18">
        <f t="shared" si="43"/>
        <v>0</v>
      </c>
      <c r="N54" s="20">
        <f t="shared" si="44"/>
        <v>6</v>
      </c>
      <c r="O54" s="21">
        <f t="shared" si="45"/>
        <v>0.5</v>
      </c>
      <c r="P54" s="19"/>
      <c r="Q54" s="18">
        <f t="shared" si="46"/>
        <v>0</v>
      </c>
      <c r="R54" s="19"/>
      <c r="S54" s="18">
        <f t="shared" si="47"/>
        <v>0</v>
      </c>
      <c r="T54" s="20">
        <f t="shared" si="48"/>
        <v>0</v>
      </c>
      <c r="U54" s="22">
        <f t="shared" si="49"/>
        <v>0</v>
      </c>
      <c r="V54" s="23"/>
      <c r="W54" s="18">
        <f t="shared" si="50"/>
        <v>0</v>
      </c>
      <c r="X54" s="24"/>
      <c r="Y54" s="18">
        <f t="shared" si="51"/>
        <v>0</v>
      </c>
      <c r="Z54" s="24"/>
      <c r="AA54" s="34">
        <f t="shared" si="52"/>
        <v>0</v>
      </c>
      <c r="AB54" s="33"/>
      <c r="AC54" s="34">
        <f t="shared" si="53"/>
        <v>0</v>
      </c>
      <c r="AD54" s="26">
        <f t="shared" si="54"/>
        <v>0</v>
      </c>
      <c r="AE54" s="27">
        <f t="shared" si="55"/>
        <v>0</v>
      </c>
      <c r="AF54" s="28">
        <f t="shared" si="56"/>
        <v>6</v>
      </c>
      <c r="AG54" s="29">
        <f t="shared" si="57"/>
        <v>0.5</v>
      </c>
      <c r="AH54" s="28">
        <f t="shared" si="58"/>
        <v>0</v>
      </c>
      <c r="AI54" s="22">
        <f t="shared" si="59"/>
        <v>0</v>
      </c>
    </row>
    <row r="55" spans="1:35" s="274" customFormat="1" ht="15">
      <c r="A55" s="30"/>
      <c r="B55" s="31"/>
      <c r="C55" s="297" t="s">
        <v>1309</v>
      </c>
      <c r="D55" s="299">
        <v>3</v>
      </c>
      <c r="E55" s="18">
        <f t="shared" si="39"/>
        <v>0.25</v>
      </c>
      <c r="F55" s="19"/>
      <c r="G55" s="18">
        <f t="shared" si="40"/>
        <v>0</v>
      </c>
      <c r="H55" s="19"/>
      <c r="I55" s="18">
        <f t="shared" si="41"/>
        <v>0</v>
      </c>
      <c r="J55" s="19"/>
      <c r="K55" s="18">
        <f t="shared" si="42"/>
        <v>0</v>
      </c>
      <c r="L55" s="19"/>
      <c r="M55" s="18">
        <f t="shared" si="43"/>
        <v>0</v>
      </c>
      <c r="N55" s="20">
        <f t="shared" si="44"/>
        <v>3</v>
      </c>
      <c r="O55" s="21">
        <f t="shared" si="45"/>
        <v>0.25</v>
      </c>
      <c r="P55" s="19"/>
      <c r="Q55" s="18">
        <f t="shared" si="46"/>
        <v>0</v>
      </c>
      <c r="R55" s="19"/>
      <c r="S55" s="18">
        <f t="shared" si="47"/>
        <v>0</v>
      </c>
      <c r="T55" s="20">
        <f t="shared" si="48"/>
        <v>0</v>
      </c>
      <c r="U55" s="22">
        <f t="shared" si="49"/>
        <v>0</v>
      </c>
      <c r="V55" s="23"/>
      <c r="W55" s="18">
        <f t="shared" si="50"/>
        <v>0</v>
      </c>
      <c r="X55" s="24"/>
      <c r="Y55" s="18">
        <f t="shared" si="51"/>
        <v>0</v>
      </c>
      <c r="Z55" s="24"/>
      <c r="AA55" s="34">
        <f t="shared" si="52"/>
        <v>0</v>
      </c>
      <c r="AB55" s="33"/>
      <c r="AC55" s="34">
        <f t="shared" si="53"/>
        <v>0</v>
      </c>
      <c r="AD55" s="26">
        <f t="shared" si="54"/>
        <v>0</v>
      </c>
      <c r="AE55" s="27">
        <f t="shared" si="55"/>
        <v>0</v>
      </c>
      <c r="AF55" s="28">
        <f t="shared" si="56"/>
        <v>3</v>
      </c>
      <c r="AG55" s="29">
        <f t="shared" si="57"/>
        <v>0.25</v>
      </c>
      <c r="AH55" s="28">
        <f t="shared" si="58"/>
        <v>0</v>
      </c>
      <c r="AI55" s="22">
        <f t="shared" si="59"/>
        <v>0</v>
      </c>
    </row>
    <row r="56" spans="1:35" s="274" customFormat="1" ht="15">
      <c r="A56" s="30"/>
      <c r="B56" s="31"/>
      <c r="C56" s="297" t="s">
        <v>1310</v>
      </c>
      <c r="D56" s="299">
        <v>1</v>
      </c>
      <c r="E56" s="18">
        <f t="shared" si="39"/>
        <v>0.08333333333333333</v>
      </c>
      <c r="F56" s="19"/>
      <c r="G56" s="18">
        <f t="shared" si="40"/>
        <v>0</v>
      </c>
      <c r="H56" s="19"/>
      <c r="I56" s="18">
        <f t="shared" si="41"/>
        <v>0</v>
      </c>
      <c r="J56" s="19"/>
      <c r="K56" s="18">
        <f t="shared" si="42"/>
        <v>0</v>
      </c>
      <c r="L56" s="19"/>
      <c r="M56" s="18">
        <f t="shared" si="43"/>
        <v>0</v>
      </c>
      <c r="N56" s="20">
        <f t="shared" si="44"/>
        <v>1</v>
      </c>
      <c r="O56" s="21">
        <f t="shared" si="45"/>
        <v>0.08333333333333333</v>
      </c>
      <c r="P56" s="19"/>
      <c r="Q56" s="18">
        <f t="shared" si="46"/>
        <v>0</v>
      </c>
      <c r="R56" s="19"/>
      <c r="S56" s="18">
        <f t="shared" si="47"/>
        <v>0</v>
      </c>
      <c r="T56" s="20">
        <f t="shared" si="48"/>
        <v>0</v>
      </c>
      <c r="U56" s="22">
        <f t="shared" si="49"/>
        <v>0</v>
      </c>
      <c r="V56" s="23"/>
      <c r="W56" s="18">
        <f t="shared" si="50"/>
        <v>0</v>
      </c>
      <c r="X56" s="24"/>
      <c r="Y56" s="18">
        <f t="shared" si="51"/>
        <v>0</v>
      </c>
      <c r="Z56" s="24"/>
      <c r="AA56" s="34">
        <f t="shared" si="52"/>
        <v>0</v>
      </c>
      <c r="AB56" s="33"/>
      <c r="AC56" s="34">
        <f t="shared" si="53"/>
        <v>0</v>
      </c>
      <c r="AD56" s="26">
        <f t="shared" si="54"/>
        <v>0</v>
      </c>
      <c r="AE56" s="27">
        <f t="shared" si="55"/>
        <v>0</v>
      </c>
      <c r="AF56" s="28">
        <f t="shared" si="56"/>
        <v>1</v>
      </c>
      <c r="AG56" s="29">
        <f t="shared" si="57"/>
        <v>0.08333333333333333</v>
      </c>
      <c r="AH56" s="28">
        <f t="shared" si="58"/>
        <v>0</v>
      </c>
      <c r="AI56" s="22">
        <f t="shared" si="59"/>
        <v>0</v>
      </c>
    </row>
    <row r="57" spans="1:35" s="274" customFormat="1" ht="15">
      <c r="A57" s="30"/>
      <c r="B57" s="31"/>
      <c r="C57" s="297" t="s">
        <v>1311</v>
      </c>
      <c r="D57" s="299">
        <v>1</v>
      </c>
      <c r="E57" s="18">
        <f t="shared" si="39"/>
        <v>0.08333333333333333</v>
      </c>
      <c r="F57" s="19"/>
      <c r="G57" s="18">
        <f t="shared" si="40"/>
        <v>0</v>
      </c>
      <c r="H57" s="19"/>
      <c r="I57" s="18">
        <f t="shared" si="41"/>
        <v>0</v>
      </c>
      <c r="J57" s="19"/>
      <c r="K57" s="18">
        <f t="shared" si="42"/>
        <v>0</v>
      </c>
      <c r="L57" s="19"/>
      <c r="M57" s="18">
        <f t="shared" si="43"/>
        <v>0</v>
      </c>
      <c r="N57" s="20">
        <f t="shared" si="44"/>
        <v>1</v>
      </c>
      <c r="O57" s="21">
        <f t="shared" si="45"/>
        <v>0.08333333333333333</v>
      </c>
      <c r="P57" s="19"/>
      <c r="Q57" s="18">
        <f t="shared" si="46"/>
        <v>0</v>
      </c>
      <c r="R57" s="19"/>
      <c r="S57" s="18">
        <f t="shared" si="47"/>
        <v>0</v>
      </c>
      <c r="T57" s="20">
        <f t="shared" si="48"/>
        <v>0</v>
      </c>
      <c r="U57" s="22">
        <f t="shared" si="49"/>
        <v>0</v>
      </c>
      <c r="V57" s="23"/>
      <c r="W57" s="18">
        <f t="shared" si="50"/>
        <v>0</v>
      </c>
      <c r="X57" s="24"/>
      <c r="Y57" s="18">
        <f t="shared" si="51"/>
        <v>0</v>
      </c>
      <c r="Z57" s="24"/>
      <c r="AA57" s="34">
        <f t="shared" si="52"/>
        <v>0</v>
      </c>
      <c r="AB57" s="33"/>
      <c r="AC57" s="34">
        <f t="shared" si="53"/>
        <v>0</v>
      </c>
      <c r="AD57" s="26">
        <f t="shared" si="54"/>
        <v>0</v>
      </c>
      <c r="AE57" s="27">
        <f t="shared" si="55"/>
        <v>0</v>
      </c>
      <c r="AF57" s="28">
        <f t="shared" si="56"/>
        <v>1</v>
      </c>
      <c r="AG57" s="29">
        <f t="shared" si="57"/>
        <v>0.08333333333333333</v>
      </c>
      <c r="AH57" s="28">
        <f t="shared" si="58"/>
        <v>0</v>
      </c>
      <c r="AI57" s="22">
        <f t="shared" si="59"/>
        <v>0</v>
      </c>
    </row>
    <row r="58" spans="1:35" s="274" customFormat="1" ht="15">
      <c r="A58" s="15"/>
      <c r="B58" s="31"/>
      <c r="C58" s="297" t="s">
        <v>1312</v>
      </c>
      <c r="D58" s="299">
        <v>3</v>
      </c>
      <c r="E58" s="18">
        <f t="shared" si="39"/>
        <v>0.25</v>
      </c>
      <c r="F58" s="19"/>
      <c r="G58" s="18">
        <f t="shared" si="40"/>
        <v>0</v>
      </c>
      <c r="H58" s="19"/>
      <c r="I58" s="18">
        <f t="shared" si="41"/>
        <v>0</v>
      </c>
      <c r="J58" s="19"/>
      <c r="K58" s="18">
        <f t="shared" si="42"/>
        <v>0</v>
      </c>
      <c r="L58" s="19"/>
      <c r="M58" s="18">
        <f t="shared" si="43"/>
        <v>0</v>
      </c>
      <c r="N58" s="20">
        <f t="shared" si="44"/>
        <v>3</v>
      </c>
      <c r="O58" s="21">
        <f t="shared" si="45"/>
        <v>0.25</v>
      </c>
      <c r="P58" s="19"/>
      <c r="Q58" s="18">
        <f t="shared" si="46"/>
        <v>0</v>
      </c>
      <c r="R58" s="19"/>
      <c r="S58" s="18">
        <f t="shared" si="47"/>
        <v>0</v>
      </c>
      <c r="T58" s="20">
        <f t="shared" si="48"/>
        <v>0</v>
      </c>
      <c r="U58" s="22">
        <f t="shared" si="49"/>
        <v>0</v>
      </c>
      <c r="V58" s="23"/>
      <c r="W58" s="18">
        <f t="shared" si="50"/>
        <v>0</v>
      </c>
      <c r="X58" s="24"/>
      <c r="Y58" s="18">
        <f t="shared" si="51"/>
        <v>0</v>
      </c>
      <c r="Z58" s="24"/>
      <c r="AA58" s="34">
        <f t="shared" si="52"/>
        <v>0</v>
      </c>
      <c r="AB58" s="33"/>
      <c r="AC58" s="34">
        <f t="shared" si="53"/>
        <v>0</v>
      </c>
      <c r="AD58" s="26">
        <f t="shared" si="54"/>
        <v>0</v>
      </c>
      <c r="AE58" s="27">
        <f t="shared" si="55"/>
        <v>0</v>
      </c>
      <c r="AF58" s="28">
        <f t="shared" si="56"/>
        <v>3</v>
      </c>
      <c r="AG58" s="29">
        <f t="shared" si="57"/>
        <v>0.25</v>
      </c>
      <c r="AH58" s="28">
        <f t="shared" si="58"/>
        <v>0</v>
      </c>
      <c r="AI58" s="22">
        <f t="shared" si="59"/>
        <v>0</v>
      </c>
    </row>
    <row r="59" spans="1:35" s="274" customFormat="1" ht="15">
      <c r="A59" s="30"/>
      <c r="B59" s="31"/>
      <c r="C59" s="297" t="s">
        <v>1313</v>
      </c>
      <c r="D59" s="299">
        <v>3</v>
      </c>
      <c r="E59" s="18">
        <f t="shared" si="39"/>
        <v>0.25</v>
      </c>
      <c r="F59" s="19"/>
      <c r="G59" s="18">
        <f t="shared" si="40"/>
        <v>0</v>
      </c>
      <c r="H59" s="19"/>
      <c r="I59" s="18">
        <f t="shared" si="41"/>
        <v>0</v>
      </c>
      <c r="J59" s="19"/>
      <c r="K59" s="18">
        <f t="shared" si="42"/>
        <v>0</v>
      </c>
      <c r="L59" s="19"/>
      <c r="M59" s="18">
        <f t="shared" si="43"/>
        <v>0</v>
      </c>
      <c r="N59" s="20">
        <f t="shared" si="44"/>
        <v>3</v>
      </c>
      <c r="O59" s="21">
        <f t="shared" si="45"/>
        <v>0.25</v>
      </c>
      <c r="P59" s="19"/>
      <c r="Q59" s="18">
        <f t="shared" si="46"/>
        <v>0</v>
      </c>
      <c r="R59" s="19"/>
      <c r="S59" s="18">
        <f t="shared" si="47"/>
        <v>0</v>
      </c>
      <c r="T59" s="20">
        <f t="shared" si="48"/>
        <v>0</v>
      </c>
      <c r="U59" s="22">
        <f t="shared" si="49"/>
        <v>0</v>
      </c>
      <c r="V59" s="23"/>
      <c r="W59" s="18">
        <f t="shared" si="50"/>
        <v>0</v>
      </c>
      <c r="X59" s="24"/>
      <c r="Y59" s="18">
        <f t="shared" si="51"/>
        <v>0</v>
      </c>
      <c r="Z59" s="24"/>
      <c r="AA59" s="34">
        <f t="shared" si="52"/>
        <v>0</v>
      </c>
      <c r="AB59" s="37"/>
      <c r="AC59" s="34">
        <f t="shared" si="53"/>
        <v>0</v>
      </c>
      <c r="AD59" s="38">
        <f t="shared" si="54"/>
        <v>0</v>
      </c>
      <c r="AE59" s="27">
        <f t="shared" si="55"/>
        <v>0</v>
      </c>
      <c r="AF59" s="28">
        <f t="shared" si="56"/>
        <v>3</v>
      </c>
      <c r="AG59" s="29">
        <f t="shared" si="57"/>
        <v>0.25</v>
      </c>
      <c r="AH59" s="28">
        <f t="shared" si="58"/>
        <v>0</v>
      </c>
      <c r="AI59" s="22">
        <f t="shared" si="59"/>
        <v>0</v>
      </c>
    </row>
    <row r="60" spans="1:35" s="274" customFormat="1" ht="15">
      <c r="A60" s="30"/>
      <c r="C60" s="297" t="s">
        <v>1314</v>
      </c>
      <c r="D60" s="299">
        <v>3</v>
      </c>
      <c r="E60" s="18">
        <f aca="true" t="shared" si="60" ref="E60:E66">+D60/12</f>
        <v>0.25</v>
      </c>
      <c r="F60" s="19"/>
      <c r="G60" s="18">
        <f aca="true" t="shared" si="61" ref="G60:G66">F60/12</f>
        <v>0</v>
      </c>
      <c r="H60" s="19"/>
      <c r="I60" s="18">
        <f aca="true" t="shared" si="62" ref="I60:I66">+H60/12</f>
        <v>0</v>
      </c>
      <c r="J60" s="19"/>
      <c r="K60" s="18">
        <f aca="true" t="shared" si="63" ref="K60:K66">+J60/12</f>
        <v>0</v>
      </c>
      <c r="L60" s="19"/>
      <c r="M60" s="18">
        <f aca="true" t="shared" si="64" ref="M60:M66">+L60/12</f>
        <v>0</v>
      </c>
      <c r="N60" s="20">
        <f aca="true" t="shared" si="65" ref="N60:N66">D60+F60+H60+J60+L60</f>
        <v>3</v>
      </c>
      <c r="O60" s="21">
        <f aca="true" t="shared" si="66" ref="O60:O66">E60+G60+I60+K60+M60</f>
        <v>0.25</v>
      </c>
      <c r="P60" s="19"/>
      <c r="Q60" s="18">
        <f aca="true" t="shared" si="67" ref="Q60:Q66">+P60/12</f>
        <v>0</v>
      </c>
      <c r="R60" s="19"/>
      <c r="S60" s="18">
        <f aca="true" t="shared" si="68" ref="S60:S66">+R60/12</f>
        <v>0</v>
      </c>
      <c r="T60" s="20">
        <f aca="true" t="shared" si="69" ref="T60:T66">P60+R60</f>
        <v>0</v>
      </c>
      <c r="U60" s="22">
        <f aca="true" t="shared" si="70" ref="U60:U66">Q60+S60</f>
        <v>0</v>
      </c>
      <c r="V60" s="23"/>
      <c r="W60" s="18">
        <f aca="true" t="shared" si="71" ref="W60:W66">+V60/12</f>
        <v>0</v>
      </c>
      <c r="X60" s="24"/>
      <c r="Y60" s="18">
        <f aca="true" t="shared" si="72" ref="Y60:Y66">+X60/12</f>
        <v>0</v>
      </c>
      <c r="Z60" s="24"/>
      <c r="AA60" s="34">
        <f aca="true" t="shared" si="73" ref="AA60:AA66">+Z60/12</f>
        <v>0</v>
      </c>
      <c r="AB60" s="33"/>
      <c r="AC60" s="34">
        <f aca="true" t="shared" si="74" ref="AC60:AC66">AB60/12</f>
        <v>0</v>
      </c>
      <c r="AD60" s="26">
        <f aca="true" t="shared" si="75" ref="AD60:AD66">X60+Z60+AB60</f>
        <v>0</v>
      </c>
      <c r="AE60" s="27">
        <f aca="true" t="shared" si="76" ref="AE60:AE66">Y60+AA60+AC60</f>
        <v>0</v>
      </c>
      <c r="AF60" s="28">
        <f aca="true" t="shared" si="77" ref="AF60:AF66">N60+T60+V60+AD60</f>
        <v>3</v>
      </c>
      <c r="AG60" s="29">
        <f aca="true" t="shared" si="78" ref="AG60:AG66">O60+U60+W60+AE60</f>
        <v>0.25</v>
      </c>
      <c r="AH60" s="28">
        <f aca="true" t="shared" si="79" ref="AH60:AH66">IF(AF60-F60-J60-AB60-12&lt;0,0,AF60-F60-J60-AB60-12)</f>
        <v>0</v>
      </c>
      <c r="AI60" s="22">
        <f aca="true" t="shared" si="80" ref="AI60:AI66">AH60/12</f>
        <v>0</v>
      </c>
    </row>
    <row r="61" spans="1:35" s="274" customFormat="1" ht="15">
      <c r="A61" s="30"/>
      <c r="B61" s="31"/>
      <c r="C61" s="297" t="s">
        <v>1315</v>
      </c>
      <c r="D61" s="299">
        <v>3</v>
      </c>
      <c r="E61" s="18">
        <f t="shared" si="60"/>
        <v>0.25</v>
      </c>
      <c r="F61" s="19"/>
      <c r="G61" s="18">
        <f t="shared" si="61"/>
        <v>0</v>
      </c>
      <c r="H61" s="19"/>
      <c r="I61" s="18">
        <f t="shared" si="62"/>
        <v>0</v>
      </c>
      <c r="J61" s="19"/>
      <c r="K61" s="18">
        <f t="shared" si="63"/>
        <v>0</v>
      </c>
      <c r="L61" s="19"/>
      <c r="M61" s="18">
        <f t="shared" si="64"/>
        <v>0</v>
      </c>
      <c r="N61" s="20">
        <f t="shared" si="65"/>
        <v>3</v>
      </c>
      <c r="O61" s="21">
        <f t="shared" si="66"/>
        <v>0.25</v>
      </c>
      <c r="P61" s="19"/>
      <c r="Q61" s="18">
        <f t="shared" si="67"/>
        <v>0</v>
      </c>
      <c r="R61" s="19"/>
      <c r="S61" s="18">
        <f t="shared" si="68"/>
        <v>0</v>
      </c>
      <c r="T61" s="20">
        <f t="shared" si="69"/>
        <v>0</v>
      </c>
      <c r="U61" s="22">
        <f t="shared" si="70"/>
        <v>0</v>
      </c>
      <c r="V61" s="23"/>
      <c r="W61" s="18">
        <f t="shared" si="71"/>
        <v>0</v>
      </c>
      <c r="X61" s="24"/>
      <c r="Y61" s="18">
        <f t="shared" si="72"/>
        <v>0</v>
      </c>
      <c r="Z61" s="24"/>
      <c r="AA61" s="34">
        <f t="shared" si="73"/>
        <v>0</v>
      </c>
      <c r="AB61" s="33"/>
      <c r="AC61" s="34">
        <f t="shared" si="74"/>
        <v>0</v>
      </c>
      <c r="AD61" s="26">
        <f t="shared" si="75"/>
        <v>0</v>
      </c>
      <c r="AE61" s="27">
        <f t="shared" si="76"/>
        <v>0</v>
      </c>
      <c r="AF61" s="28">
        <f t="shared" si="77"/>
        <v>3</v>
      </c>
      <c r="AG61" s="29">
        <f t="shared" si="78"/>
        <v>0.25</v>
      </c>
      <c r="AH61" s="28">
        <f t="shared" si="79"/>
        <v>0</v>
      </c>
      <c r="AI61" s="22">
        <f t="shared" si="80"/>
        <v>0</v>
      </c>
    </row>
    <row r="62" spans="1:35" s="274" customFormat="1" ht="15">
      <c r="A62" s="30"/>
      <c r="B62" s="31"/>
      <c r="C62" s="297" t="s">
        <v>1316</v>
      </c>
      <c r="D62" s="299">
        <v>6</v>
      </c>
      <c r="E62" s="18">
        <f t="shared" si="60"/>
        <v>0.5</v>
      </c>
      <c r="F62" s="19"/>
      <c r="G62" s="18">
        <f t="shared" si="61"/>
        <v>0</v>
      </c>
      <c r="H62" s="19"/>
      <c r="I62" s="18">
        <f t="shared" si="62"/>
        <v>0</v>
      </c>
      <c r="J62" s="19"/>
      <c r="K62" s="18">
        <f t="shared" si="63"/>
        <v>0</v>
      </c>
      <c r="L62" s="19"/>
      <c r="M62" s="18">
        <f t="shared" si="64"/>
        <v>0</v>
      </c>
      <c r="N62" s="20">
        <f t="shared" si="65"/>
        <v>6</v>
      </c>
      <c r="O62" s="21">
        <f t="shared" si="66"/>
        <v>0.5</v>
      </c>
      <c r="P62" s="19"/>
      <c r="Q62" s="18">
        <f t="shared" si="67"/>
        <v>0</v>
      </c>
      <c r="R62" s="19"/>
      <c r="S62" s="18">
        <f t="shared" si="68"/>
        <v>0</v>
      </c>
      <c r="T62" s="20">
        <f t="shared" si="69"/>
        <v>0</v>
      </c>
      <c r="U62" s="22">
        <f t="shared" si="70"/>
        <v>0</v>
      </c>
      <c r="V62" s="23"/>
      <c r="W62" s="18">
        <f t="shared" si="71"/>
        <v>0</v>
      </c>
      <c r="X62" s="24"/>
      <c r="Y62" s="18">
        <f t="shared" si="72"/>
        <v>0</v>
      </c>
      <c r="Z62" s="24"/>
      <c r="AA62" s="34">
        <f t="shared" si="73"/>
        <v>0</v>
      </c>
      <c r="AB62" s="33"/>
      <c r="AC62" s="34">
        <f t="shared" si="74"/>
        <v>0</v>
      </c>
      <c r="AD62" s="26">
        <f t="shared" si="75"/>
        <v>0</v>
      </c>
      <c r="AE62" s="27">
        <f t="shared" si="76"/>
        <v>0</v>
      </c>
      <c r="AF62" s="28">
        <f t="shared" si="77"/>
        <v>6</v>
      </c>
      <c r="AG62" s="29">
        <f t="shared" si="78"/>
        <v>0.5</v>
      </c>
      <c r="AH62" s="28">
        <f t="shared" si="79"/>
        <v>0</v>
      </c>
      <c r="AI62" s="22">
        <f t="shared" si="80"/>
        <v>0</v>
      </c>
    </row>
    <row r="63" spans="1:35" s="274" customFormat="1" ht="15">
      <c r="A63" s="30"/>
      <c r="B63" s="31"/>
      <c r="C63" s="297" t="s">
        <v>1317</v>
      </c>
      <c r="D63" s="299">
        <v>3</v>
      </c>
      <c r="E63" s="18">
        <f t="shared" si="60"/>
        <v>0.25</v>
      </c>
      <c r="F63" s="19"/>
      <c r="G63" s="18">
        <f t="shared" si="61"/>
        <v>0</v>
      </c>
      <c r="H63" s="19"/>
      <c r="I63" s="18">
        <f t="shared" si="62"/>
        <v>0</v>
      </c>
      <c r="J63" s="19"/>
      <c r="K63" s="18">
        <f t="shared" si="63"/>
        <v>0</v>
      </c>
      <c r="L63" s="19"/>
      <c r="M63" s="18">
        <f t="shared" si="64"/>
        <v>0</v>
      </c>
      <c r="N63" s="20">
        <f t="shared" si="65"/>
        <v>3</v>
      </c>
      <c r="O63" s="21">
        <f t="shared" si="66"/>
        <v>0.25</v>
      </c>
      <c r="P63" s="19"/>
      <c r="Q63" s="18">
        <f t="shared" si="67"/>
        <v>0</v>
      </c>
      <c r="R63" s="19"/>
      <c r="S63" s="18">
        <f t="shared" si="68"/>
        <v>0</v>
      </c>
      <c r="T63" s="20">
        <f t="shared" si="69"/>
        <v>0</v>
      </c>
      <c r="U63" s="22">
        <f t="shared" si="70"/>
        <v>0</v>
      </c>
      <c r="V63" s="23"/>
      <c r="W63" s="18">
        <f t="shared" si="71"/>
        <v>0</v>
      </c>
      <c r="X63" s="24"/>
      <c r="Y63" s="18">
        <f t="shared" si="72"/>
        <v>0</v>
      </c>
      <c r="Z63" s="24"/>
      <c r="AA63" s="34">
        <f t="shared" si="73"/>
        <v>0</v>
      </c>
      <c r="AB63" s="33"/>
      <c r="AC63" s="34">
        <f t="shared" si="74"/>
        <v>0</v>
      </c>
      <c r="AD63" s="26">
        <f t="shared" si="75"/>
        <v>0</v>
      </c>
      <c r="AE63" s="27">
        <f t="shared" si="76"/>
        <v>0</v>
      </c>
      <c r="AF63" s="28">
        <f t="shared" si="77"/>
        <v>3</v>
      </c>
      <c r="AG63" s="29">
        <f t="shared" si="78"/>
        <v>0.25</v>
      </c>
      <c r="AH63" s="28">
        <f t="shared" si="79"/>
        <v>0</v>
      </c>
      <c r="AI63" s="22">
        <f t="shared" si="80"/>
        <v>0</v>
      </c>
    </row>
    <row r="64" spans="1:35" s="274" customFormat="1" ht="15">
      <c r="A64" s="30"/>
      <c r="B64" s="31"/>
      <c r="C64" s="297" t="s">
        <v>1318</v>
      </c>
      <c r="D64" s="299">
        <v>6</v>
      </c>
      <c r="E64" s="18">
        <f t="shared" si="60"/>
        <v>0.5</v>
      </c>
      <c r="F64" s="19"/>
      <c r="G64" s="18">
        <f t="shared" si="61"/>
        <v>0</v>
      </c>
      <c r="H64" s="19"/>
      <c r="I64" s="18">
        <f t="shared" si="62"/>
        <v>0</v>
      </c>
      <c r="J64" s="19"/>
      <c r="K64" s="18">
        <f t="shared" si="63"/>
        <v>0</v>
      </c>
      <c r="L64" s="19"/>
      <c r="M64" s="18">
        <f t="shared" si="64"/>
        <v>0</v>
      </c>
      <c r="N64" s="20">
        <f t="shared" si="65"/>
        <v>6</v>
      </c>
      <c r="O64" s="21">
        <f t="shared" si="66"/>
        <v>0.5</v>
      </c>
      <c r="P64" s="19"/>
      <c r="Q64" s="18">
        <f t="shared" si="67"/>
        <v>0</v>
      </c>
      <c r="R64" s="19"/>
      <c r="S64" s="18">
        <f t="shared" si="68"/>
        <v>0</v>
      </c>
      <c r="T64" s="20">
        <f t="shared" si="69"/>
        <v>0</v>
      </c>
      <c r="U64" s="22">
        <f t="shared" si="70"/>
        <v>0</v>
      </c>
      <c r="V64" s="23"/>
      <c r="W64" s="18">
        <f t="shared" si="71"/>
        <v>0</v>
      </c>
      <c r="X64" s="24"/>
      <c r="Y64" s="18">
        <f t="shared" si="72"/>
        <v>0</v>
      </c>
      <c r="Z64" s="24"/>
      <c r="AA64" s="34">
        <f t="shared" si="73"/>
        <v>0</v>
      </c>
      <c r="AB64" s="33"/>
      <c r="AC64" s="34">
        <f t="shared" si="74"/>
        <v>0</v>
      </c>
      <c r="AD64" s="26">
        <f t="shared" si="75"/>
        <v>0</v>
      </c>
      <c r="AE64" s="27">
        <f t="shared" si="76"/>
        <v>0</v>
      </c>
      <c r="AF64" s="28">
        <f t="shared" si="77"/>
        <v>6</v>
      </c>
      <c r="AG64" s="29">
        <f t="shared" si="78"/>
        <v>0.5</v>
      </c>
      <c r="AH64" s="28">
        <f t="shared" si="79"/>
        <v>0</v>
      </c>
      <c r="AI64" s="22">
        <f t="shared" si="80"/>
        <v>0</v>
      </c>
    </row>
    <row r="65" spans="1:35" s="274" customFormat="1" ht="15">
      <c r="A65" s="15"/>
      <c r="B65" s="31"/>
      <c r="C65" s="297" t="s">
        <v>1319</v>
      </c>
      <c r="D65" s="301">
        <v>6</v>
      </c>
      <c r="E65" s="18">
        <f t="shared" si="60"/>
        <v>0.5</v>
      </c>
      <c r="F65" s="19"/>
      <c r="G65" s="18">
        <f t="shared" si="61"/>
        <v>0</v>
      </c>
      <c r="H65" s="19"/>
      <c r="I65" s="18">
        <f t="shared" si="62"/>
        <v>0</v>
      </c>
      <c r="J65" s="19"/>
      <c r="K65" s="18">
        <f t="shared" si="63"/>
        <v>0</v>
      </c>
      <c r="L65" s="19"/>
      <c r="M65" s="18">
        <f t="shared" si="64"/>
        <v>0</v>
      </c>
      <c r="N65" s="20">
        <f t="shared" si="65"/>
        <v>6</v>
      </c>
      <c r="O65" s="21">
        <f t="shared" si="66"/>
        <v>0.5</v>
      </c>
      <c r="P65" s="19"/>
      <c r="Q65" s="18">
        <f t="shared" si="67"/>
        <v>0</v>
      </c>
      <c r="R65" s="19"/>
      <c r="S65" s="18">
        <f t="shared" si="68"/>
        <v>0</v>
      </c>
      <c r="T65" s="20">
        <f t="shared" si="69"/>
        <v>0</v>
      </c>
      <c r="U65" s="22">
        <f t="shared" si="70"/>
        <v>0</v>
      </c>
      <c r="V65" s="23"/>
      <c r="W65" s="18">
        <f t="shared" si="71"/>
        <v>0</v>
      </c>
      <c r="X65" s="24"/>
      <c r="Y65" s="18">
        <f t="shared" si="72"/>
        <v>0</v>
      </c>
      <c r="Z65" s="24"/>
      <c r="AA65" s="34">
        <f t="shared" si="73"/>
        <v>0</v>
      </c>
      <c r="AB65" s="33"/>
      <c r="AC65" s="34">
        <f t="shared" si="74"/>
        <v>0</v>
      </c>
      <c r="AD65" s="26">
        <f t="shared" si="75"/>
        <v>0</v>
      </c>
      <c r="AE65" s="27">
        <f t="shared" si="76"/>
        <v>0</v>
      </c>
      <c r="AF65" s="28">
        <f t="shared" si="77"/>
        <v>6</v>
      </c>
      <c r="AG65" s="29">
        <f t="shared" si="78"/>
        <v>0.5</v>
      </c>
      <c r="AH65" s="28">
        <f t="shared" si="79"/>
        <v>0</v>
      </c>
      <c r="AI65" s="22">
        <f t="shared" si="80"/>
        <v>0</v>
      </c>
    </row>
    <row r="66" spans="1:35" s="274" customFormat="1" ht="15">
      <c r="A66" s="30"/>
      <c r="B66" s="31"/>
      <c r="C66" s="297" t="s">
        <v>1320</v>
      </c>
      <c r="D66" s="299">
        <v>3</v>
      </c>
      <c r="E66" s="18">
        <f t="shared" si="60"/>
        <v>0.25</v>
      </c>
      <c r="F66" s="19"/>
      <c r="G66" s="18">
        <f t="shared" si="61"/>
        <v>0</v>
      </c>
      <c r="H66" s="19"/>
      <c r="I66" s="18">
        <f t="shared" si="62"/>
        <v>0</v>
      </c>
      <c r="J66" s="19"/>
      <c r="K66" s="18">
        <f t="shared" si="63"/>
        <v>0</v>
      </c>
      <c r="L66" s="19"/>
      <c r="M66" s="18">
        <f t="shared" si="64"/>
        <v>0</v>
      </c>
      <c r="N66" s="20">
        <f t="shared" si="65"/>
        <v>3</v>
      </c>
      <c r="O66" s="21">
        <f t="shared" si="66"/>
        <v>0.25</v>
      </c>
      <c r="P66" s="19"/>
      <c r="Q66" s="18">
        <f t="shared" si="67"/>
        <v>0</v>
      </c>
      <c r="R66" s="19"/>
      <c r="S66" s="18">
        <f t="shared" si="68"/>
        <v>0</v>
      </c>
      <c r="T66" s="20">
        <f t="shared" si="69"/>
        <v>0</v>
      </c>
      <c r="U66" s="22">
        <f t="shared" si="70"/>
        <v>0</v>
      </c>
      <c r="V66" s="23"/>
      <c r="W66" s="18">
        <f t="shared" si="71"/>
        <v>0</v>
      </c>
      <c r="X66" s="24"/>
      <c r="Y66" s="18">
        <f t="shared" si="72"/>
        <v>0</v>
      </c>
      <c r="Z66" s="24"/>
      <c r="AA66" s="34">
        <f t="shared" si="73"/>
        <v>0</v>
      </c>
      <c r="AB66" s="37"/>
      <c r="AC66" s="34">
        <f t="shared" si="74"/>
        <v>0</v>
      </c>
      <c r="AD66" s="38">
        <f t="shared" si="75"/>
        <v>0</v>
      </c>
      <c r="AE66" s="27">
        <f t="shared" si="76"/>
        <v>0</v>
      </c>
      <c r="AF66" s="28">
        <f t="shared" si="77"/>
        <v>3</v>
      </c>
      <c r="AG66" s="29">
        <f t="shared" si="78"/>
        <v>0.25</v>
      </c>
      <c r="AH66" s="28">
        <f t="shared" si="79"/>
        <v>0</v>
      </c>
      <c r="AI66" s="22">
        <f t="shared" si="80"/>
        <v>0</v>
      </c>
    </row>
    <row r="67" spans="1:35" s="274" customFormat="1" ht="15">
      <c r="A67" s="30"/>
      <c r="C67" s="297" t="s">
        <v>1321</v>
      </c>
      <c r="D67" s="299">
        <v>3</v>
      </c>
      <c r="E67" s="18">
        <f aca="true" t="shared" si="81" ref="E67:E73">+D67/12</f>
        <v>0.25</v>
      </c>
      <c r="F67" s="19"/>
      <c r="G67" s="18">
        <f aca="true" t="shared" si="82" ref="G67:G73">F67/12</f>
        <v>0</v>
      </c>
      <c r="H67" s="19"/>
      <c r="I67" s="18">
        <f aca="true" t="shared" si="83" ref="I67:I73">+H67/12</f>
        <v>0</v>
      </c>
      <c r="J67" s="19"/>
      <c r="K67" s="18">
        <f aca="true" t="shared" si="84" ref="K67:K73">+J67/12</f>
        <v>0</v>
      </c>
      <c r="L67" s="19"/>
      <c r="M67" s="18">
        <f aca="true" t="shared" si="85" ref="M67:M73">+L67/12</f>
        <v>0</v>
      </c>
      <c r="N67" s="20">
        <f aca="true" t="shared" si="86" ref="N67:N73">D67+F67+H67+J67+L67</f>
        <v>3</v>
      </c>
      <c r="O67" s="21">
        <f aca="true" t="shared" si="87" ref="O67:O73">E67+G67+I67+K67+M67</f>
        <v>0.25</v>
      </c>
      <c r="P67" s="19"/>
      <c r="Q67" s="18">
        <f aca="true" t="shared" si="88" ref="Q67:Q73">+P67/12</f>
        <v>0</v>
      </c>
      <c r="R67" s="19"/>
      <c r="S67" s="18">
        <f aca="true" t="shared" si="89" ref="S67:S73">+R67/12</f>
        <v>0</v>
      </c>
      <c r="T67" s="20">
        <f aca="true" t="shared" si="90" ref="T67:T73">P67+R67</f>
        <v>0</v>
      </c>
      <c r="U67" s="22">
        <f aca="true" t="shared" si="91" ref="U67:U73">Q67+S67</f>
        <v>0</v>
      </c>
      <c r="V67" s="23"/>
      <c r="W67" s="18">
        <f aca="true" t="shared" si="92" ref="W67:W73">+V67/12</f>
        <v>0</v>
      </c>
      <c r="X67" s="24"/>
      <c r="Y67" s="18">
        <f aca="true" t="shared" si="93" ref="Y67:Y73">+X67/12</f>
        <v>0</v>
      </c>
      <c r="Z67" s="24"/>
      <c r="AA67" s="34">
        <f aca="true" t="shared" si="94" ref="AA67:AA73">+Z67/12</f>
        <v>0</v>
      </c>
      <c r="AB67" s="33"/>
      <c r="AC67" s="34">
        <f aca="true" t="shared" si="95" ref="AC67:AC73">AB67/12</f>
        <v>0</v>
      </c>
      <c r="AD67" s="26">
        <f aca="true" t="shared" si="96" ref="AD67:AD73">X67+Z67+AB67</f>
        <v>0</v>
      </c>
      <c r="AE67" s="27">
        <f aca="true" t="shared" si="97" ref="AE67:AE73">Y67+AA67+AC67</f>
        <v>0</v>
      </c>
      <c r="AF67" s="28">
        <f aca="true" t="shared" si="98" ref="AF67:AF73">N67+T67+V67+AD67</f>
        <v>3</v>
      </c>
      <c r="AG67" s="29">
        <f aca="true" t="shared" si="99" ref="AG67:AG73">O67+U67+W67+AE67</f>
        <v>0.25</v>
      </c>
      <c r="AH67" s="28">
        <f aca="true" t="shared" si="100" ref="AH67:AH73">IF(AF67-F67-J67-AB67-12&lt;0,0,AF67-F67-J67-AB67-12)</f>
        <v>0</v>
      </c>
      <c r="AI67" s="22">
        <f aca="true" t="shared" si="101" ref="AI67:AI73">AH67/12</f>
        <v>0</v>
      </c>
    </row>
    <row r="68" spans="1:35" s="274" customFormat="1" ht="15">
      <c r="A68" s="30"/>
      <c r="B68" s="31"/>
      <c r="C68" s="297" t="s">
        <v>1322</v>
      </c>
      <c r="D68" s="299">
        <v>3</v>
      </c>
      <c r="E68" s="18">
        <f t="shared" si="81"/>
        <v>0.25</v>
      </c>
      <c r="F68" s="19"/>
      <c r="G68" s="18">
        <f t="shared" si="82"/>
        <v>0</v>
      </c>
      <c r="H68" s="19"/>
      <c r="I68" s="18">
        <f t="shared" si="83"/>
        <v>0</v>
      </c>
      <c r="J68" s="19"/>
      <c r="K68" s="18">
        <f t="shared" si="84"/>
        <v>0</v>
      </c>
      <c r="L68" s="19"/>
      <c r="M68" s="18">
        <f t="shared" si="85"/>
        <v>0</v>
      </c>
      <c r="N68" s="20">
        <f t="shared" si="86"/>
        <v>3</v>
      </c>
      <c r="O68" s="21">
        <f t="shared" si="87"/>
        <v>0.25</v>
      </c>
      <c r="P68" s="19"/>
      <c r="Q68" s="18">
        <f t="shared" si="88"/>
        <v>0</v>
      </c>
      <c r="R68" s="19"/>
      <c r="S68" s="18">
        <f t="shared" si="89"/>
        <v>0</v>
      </c>
      <c r="T68" s="20">
        <f t="shared" si="90"/>
        <v>0</v>
      </c>
      <c r="U68" s="22">
        <f t="shared" si="91"/>
        <v>0</v>
      </c>
      <c r="V68" s="23"/>
      <c r="W68" s="18">
        <f t="shared" si="92"/>
        <v>0</v>
      </c>
      <c r="X68" s="24"/>
      <c r="Y68" s="18">
        <f t="shared" si="93"/>
        <v>0</v>
      </c>
      <c r="Z68" s="24"/>
      <c r="AA68" s="34">
        <f t="shared" si="94"/>
        <v>0</v>
      </c>
      <c r="AB68" s="33"/>
      <c r="AC68" s="34">
        <f t="shared" si="95"/>
        <v>0</v>
      </c>
      <c r="AD68" s="26">
        <f t="shared" si="96"/>
        <v>0</v>
      </c>
      <c r="AE68" s="27">
        <f t="shared" si="97"/>
        <v>0</v>
      </c>
      <c r="AF68" s="28">
        <f t="shared" si="98"/>
        <v>3</v>
      </c>
      <c r="AG68" s="29">
        <f t="shared" si="99"/>
        <v>0.25</v>
      </c>
      <c r="AH68" s="28">
        <f t="shared" si="100"/>
        <v>0</v>
      </c>
      <c r="AI68" s="22">
        <f t="shared" si="101"/>
        <v>0</v>
      </c>
    </row>
    <row r="69" spans="1:35" s="274" customFormat="1" ht="15">
      <c r="A69" s="30"/>
      <c r="B69" s="31"/>
      <c r="C69" s="297" t="s">
        <v>1323</v>
      </c>
      <c r="D69" s="299">
        <v>3</v>
      </c>
      <c r="E69" s="18">
        <f t="shared" si="81"/>
        <v>0.25</v>
      </c>
      <c r="F69" s="19"/>
      <c r="G69" s="18">
        <f t="shared" si="82"/>
        <v>0</v>
      </c>
      <c r="H69" s="19"/>
      <c r="I69" s="18">
        <f t="shared" si="83"/>
        <v>0</v>
      </c>
      <c r="J69" s="19"/>
      <c r="K69" s="18">
        <f t="shared" si="84"/>
        <v>0</v>
      </c>
      <c r="L69" s="19"/>
      <c r="M69" s="18">
        <f t="shared" si="85"/>
        <v>0</v>
      </c>
      <c r="N69" s="20">
        <f t="shared" si="86"/>
        <v>3</v>
      </c>
      <c r="O69" s="21">
        <f t="shared" si="87"/>
        <v>0.25</v>
      </c>
      <c r="P69" s="19"/>
      <c r="Q69" s="18">
        <f t="shared" si="88"/>
        <v>0</v>
      </c>
      <c r="R69" s="19"/>
      <c r="S69" s="18">
        <f t="shared" si="89"/>
        <v>0</v>
      </c>
      <c r="T69" s="20">
        <f t="shared" si="90"/>
        <v>0</v>
      </c>
      <c r="U69" s="22">
        <f t="shared" si="91"/>
        <v>0</v>
      </c>
      <c r="V69" s="23"/>
      <c r="W69" s="18">
        <f t="shared" si="92"/>
        <v>0</v>
      </c>
      <c r="X69" s="24"/>
      <c r="Y69" s="18">
        <f t="shared" si="93"/>
        <v>0</v>
      </c>
      <c r="Z69" s="24"/>
      <c r="AA69" s="34">
        <f t="shared" si="94"/>
        <v>0</v>
      </c>
      <c r="AB69" s="33"/>
      <c r="AC69" s="34">
        <f t="shared" si="95"/>
        <v>0</v>
      </c>
      <c r="AD69" s="26">
        <f t="shared" si="96"/>
        <v>0</v>
      </c>
      <c r="AE69" s="27">
        <f t="shared" si="97"/>
        <v>0</v>
      </c>
      <c r="AF69" s="28">
        <f t="shared" si="98"/>
        <v>3</v>
      </c>
      <c r="AG69" s="29">
        <f t="shared" si="99"/>
        <v>0.25</v>
      </c>
      <c r="AH69" s="28">
        <f t="shared" si="100"/>
        <v>0</v>
      </c>
      <c r="AI69" s="22">
        <f t="shared" si="101"/>
        <v>0</v>
      </c>
    </row>
    <row r="70" spans="1:35" s="274" customFormat="1" ht="15">
      <c r="A70" s="30"/>
      <c r="B70" s="31"/>
      <c r="C70" s="297" t="s">
        <v>1324</v>
      </c>
      <c r="D70" s="299">
        <v>3</v>
      </c>
      <c r="E70" s="18">
        <f t="shared" si="81"/>
        <v>0.25</v>
      </c>
      <c r="F70" s="19"/>
      <c r="G70" s="18">
        <f t="shared" si="82"/>
        <v>0</v>
      </c>
      <c r="H70" s="19"/>
      <c r="I70" s="18">
        <f t="shared" si="83"/>
        <v>0</v>
      </c>
      <c r="J70" s="19"/>
      <c r="K70" s="18">
        <f t="shared" si="84"/>
        <v>0</v>
      </c>
      <c r="L70" s="19"/>
      <c r="M70" s="18">
        <f t="shared" si="85"/>
        <v>0</v>
      </c>
      <c r="N70" s="20">
        <f t="shared" si="86"/>
        <v>3</v>
      </c>
      <c r="O70" s="21">
        <f t="shared" si="87"/>
        <v>0.25</v>
      </c>
      <c r="P70" s="19"/>
      <c r="Q70" s="18">
        <f t="shared" si="88"/>
        <v>0</v>
      </c>
      <c r="R70" s="19"/>
      <c r="S70" s="18">
        <f t="shared" si="89"/>
        <v>0</v>
      </c>
      <c r="T70" s="20">
        <f t="shared" si="90"/>
        <v>0</v>
      </c>
      <c r="U70" s="22">
        <f t="shared" si="91"/>
        <v>0</v>
      </c>
      <c r="V70" s="23"/>
      <c r="W70" s="18">
        <f t="shared" si="92"/>
        <v>0</v>
      </c>
      <c r="X70" s="24"/>
      <c r="Y70" s="18">
        <f t="shared" si="93"/>
        <v>0</v>
      </c>
      <c r="Z70" s="24"/>
      <c r="AA70" s="34">
        <f t="shared" si="94"/>
        <v>0</v>
      </c>
      <c r="AB70" s="33"/>
      <c r="AC70" s="34">
        <f t="shared" si="95"/>
        <v>0</v>
      </c>
      <c r="AD70" s="26">
        <f t="shared" si="96"/>
        <v>0</v>
      </c>
      <c r="AE70" s="27">
        <f t="shared" si="97"/>
        <v>0</v>
      </c>
      <c r="AF70" s="28">
        <f t="shared" si="98"/>
        <v>3</v>
      </c>
      <c r="AG70" s="29">
        <f t="shared" si="99"/>
        <v>0.25</v>
      </c>
      <c r="AH70" s="28">
        <f t="shared" si="100"/>
        <v>0</v>
      </c>
      <c r="AI70" s="22">
        <f t="shared" si="101"/>
        <v>0</v>
      </c>
    </row>
    <row r="71" spans="1:35" s="274" customFormat="1" ht="15">
      <c r="A71" s="30"/>
      <c r="B71" s="31"/>
      <c r="C71" s="297" t="s">
        <v>1325</v>
      </c>
      <c r="D71" s="299">
        <v>6</v>
      </c>
      <c r="E71" s="18">
        <f t="shared" si="81"/>
        <v>0.5</v>
      </c>
      <c r="F71" s="19"/>
      <c r="G71" s="18">
        <f t="shared" si="82"/>
        <v>0</v>
      </c>
      <c r="H71" s="19"/>
      <c r="I71" s="18">
        <f t="shared" si="83"/>
        <v>0</v>
      </c>
      <c r="J71" s="19"/>
      <c r="K71" s="18">
        <f t="shared" si="84"/>
        <v>0</v>
      </c>
      <c r="L71" s="19"/>
      <c r="M71" s="18">
        <f t="shared" si="85"/>
        <v>0</v>
      </c>
      <c r="N71" s="20">
        <f t="shared" si="86"/>
        <v>6</v>
      </c>
      <c r="O71" s="21">
        <f t="shared" si="87"/>
        <v>0.5</v>
      </c>
      <c r="P71" s="19"/>
      <c r="Q71" s="18">
        <f t="shared" si="88"/>
        <v>0</v>
      </c>
      <c r="R71" s="19"/>
      <c r="S71" s="18">
        <f t="shared" si="89"/>
        <v>0</v>
      </c>
      <c r="T71" s="20">
        <f t="shared" si="90"/>
        <v>0</v>
      </c>
      <c r="U71" s="22">
        <f t="shared" si="91"/>
        <v>0</v>
      </c>
      <c r="V71" s="23"/>
      <c r="W71" s="18">
        <f t="shared" si="92"/>
        <v>0</v>
      </c>
      <c r="X71" s="24"/>
      <c r="Y71" s="18">
        <f t="shared" si="93"/>
        <v>0</v>
      </c>
      <c r="Z71" s="24"/>
      <c r="AA71" s="34">
        <f t="shared" si="94"/>
        <v>0</v>
      </c>
      <c r="AB71" s="33"/>
      <c r="AC71" s="34">
        <f t="shared" si="95"/>
        <v>0</v>
      </c>
      <c r="AD71" s="26">
        <f t="shared" si="96"/>
        <v>0</v>
      </c>
      <c r="AE71" s="27">
        <f t="shared" si="97"/>
        <v>0</v>
      </c>
      <c r="AF71" s="28">
        <f t="shared" si="98"/>
        <v>6</v>
      </c>
      <c r="AG71" s="29">
        <f t="shared" si="99"/>
        <v>0.5</v>
      </c>
      <c r="AH71" s="28">
        <f t="shared" si="100"/>
        <v>0</v>
      </c>
      <c r="AI71" s="22">
        <f t="shared" si="101"/>
        <v>0</v>
      </c>
    </row>
    <row r="72" spans="1:35" s="274" customFormat="1" ht="15">
      <c r="A72" s="15"/>
      <c r="B72" s="31"/>
      <c r="C72" s="297" t="s">
        <v>1326</v>
      </c>
      <c r="D72" s="299">
        <v>3</v>
      </c>
      <c r="E72" s="18">
        <f t="shared" si="81"/>
        <v>0.25</v>
      </c>
      <c r="F72" s="19"/>
      <c r="G72" s="18">
        <f t="shared" si="82"/>
        <v>0</v>
      </c>
      <c r="H72" s="19"/>
      <c r="I72" s="18">
        <f t="shared" si="83"/>
        <v>0</v>
      </c>
      <c r="J72" s="19"/>
      <c r="K72" s="18">
        <f t="shared" si="84"/>
        <v>0</v>
      </c>
      <c r="L72" s="19"/>
      <c r="M72" s="18">
        <f t="shared" si="85"/>
        <v>0</v>
      </c>
      <c r="N72" s="20">
        <f t="shared" si="86"/>
        <v>3</v>
      </c>
      <c r="O72" s="21">
        <f t="shared" si="87"/>
        <v>0.25</v>
      </c>
      <c r="P72" s="19"/>
      <c r="Q72" s="18">
        <f t="shared" si="88"/>
        <v>0</v>
      </c>
      <c r="R72" s="19"/>
      <c r="S72" s="18">
        <f t="shared" si="89"/>
        <v>0</v>
      </c>
      <c r="T72" s="20">
        <f t="shared" si="90"/>
        <v>0</v>
      </c>
      <c r="U72" s="22">
        <f t="shared" si="91"/>
        <v>0</v>
      </c>
      <c r="V72" s="23"/>
      <c r="W72" s="18">
        <f t="shared" si="92"/>
        <v>0</v>
      </c>
      <c r="X72" s="24"/>
      <c r="Y72" s="18">
        <f t="shared" si="93"/>
        <v>0</v>
      </c>
      <c r="Z72" s="24"/>
      <c r="AA72" s="34">
        <f t="shared" si="94"/>
        <v>0</v>
      </c>
      <c r="AB72" s="33"/>
      <c r="AC72" s="34">
        <f t="shared" si="95"/>
        <v>0</v>
      </c>
      <c r="AD72" s="26">
        <f t="shared" si="96"/>
        <v>0</v>
      </c>
      <c r="AE72" s="27">
        <f t="shared" si="97"/>
        <v>0</v>
      </c>
      <c r="AF72" s="28">
        <f t="shared" si="98"/>
        <v>3</v>
      </c>
      <c r="AG72" s="29">
        <f t="shared" si="99"/>
        <v>0.25</v>
      </c>
      <c r="AH72" s="28">
        <f t="shared" si="100"/>
        <v>0</v>
      </c>
      <c r="AI72" s="22">
        <f t="shared" si="101"/>
        <v>0</v>
      </c>
    </row>
    <row r="73" spans="1:35" s="274" customFormat="1" ht="15">
      <c r="A73" s="30"/>
      <c r="B73" s="31"/>
      <c r="C73" s="297" t="s">
        <v>1327</v>
      </c>
      <c r="D73" s="299">
        <v>6</v>
      </c>
      <c r="E73" s="18">
        <f t="shared" si="81"/>
        <v>0.5</v>
      </c>
      <c r="F73" s="19"/>
      <c r="G73" s="18">
        <f t="shared" si="82"/>
        <v>0</v>
      </c>
      <c r="H73" s="19"/>
      <c r="I73" s="18">
        <f t="shared" si="83"/>
        <v>0</v>
      </c>
      <c r="J73" s="19"/>
      <c r="K73" s="18">
        <f t="shared" si="84"/>
        <v>0</v>
      </c>
      <c r="L73" s="19"/>
      <c r="M73" s="18">
        <f t="shared" si="85"/>
        <v>0</v>
      </c>
      <c r="N73" s="20">
        <f t="shared" si="86"/>
        <v>6</v>
      </c>
      <c r="O73" s="21">
        <f t="shared" si="87"/>
        <v>0.5</v>
      </c>
      <c r="P73" s="19"/>
      <c r="Q73" s="18">
        <f t="shared" si="88"/>
        <v>0</v>
      </c>
      <c r="R73" s="19"/>
      <c r="S73" s="18">
        <f t="shared" si="89"/>
        <v>0</v>
      </c>
      <c r="T73" s="20">
        <f t="shared" si="90"/>
        <v>0</v>
      </c>
      <c r="U73" s="22">
        <f t="shared" si="91"/>
        <v>0</v>
      </c>
      <c r="V73" s="23"/>
      <c r="W73" s="18">
        <f t="shared" si="92"/>
        <v>0</v>
      </c>
      <c r="X73" s="24"/>
      <c r="Y73" s="18">
        <f t="shared" si="93"/>
        <v>0</v>
      </c>
      <c r="Z73" s="24"/>
      <c r="AA73" s="34">
        <f t="shared" si="94"/>
        <v>0</v>
      </c>
      <c r="AB73" s="37"/>
      <c r="AC73" s="34">
        <f t="shared" si="95"/>
        <v>0</v>
      </c>
      <c r="AD73" s="38">
        <f t="shared" si="96"/>
        <v>0</v>
      </c>
      <c r="AE73" s="27">
        <f t="shared" si="97"/>
        <v>0</v>
      </c>
      <c r="AF73" s="28">
        <f t="shared" si="98"/>
        <v>6</v>
      </c>
      <c r="AG73" s="29">
        <f t="shared" si="99"/>
        <v>0.5</v>
      </c>
      <c r="AH73" s="28">
        <f t="shared" si="100"/>
        <v>0</v>
      </c>
      <c r="AI73" s="22">
        <f t="shared" si="101"/>
        <v>0</v>
      </c>
    </row>
    <row r="74" spans="1:35" s="274" customFormat="1" ht="15">
      <c r="A74" s="30"/>
      <c r="C74" s="297" t="s">
        <v>1328</v>
      </c>
      <c r="D74" s="299">
        <v>6</v>
      </c>
      <c r="E74" s="18">
        <f aca="true" t="shared" si="102" ref="E74:E80">+D74/12</f>
        <v>0.5</v>
      </c>
      <c r="F74" s="19"/>
      <c r="G74" s="18">
        <f aca="true" t="shared" si="103" ref="G74:G80">F74/12</f>
        <v>0</v>
      </c>
      <c r="H74" s="19"/>
      <c r="I74" s="18">
        <f aca="true" t="shared" si="104" ref="I74:I80">+H74/12</f>
        <v>0</v>
      </c>
      <c r="J74" s="19"/>
      <c r="K74" s="18">
        <f aca="true" t="shared" si="105" ref="K74:K80">+J74/12</f>
        <v>0</v>
      </c>
      <c r="L74" s="19"/>
      <c r="M74" s="18">
        <f aca="true" t="shared" si="106" ref="M74:M80">+L74/12</f>
        <v>0</v>
      </c>
      <c r="N74" s="20">
        <f aca="true" t="shared" si="107" ref="N74:N80">D74+F74+H74+J74+L74</f>
        <v>6</v>
      </c>
      <c r="O74" s="21">
        <f aca="true" t="shared" si="108" ref="O74:O80">E74+G74+I74+K74+M74</f>
        <v>0.5</v>
      </c>
      <c r="P74" s="19"/>
      <c r="Q74" s="18">
        <f aca="true" t="shared" si="109" ref="Q74:Q80">+P74/12</f>
        <v>0</v>
      </c>
      <c r="R74" s="19"/>
      <c r="S74" s="18">
        <f aca="true" t="shared" si="110" ref="S74:S80">+R74/12</f>
        <v>0</v>
      </c>
      <c r="T74" s="20">
        <f aca="true" t="shared" si="111" ref="T74:T80">P74+R74</f>
        <v>0</v>
      </c>
      <c r="U74" s="22">
        <f aca="true" t="shared" si="112" ref="U74:U80">Q74+S74</f>
        <v>0</v>
      </c>
      <c r="V74" s="23"/>
      <c r="W74" s="18">
        <f aca="true" t="shared" si="113" ref="W74:W80">+V74/12</f>
        <v>0</v>
      </c>
      <c r="X74" s="24"/>
      <c r="Y74" s="18">
        <f aca="true" t="shared" si="114" ref="Y74:Y80">+X74/12</f>
        <v>0</v>
      </c>
      <c r="Z74" s="24"/>
      <c r="AA74" s="34">
        <f aca="true" t="shared" si="115" ref="AA74:AA80">+Z74/12</f>
        <v>0</v>
      </c>
      <c r="AB74" s="33"/>
      <c r="AC74" s="34">
        <f aca="true" t="shared" si="116" ref="AC74:AC80">AB74/12</f>
        <v>0</v>
      </c>
      <c r="AD74" s="26">
        <f aca="true" t="shared" si="117" ref="AD74:AD80">X74+Z74+AB74</f>
        <v>0</v>
      </c>
      <c r="AE74" s="27">
        <f aca="true" t="shared" si="118" ref="AE74:AE80">Y74+AA74+AC74</f>
        <v>0</v>
      </c>
      <c r="AF74" s="28">
        <f aca="true" t="shared" si="119" ref="AF74:AF80">N74+T74+V74+AD74</f>
        <v>6</v>
      </c>
      <c r="AG74" s="29">
        <f aca="true" t="shared" si="120" ref="AG74:AG80">O74+U74+W74+AE74</f>
        <v>0.5</v>
      </c>
      <c r="AH74" s="28">
        <f aca="true" t="shared" si="121" ref="AH74:AH80">IF(AF74-F74-J74-AB74-12&lt;0,0,AF74-F74-J74-AB74-12)</f>
        <v>0</v>
      </c>
      <c r="AI74" s="22">
        <f aca="true" t="shared" si="122" ref="AI74:AI80">AH74/12</f>
        <v>0</v>
      </c>
    </row>
    <row r="75" spans="1:35" s="274" customFormat="1" ht="15">
      <c r="A75" s="30"/>
      <c r="B75" s="31"/>
      <c r="C75" s="297" t="s">
        <v>1329</v>
      </c>
      <c r="D75" s="299">
        <v>3</v>
      </c>
      <c r="E75" s="18">
        <f t="shared" si="102"/>
        <v>0.25</v>
      </c>
      <c r="F75" s="19"/>
      <c r="G75" s="18">
        <f t="shared" si="103"/>
        <v>0</v>
      </c>
      <c r="H75" s="19"/>
      <c r="I75" s="18">
        <f t="shared" si="104"/>
        <v>0</v>
      </c>
      <c r="J75" s="19"/>
      <c r="K75" s="18">
        <f t="shared" si="105"/>
        <v>0</v>
      </c>
      <c r="L75" s="19"/>
      <c r="M75" s="18">
        <f t="shared" si="106"/>
        <v>0</v>
      </c>
      <c r="N75" s="20">
        <f t="shared" si="107"/>
        <v>3</v>
      </c>
      <c r="O75" s="21">
        <f t="shared" si="108"/>
        <v>0.25</v>
      </c>
      <c r="P75" s="19"/>
      <c r="Q75" s="18">
        <f t="shared" si="109"/>
        <v>0</v>
      </c>
      <c r="R75" s="19"/>
      <c r="S75" s="18">
        <f t="shared" si="110"/>
        <v>0</v>
      </c>
      <c r="T75" s="20">
        <f t="shared" si="111"/>
        <v>0</v>
      </c>
      <c r="U75" s="22">
        <f t="shared" si="112"/>
        <v>0</v>
      </c>
      <c r="V75" s="23"/>
      <c r="W75" s="18">
        <f t="shared" si="113"/>
        <v>0</v>
      </c>
      <c r="X75" s="24"/>
      <c r="Y75" s="18">
        <f t="shared" si="114"/>
        <v>0</v>
      </c>
      <c r="Z75" s="24"/>
      <c r="AA75" s="34">
        <f t="shared" si="115"/>
        <v>0</v>
      </c>
      <c r="AB75" s="33"/>
      <c r="AC75" s="34">
        <f t="shared" si="116"/>
        <v>0</v>
      </c>
      <c r="AD75" s="26">
        <f t="shared" si="117"/>
        <v>0</v>
      </c>
      <c r="AE75" s="27">
        <f t="shared" si="118"/>
        <v>0</v>
      </c>
      <c r="AF75" s="28">
        <f t="shared" si="119"/>
        <v>3</v>
      </c>
      <c r="AG75" s="29">
        <f t="shared" si="120"/>
        <v>0.25</v>
      </c>
      <c r="AH75" s="28">
        <f t="shared" si="121"/>
        <v>0</v>
      </c>
      <c r="AI75" s="22">
        <f t="shared" si="122"/>
        <v>0</v>
      </c>
    </row>
    <row r="76" spans="1:35" s="274" customFormat="1" ht="15">
      <c r="A76" s="30"/>
      <c r="B76" s="31"/>
      <c r="C76" s="297" t="s">
        <v>1330</v>
      </c>
      <c r="D76" s="299">
        <v>3</v>
      </c>
      <c r="E76" s="18">
        <f t="shared" si="102"/>
        <v>0.25</v>
      </c>
      <c r="F76" s="19"/>
      <c r="G76" s="18">
        <f t="shared" si="103"/>
        <v>0</v>
      </c>
      <c r="H76" s="19"/>
      <c r="I76" s="18">
        <f t="shared" si="104"/>
        <v>0</v>
      </c>
      <c r="J76" s="19"/>
      <c r="K76" s="18">
        <f t="shared" si="105"/>
        <v>0</v>
      </c>
      <c r="L76" s="19"/>
      <c r="M76" s="18">
        <f t="shared" si="106"/>
        <v>0</v>
      </c>
      <c r="N76" s="20">
        <f t="shared" si="107"/>
        <v>3</v>
      </c>
      <c r="O76" s="21">
        <f t="shared" si="108"/>
        <v>0.25</v>
      </c>
      <c r="P76" s="19"/>
      <c r="Q76" s="18">
        <f t="shared" si="109"/>
        <v>0</v>
      </c>
      <c r="R76" s="19"/>
      <c r="S76" s="18">
        <f t="shared" si="110"/>
        <v>0</v>
      </c>
      <c r="T76" s="20">
        <f t="shared" si="111"/>
        <v>0</v>
      </c>
      <c r="U76" s="22">
        <f t="shared" si="112"/>
        <v>0</v>
      </c>
      <c r="V76" s="23"/>
      <c r="W76" s="18">
        <f t="shared" si="113"/>
        <v>0</v>
      </c>
      <c r="X76" s="24"/>
      <c r="Y76" s="18">
        <f t="shared" si="114"/>
        <v>0</v>
      </c>
      <c r="Z76" s="24"/>
      <c r="AA76" s="34">
        <f t="shared" si="115"/>
        <v>0</v>
      </c>
      <c r="AB76" s="33"/>
      <c r="AC76" s="34">
        <f t="shared" si="116"/>
        <v>0</v>
      </c>
      <c r="AD76" s="26">
        <f t="shared" si="117"/>
        <v>0</v>
      </c>
      <c r="AE76" s="27">
        <f t="shared" si="118"/>
        <v>0</v>
      </c>
      <c r="AF76" s="28">
        <f t="shared" si="119"/>
        <v>3</v>
      </c>
      <c r="AG76" s="29">
        <f t="shared" si="120"/>
        <v>0.25</v>
      </c>
      <c r="AH76" s="28">
        <f t="shared" si="121"/>
        <v>0</v>
      </c>
      <c r="AI76" s="22">
        <f t="shared" si="122"/>
        <v>0</v>
      </c>
    </row>
    <row r="77" spans="1:35" s="274" customFormat="1" ht="15">
      <c r="A77" s="30"/>
      <c r="B77" s="31"/>
      <c r="C77" s="297" t="s">
        <v>1331</v>
      </c>
      <c r="D77" s="299">
        <v>6</v>
      </c>
      <c r="E77" s="18">
        <f t="shared" si="102"/>
        <v>0.5</v>
      </c>
      <c r="F77" s="19"/>
      <c r="G77" s="18">
        <f t="shared" si="103"/>
        <v>0</v>
      </c>
      <c r="H77" s="19"/>
      <c r="I77" s="18">
        <f t="shared" si="104"/>
        <v>0</v>
      </c>
      <c r="J77" s="19"/>
      <c r="K77" s="18">
        <f t="shared" si="105"/>
        <v>0</v>
      </c>
      <c r="L77" s="19"/>
      <c r="M77" s="18">
        <f t="shared" si="106"/>
        <v>0</v>
      </c>
      <c r="N77" s="20">
        <f t="shared" si="107"/>
        <v>6</v>
      </c>
      <c r="O77" s="21">
        <f t="shared" si="108"/>
        <v>0.5</v>
      </c>
      <c r="P77" s="19"/>
      <c r="Q77" s="18">
        <f t="shared" si="109"/>
        <v>0</v>
      </c>
      <c r="R77" s="19"/>
      <c r="S77" s="18">
        <f t="shared" si="110"/>
        <v>0</v>
      </c>
      <c r="T77" s="20">
        <f t="shared" si="111"/>
        <v>0</v>
      </c>
      <c r="U77" s="22">
        <f t="shared" si="112"/>
        <v>0</v>
      </c>
      <c r="V77" s="23"/>
      <c r="W77" s="18">
        <f t="shared" si="113"/>
        <v>0</v>
      </c>
      <c r="X77" s="24"/>
      <c r="Y77" s="18">
        <f t="shared" si="114"/>
        <v>0</v>
      </c>
      <c r="Z77" s="24"/>
      <c r="AA77" s="34">
        <f t="shared" si="115"/>
        <v>0</v>
      </c>
      <c r="AB77" s="33"/>
      <c r="AC77" s="34">
        <f t="shared" si="116"/>
        <v>0</v>
      </c>
      <c r="AD77" s="26">
        <f t="shared" si="117"/>
        <v>0</v>
      </c>
      <c r="AE77" s="27">
        <f t="shared" si="118"/>
        <v>0</v>
      </c>
      <c r="AF77" s="28">
        <f t="shared" si="119"/>
        <v>6</v>
      </c>
      <c r="AG77" s="29">
        <f t="shared" si="120"/>
        <v>0.5</v>
      </c>
      <c r="AH77" s="28">
        <f t="shared" si="121"/>
        <v>0</v>
      </c>
      <c r="AI77" s="22">
        <f t="shared" si="122"/>
        <v>0</v>
      </c>
    </row>
    <row r="78" spans="1:35" s="274" customFormat="1" ht="15">
      <c r="A78" s="30"/>
      <c r="B78" s="31"/>
      <c r="C78" s="302" t="s">
        <v>1332</v>
      </c>
      <c r="D78" s="299">
        <v>3</v>
      </c>
      <c r="E78" s="18">
        <f t="shared" si="102"/>
        <v>0.25</v>
      </c>
      <c r="F78" s="19"/>
      <c r="G78" s="18">
        <f t="shared" si="103"/>
        <v>0</v>
      </c>
      <c r="H78" s="19"/>
      <c r="I78" s="18">
        <f t="shared" si="104"/>
        <v>0</v>
      </c>
      <c r="J78" s="19"/>
      <c r="K78" s="18">
        <f t="shared" si="105"/>
        <v>0</v>
      </c>
      <c r="L78" s="19"/>
      <c r="M78" s="18">
        <f t="shared" si="106"/>
        <v>0</v>
      </c>
      <c r="N78" s="20">
        <f t="shared" si="107"/>
        <v>3</v>
      </c>
      <c r="O78" s="21">
        <f t="shared" si="108"/>
        <v>0.25</v>
      </c>
      <c r="P78" s="19"/>
      <c r="Q78" s="18">
        <f t="shared" si="109"/>
        <v>0</v>
      </c>
      <c r="R78" s="19"/>
      <c r="S78" s="18">
        <f t="shared" si="110"/>
        <v>0</v>
      </c>
      <c r="T78" s="20">
        <f t="shared" si="111"/>
        <v>0</v>
      </c>
      <c r="U78" s="22">
        <f t="shared" si="112"/>
        <v>0</v>
      </c>
      <c r="V78" s="23"/>
      <c r="W78" s="18">
        <f t="shared" si="113"/>
        <v>0</v>
      </c>
      <c r="X78" s="24"/>
      <c r="Y78" s="18">
        <f t="shared" si="114"/>
        <v>0</v>
      </c>
      <c r="Z78" s="24"/>
      <c r="AA78" s="34">
        <f t="shared" si="115"/>
        <v>0</v>
      </c>
      <c r="AB78" s="33"/>
      <c r="AC78" s="34">
        <f t="shared" si="116"/>
        <v>0</v>
      </c>
      <c r="AD78" s="26">
        <f t="shared" si="117"/>
        <v>0</v>
      </c>
      <c r="AE78" s="27">
        <f t="shared" si="118"/>
        <v>0</v>
      </c>
      <c r="AF78" s="28">
        <f t="shared" si="119"/>
        <v>3</v>
      </c>
      <c r="AG78" s="29">
        <f t="shared" si="120"/>
        <v>0.25</v>
      </c>
      <c r="AH78" s="28">
        <f t="shared" si="121"/>
        <v>0</v>
      </c>
      <c r="AI78" s="22">
        <f t="shared" si="122"/>
        <v>0</v>
      </c>
    </row>
    <row r="79" spans="1:35" s="274" customFormat="1" ht="15">
      <c r="A79" s="15"/>
      <c r="B79" s="31"/>
      <c r="C79" s="297" t="s">
        <v>1333</v>
      </c>
      <c r="D79" s="299">
        <v>6</v>
      </c>
      <c r="E79" s="18">
        <f t="shared" si="102"/>
        <v>0.5</v>
      </c>
      <c r="F79" s="19"/>
      <c r="G79" s="18">
        <f t="shared" si="103"/>
        <v>0</v>
      </c>
      <c r="H79" s="19"/>
      <c r="I79" s="18">
        <f t="shared" si="104"/>
        <v>0</v>
      </c>
      <c r="J79" s="19"/>
      <c r="K79" s="18">
        <f t="shared" si="105"/>
        <v>0</v>
      </c>
      <c r="L79" s="19"/>
      <c r="M79" s="18">
        <f t="shared" si="106"/>
        <v>0</v>
      </c>
      <c r="N79" s="20">
        <f t="shared" si="107"/>
        <v>6</v>
      </c>
      <c r="O79" s="21">
        <f t="shared" si="108"/>
        <v>0.5</v>
      </c>
      <c r="P79" s="19"/>
      <c r="Q79" s="18">
        <f t="shared" si="109"/>
        <v>0</v>
      </c>
      <c r="R79" s="19"/>
      <c r="S79" s="18">
        <f t="shared" si="110"/>
        <v>0</v>
      </c>
      <c r="T79" s="20">
        <f t="shared" si="111"/>
        <v>0</v>
      </c>
      <c r="U79" s="22">
        <f t="shared" si="112"/>
        <v>0</v>
      </c>
      <c r="V79" s="23"/>
      <c r="W79" s="18">
        <f t="shared" si="113"/>
        <v>0</v>
      </c>
      <c r="X79" s="24"/>
      <c r="Y79" s="18">
        <f t="shared" si="114"/>
        <v>0</v>
      </c>
      <c r="Z79" s="24"/>
      <c r="AA79" s="34">
        <f t="shared" si="115"/>
        <v>0</v>
      </c>
      <c r="AB79" s="33"/>
      <c r="AC79" s="34">
        <f t="shared" si="116"/>
        <v>0</v>
      </c>
      <c r="AD79" s="26">
        <f t="shared" si="117"/>
        <v>0</v>
      </c>
      <c r="AE79" s="27">
        <f t="shared" si="118"/>
        <v>0</v>
      </c>
      <c r="AF79" s="28">
        <f t="shared" si="119"/>
        <v>6</v>
      </c>
      <c r="AG79" s="29">
        <f t="shared" si="120"/>
        <v>0.5</v>
      </c>
      <c r="AH79" s="28">
        <f t="shared" si="121"/>
        <v>0</v>
      </c>
      <c r="AI79" s="22">
        <f t="shared" si="122"/>
        <v>0</v>
      </c>
    </row>
    <row r="80" spans="1:35" s="274" customFormat="1" ht="15">
      <c r="A80" s="30"/>
      <c r="B80" s="31"/>
      <c r="C80" s="297" t="s">
        <v>1334</v>
      </c>
      <c r="D80" s="299">
        <v>3</v>
      </c>
      <c r="E80" s="18">
        <f t="shared" si="102"/>
        <v>0.25</v>
      </c>
      <c r="F80" s="19"/>
      <c r="G80" s="18">
        <f t="shared" si="103"/>
        <v>0</v>
      </c>
      <c r="H80" s="19"/>
      <c r="I80" s="18">
        <f t="shared" si="104"/>
        <v>0</v>
      </c>
      <c r="J80" s="19"/>
      <c r="K80" s="18">
        <f t="shared" si="105"/>
        <v>0</v>
      </c>
      <c r="L80" s="19"/>
      <c r="M80" s="18">
        <f t="shared" si="106"/>
        <v>0</v>
      </c>
      <c r="N80" s="20">
        <f t="shared" si="107"/>
        <v>3</v>
      </c>
      <c r="O80" s="21">
        <f t="shared" si="108"/>
        <v>0.25</v>
      </c>
      <c r="P80" s="19"/>
      <c r="Q80" s="18">
        <f t="shared" si="109"/>
        <v>0</v>
      </c>
      <c r="R80" s="19"/>
      <c r="S80" s="18">
        <f t="shared" si="110"/>
        <v>0</v>
      </c>
      <c r="T80" s="20">
        <f t="shared" si="111"/>
        <v>0</v>
      </c>
      <c r="U80" s="22">
        <f t="shared" si="112"/>
        <v>0</v>
      </c>
      <c r="V80" s="23"/>
      <c r="W80" s="18">
        <f t="shared" si="113"/>
        <v>0</v>
      </c>
      <c r="X80" s="24"/>
      <c r="Y80" s="18">
        <f t="shared" si="114"/>
        <v>0</v>
      </c>
      <c r="Z80" s="24"/>
      <c r="AA80" s="34">
        <f t="shared" si="115"/>
        <v>0</v>
      </c>
      <c r="AB80" s="37"/>
      <c r="AC80" s="34">
        <f t="shared" si="116"/>
        <v>0</v>
      </c>
      <c r="AD80" s="38">
        <f t="shared" si="117"/>
        <v>0</v>
      </c>
      <c r="AE80" s="27">
        <f t="shared" si="118"/>
        <v>0</v>
      </c>
      <c r="AF80" s="28">
        <f t="shared" si="119"/>
        <v>3</v>
      </c>
      <c r="AG80" s="29">
        <f t="shared" si="120"/>
        <v>0.25</v>
      </c>
      <c r="AH80" s="28">
        <f t="shared" si="121"/>
        <v>0</v>
      </c>
      <c r="AI80" s="22">
        <f t="shared" si="122"/>
        <v>0</v>
      </c>
    </row>
    <row r="81" spans="1:35" ht="15">
      <c r="A81" s="30"/>
      <c r="C81" s="297" t="s">
        <v>1335</v>
      </c>
      <c r="D81" s="299">
        <v>3</v>
      </c>
      <c r="E81" s="18">
        <f t="shared" si="0"/>
        <v>0.25</v>
      </c>
      <c r="F81" s="19"/>
      <c r="G81" s="18">
        <f t="shared" si="23"/>
        <v>0</v>
      </c>
      <c r="H81" s="19"/>
      <c r="I81" s="18">
        <f t="shared" si="24"/>
        <v>0</v>
      </c>
      <c r="J81" s="19"/>
      <c r="K81" s="18">
        <f t="shared" si="25"/>
        <v>0</v>
      </c>
      <c r="L81" s="19"/>
      <c r="M81" s="18">
        <f t="shared" si="26"/>
        <v>0</v>
      </c>
      <c r="N81" s="20">
        <f t="shared" si="27"/>
        <v>3</v>
      </c>
      <c r="O81" s="21">
        <f t="shared" si="27"/>
        <v>0.25</v>
      </c>
      <c r="P81" s="19"/>
      <c r="Q81" s="18">
        <f t="shared" si="28"/>
        <v>0</v>
      </c>
      <c r="R81" s="19"/>
      <c r="S81" s="18">
        <f t="shared" si="29"/>
        <v>0</v>
      </c>
      <c r="T81" s="20">
        <f t="shared" si="30"/>
        <v>0</v>
      </c>
      <c r="U81" s="22">
        <f t="shared" si="30"/>
        <v>0</v>
      </c>
      <c r="V81" s="23"/>
      <c r="W81" s="18">
        <f t="shared" si="31"/>
        <v>0</v>
      </c>
      <c r="X81" s="24"/>
      <c r="Y81" s="18">
        <f t="shared" si="32"/>
        <v>0</v>
      </c>
      <c r="Z81" s="24"/>
      <c r="AA81" s="34">
        <f t="shared" si="33"/>
        <v>0</v>
      </c>
      <c r="AB81" s="33"/>
      <c r="AC81" s="34">
        <f t="shared" si="12"/>
        <v>0</v>
      </c>
      <c r="AD81" s="26">
        <f t="shared" si="35"/>
        <v>0</v>
      </c>
      <c r="AE81" s="27">
        <f t="shared" si="35"/>
        <v>0</v>
      </c>
      <c r="AF81" s="28">
        <f t="shared" si="36"/>
        <v>3</v>
      </c>
      <c r="AG81" s="29">
        <f t="shared" si="36"/>
        <v>0.25</v>
      </c>
      <c r="AH81" s="28">
        <f t="shared" si="37"/>
        <v>0</v>
      </c>
      <c r="AI81" s="22">
        <f t="shared" si="38"/>
        <v>0</v>
      </c>
    </row>
    <row r="82" spans="1:35" ht="15">
      <c r="A82" s="30"/>
      <c r="B82" s="31"/>
      <c r="C82" s="297" t="s">
        <v>1336</v>
      </c>
      <c r="D82" s="299">
        <v>6</v>
      </c>
      <c r="E82" s="18">
        <f t="shared" si="0"/>
        <v>0.5</v>
      </c>
      <c r="F82" s="19"/>
      <c r="G82" s="18">
        <f t="shared" si="23"/>
        <v>0</v>
      </c>
      <c r="H82" s="19"/>
      <c r="I82" s="18">
        <f t="shared" si="24"/>
        <v>0</v>
      </c>
      <c r="J82" s="19"/>
      <c r="K82" s="18">
        <f t="shared" si="25"/>
        <v>0</v>
      </c>
      <c r="L82" s="19"/>
      <c r="M82" s="18">
        <f t="shared" si="26"/>
        <v>0</v>
      </c>
      <c r="N82" s="20">
        <f aca="true" t="shared" si="123" ref="N82:O87">D82+F82+H82+J82+L82</f>
        <v>6</v>
      </c>
      <c r="O82" s="21">
        <f t="shared" si="123"/>
        <v>0.5</v>
      </c>
      <c r="P82" s="19"/>
      <c r="Q82" s="18">
        <f t="shared" si="28"/>
        <v>0</v>
      </c>
      <c r="R82" s="19"/>
      <c r="S82" s="18">
        <f t="shared" si="29"/>
        <v>0</v>
      </c>
      <c r="T82" s="20">
        <f aca="true" t="shared" si="124" ref="T82:U87">P82+R82</f>
        <v>0</v>
      </c>
      <c r="U82" s="22">
        <f t="shared" si="124"/>
        <v>0</v>
      </c>
      <c r="V82" s="23"/>
      <c r="W82" s="18">
        <f t="shared" si="31"/>
        <v>0</v>
      </c>
      <c r="X82" s="24"/>
      <c r="Y82" s="18">
        <f t="shared" si="32"/>
        <v>0</v>
      </c>
      <c r="Z82" s="24"/>
      <c r="AA82" s="34">
        <f t="shared" si="33"/>
        <v>0</v>
      </c>
      <c r="AB82" s="33"/>
      <c r="AC82" s="34">
        <f t="shared" si="12"/>
        <v>0</v>
      </c>
      <c r="AD82" s="26">
        <f aca="true" t="shared" si="125" ref="AD82:AE87">X82+Z82+AB82</f>
        <v>0</v>
      </c>
      <c r="AE82" s="27">
        <f t="shared" si="125"/>
        <v>0</v>
      </c>
      <c r="AF82" s="28">
        <f aca="true" t="shared" si="126" ref="AF82:AG87">N82+T82+V82+AD82</f>
        <v>6</v>
      </c>
      <c r="AG82" s="29">
        <f t="shared" si="126"/>
        <v>0.5</v>
      </c>
      <c r="AH82" s="28">
        <f t="shared" si="37"/>
        <v>0</v>
      </c>
      <c r="AI82" s="22">
        <f t="shared" si="38"/>
        <v>0</v>
      </c>
    </row>
    <row r="83" spans="1:35" ht="15">
      <c r="A83" s="30"/>
      <c r="B83" s="31"/>
      <c r="C83" s="297" t="s">
        <v>1337</v>
      </c>
      <c r="D83" s="299">
        <v>3</v>
      </c>
      <c r="E83" s="18">
        <f t="shared" si="0"/>
        <v>0.25</v>
      </c>
      <c r="F83" s="19"/>
      <c r="G83" s="18">
        <f t="shared" si="23"/>
        <v>0</v>
      </c>
      <c r="H83" s="19"/>
      <c r="I83" s="18">
        <f t="shared" si="24"/>
        <v>0</v>
      </c>
      <c r="J83" s="19"/>
      <c r="K83" s="18">
        <f t="shared" si="25"/>
        <v>0</v>
      </c>
      <c r="L83" s="19"/>
      <c r="M83" s="18">
        <f t="shared" si="26"/>
        <v>0</v>
      </c>
      <c r="N83" s="20">
        <f t="shared" si="123"/>
        <v>3</v>
      </c>
      <c r="O83" s="21">
        <f t="shared" si="123"/>
        <v>0.25</v>
      </c>
      <c r="P83" s="19"/>
      <c r="Q83" s="18">
        <f t="shared" si="28"/>
        <v>0</v>
      </c>
      <c r="R83" s="19"/>
      <c r="S83" s="18">
        <f t="shared" si="29"/>
        <v>0</v>
      </c>
      <c r="T83" s="20">
        <f t="shared" si="124"/>
        <v>0</v>
      </c>
      <c r="U83" s="22">
        <f t="shared" si="124"/>
        <v>0</v>
      </c>
      <c r="V83" s="23"/>
      <c r="W83" s="18">
        <f t="shared" si="31"/>
        <v>0</v>
      </c>
      <c r="X83" s="24"/>
      <c r="Y83" s="18">
        <f t="shared" si="32"/>
        <v>0</v>
      </c>
      <c r="Z83" s="24"/>
      <c r="AA83" s="34">
        <f t="shared" si="33"/>
        <v>0</v>
      </c>
      <c r="AB83" s="33"/>
      <c r="AC83" s="34">
        <f t="shared" si="12"/>
        <v>0</v>
      </c>
      <c r="AD83" s="26">
        <f t="shared" si="125"/>
        <v>0</v>
      </c>
      <c r="AE83" s="27">
        <f t="shared" si="125"/>
        <v>0</v>
      </c>
      <c r="AF83" s="28">
        <f t="shared" si="126"/>
        <v>3</v>
      </c>
      <c r="AG83" s="29">
        <f t="shared" si="126"/>
        <v>0.25</v>
      </c>
      <c r="AH83" s="28">
        <f t="shared" si="37"/>
        <v>0</v>
      </c>
      <c r="AI83" s="22">
        <f t="shared" si="38"/>
        <v>0</v>
      </c>
    </row>
    <row r="84" spans="1:35" ht="15">
      <c r="A84" s="30"/>
      <c r="B84" s="31"/>
      <c r="C84" s="297" t="s">
        <v>1338</v>
      </c>
      <c r="D84" s="299">
        <v>6</v>
      </c>
      <c r="E84" s="18">
        <f t="shared" si="0"/>
        <v>0.5</v>
      </c>
      <c r="F84" s="19"/>
      <c r="G84" s="18">
        <f t="shared" si="23"/>
        <v>0</v>
      </c>
      <c r="H84" s="19"/>
      <c r="I84" s="18">
        <f t="shared" si="24"/>
        <v>0</v>
      </c>
      <c r="J84" s="19"/>
      <c r="K84" s="18">
        <f t="shared" si="25"/>
        <v>0</v>
      </c>
      <c r="L84" s="19"/>
      <c r="M84" s="18">
        <f t="shared" si="26"/>
        <v>0</v>
      </c>
      <c r="N84" s="20">
        <f t="shared" si="123"/>
        <v>6</v>
      </c>
      <c r="O84" s="21">
        <f t="shared" si="123"/>
        <v>0.5</v>
      </c>
      <c r="P84" s="19"/>
      <c r="Q84" s="18">
        <f t="shared" si="28"/>
        <v>0</v>
      </c>
      <c r="R84" s="19"/>
      <c r="S84" s="18">
        <f t="shared" si="29"/>
        <v>0</v>
      </c>
      <c r="T84" s="20">
        <f t="shared" si="124"/>
        <v>0</v>
      </c>
      <c r="U84" s="22">
        <f t="shared" si="124"/>
        <v>0</v>
      </c>
      <c r="V84" s="23"/>
      <c r="W84" s="18">
        <f t="shared" si="31"/>
        <v>0</v>
      </c>
      <c r="X84" s="24"/>
      <c r="Y84" s="18">
        <f t="shared" si="32"/>
        <v>0</v>
      </c>
      <c r="Z84" s="24"/>
      <c r="AA84" s="34">
        <f t="shared" si="33"/>
        <v>0</v>
      </c>
      <c r="AB84" s="33"/>
      <c r="AC84" s="34">
        <f t="shared" si="12"/>
        <v>0</v>
      </c>
      <c r="AD84" s="26">
        <f t="shared" si="125"/>
        <v>0</v>
      </c>
      <c r="AE84" s="27">
        <f t="shared" si="125"/>
        <v>0</v>
      </c>
      <c r="AF84" s="28">
        <f t="shared" si="126"/>
        <v>6</v>
      </c>
      <c r="AG84" s="29">
        <f t="shared" si="126"/>
        <v>0.5</v>
      </c>
      <c r="AH84" s="28">
        <f t="shared" si="37"/>
        <v>0</v>
      </c>
      <c r="AI84" s="22">
        <f t="shared" si="38"/>
        <v>0</v>
      </c>
    </row>
    <row r="85" spans="1:35" ht="15">
      <c r="A85" s="30"/>
      <c r="B85" s="31"/>
      <c r="C85" s="297" t="s">
        <v>1339</v>
      </c>
      <c r="D85" s="299">
        <v>3</v>
      </c>
      <c r="E85" s="18">
        <f t="shared" si="0"/>
        <v>0.25</v>
      </c>
      <c r="F85" s="19"/>
      <c r="G85" s="18">
        <f t="shared" si="23"/>
        <v>0</v>
      </c>
      <c r="H85" s="19"/>
      <c r="I85" s="18">
        <f t="shared" si="24"/>
        <v>0</v>
      </c>
      <c r="J85" s="19"/>
      <c r="K85" s="18">
        <f t="shared" si="25"/>
        <v>0</v>
      </c>
      <c r="L85" s="19"/>
      <c r="M85" s="18">
        <f t="shared" si="26"/>
        <v>0</v>
      </c>
      <c r="N85" s="20">
        <f t="shared" si="123"/>
        <v>3</v>
      </c>
      <c r="O85" s="21">
        <f t="shared" si="123"/>
        <v>0.25</v>
      </c>
      <c r="P85" s="19"/>
      <c r="Q85" s="18">
        <f t="shared" si="28"/>
        <v>0</v>
      </c>
      <c r="R85" s="19"/>
      <c r="S85" s="18">
        <f t="shared" si="29"/>
        <v>0</v>
      </c>
      <c r="T85" s="20">
        <f t="shared" si="124"/>
        <v>0</v>
      </c>
      <c r="U85" s="22">
        <f t="shared" si="124"/>
        <v>0</v>
      </c>
      <c r="V85" s="23"/>
      <c r="W85" s="18">
        <f t="shared" si="31"/>
        <v>0</v>
      </c>
      <c r="X85" s="24"/>
      <c r="Y85" s="18">
        <f t="shared" si="32"/>
        <v>0</v>
      </c>
      <c r="Z85" s="24"/>
      <c r="AA85" s="34">
        <f t="shared" si="33"/>
        <v>0</v>
      </c>
      <c r="AB85" s="33"/>
      <c r="AC85" s="34">
        <f t="shared" si="12"/>
        <v>0</v>
      </c>
      <c r="AD85" s="26">
        <f t="shared" si="125"/>
        <v>0</v>
      </c>
      <c r="AE85" s="27">
        <f t="shared" si="125"/>
        <v>0</v>
      </c>
      <c r="AF85" s="28">
        <f t="shared" si="126"/>
        <v>3</v>
      </c>
      <c r="AG85" s="29">
        <f t="shared" si="126"/>
        <v>0.25</v>
      </c>
      <c r="AH85" s="28">
        <f t="shared" si="37"/>
        <v>0</v>
      </c>
      <c r="AI85" s="22">
        <f t="shared" si="38"/>
        <v>0</v>
      </c>
    </row>
    <row r="86" spans="1:35" ht="15">
      <c r="A86" s="15"/>
      <c r="B86" s="31"/>
      <c r="C86" s="297" t="s">
        <v>1340</v>
      </c>
      <c r="D86" s="299">
        <v>1</v>
      </c>
      <c r="E86" s="18">
        <f t="shared" si="0"/>
        <v>0.08333333333333333</v>
      </c>
      <c r="F86" s="19"/>
      <c r="G86" s="18">
        <f t="shared" si="23"/>
        <v>0</v>
      </c>
      <c r="H86" s="19"/>
      <c r="I86" s="18">
        <f t="shared" si="24"/>
        <v>0</v>
      </c>
      <c r="J86" s="19"/>
      <c r="K86" s="18">
        <f t="shared" si="25"/>
        <v>0</v>
      </c>
      <c r="L86" s="19"/>
      <c r="M86" s="18">
        <f t="shared" si="26"/>
        <v>0</v>
      </c>
      <c r="N86" s="20">
        <f t="shared" si="123"/>
        <v>1</v>
      </c>
      <c r="O86" s="21">
        <f t="shared" si="123"/>
        <v>0.08333333333333333</v>
      </c>
      <c r="P86" s="19"/>
      <c r="Q86" s="18">
        <f t="shared" si="28"/>
        <v>0</v>
      </c>
      <c r="R86" s="19"/>
      <c r="S86" s="18">
        <f t="shared" si="29"/>
        <v>0</v>
      </c>
      <c r="T86" s="20">
        <f t="shared" si="124"/>
        <v>0</v>
      </c>
      <c r="U86" s="22">
        <f t="shared" si="124"/>
        <v>0</v>
      </c>
      <c r="V86" s="23"/>
      <c r="W86" s="18">
        <f t="shared" si="31"/>
        <v>0</v>
      </c>
      <c r="X86" s="24"/>
      <c r="Y86" s="18">
        <f t="shared" si="32"/>
        <v>0</v>
      </c>
      <c r="Z86" s="24"/>
      <c r="AA86" s="34">
        <f t="shared" si="33"/>
        <v>0</v>
      </c>
      <c r="AB86" s="33"/>
      <c r="AC86" s="34">
        <f t="shared" si="12"/>
        <v>0</v>
      </c>
      <c r="AD86" s="26">
        <f t="shared" si="125"/>
        <v>0</v>
      </c>
      <c r="AE86" s="27">
        <f t="shared" si="125"/>
        <v>0</v>
      </c>
      <c r="AF86" s="28">
        <f t="shared" si="126"/>
        <v>1</v>
      </c>
      <c r="AG86" s="29">
        <f t="shared" si="126"/>
        <v>0.08333333333333333</v>
      </c>
      <c r="AH86" s="28">
        <f t="shared" si="37"/>
        <v>0</v>
      </c>
      <c r="AI86" s="22">
        <f t="shared" si="38"/>
        <v>0</v>
      </c>
    </row>
    <row r="87" spans="1:35" ht="15.75" thickBot="1">
      <c r="A87" s="30"/>
      <c r="B87" s="31"/>
      <c r="C87" s="36"/>
      <c r="D87" s="17"/>
      <c r="E87" s="18">
        <f t="shared" si="0"/>
        <v>0</v>
      </c>
      <c r="F87" s="19"/>
      <c r="G87" s="18">
        <f t="shared" si="23"/>
        <v>0</v>
      </c>
      <c r="H87" s="19"/>
      <c r="I87" s="18">
        <f t="shared" si="24"/>
        <v>0</v>
      </c>
      <c r="J87" s="19"/>
      <c r="K87" s="18">
        <f t="shared" si="25"/>
        <v>0</v>
      </c>
      <c r="L87" s="19"/>
      <c r="M87" s="18">
        <f t="shared" si="26"/>
        <v>0</v>
      </c>
      <c r="N87" s="20">
        <f t="shared" si="123"/>
        <v>0</v>
      </c>
      <c r="O87" s="21">
        <f t="shared" si="123"/>
        <v>0</v>
      </c>
      <c r="P87" s="19"/>
      <c r="Q87" s="18">
        <f t="shared" si="28"/>
        <v>0</v>
      </c>
      <c r="R87" s="19"/>
      <c r="S87" s="18">
        <f t="shared" si="29"/>
        <v>0</v>
      </c>
      <c r="T87" s="20">
        <f t="shared" si="124"/>
        <v>0</v>
      </c>
      <c r="U87" s="22">
        <f t="shared" si="124"/>
        <v>0</v>
      </c>
      <c r="V87" s="23"/>
      <c r="W87" s="18">
        <f t="shared" si="31"/>
        <v>0</v>
      </c>
      <c r="X87" s="24"/>
      <c r="Y87" s="18">
        <f t="shared" si="32"/>
        <v>0</v>
      </c>
      <c r="Z87" s="24"/>
      <c r="AA87" s="34">
        <f t="shared" si="33"/>
        <v>0</v>
      </c>
      <c r="AB87" s="37"/>
      <c r="AC87" s="34">
        <f t="shared" si="12"/>
        <v>0</v>
      </c>
      <c r="AD87" s="38">
        <f t="shared" si="125"/>
        <v>0</v>
      </c>
      <c r="AE87" s="27">
        <f t="shared" si="125"/>
        <v>0</v>
      </c>
      <c r="AF87" s="28">
        <f t="shared" si="126"/>
        <v>0</v>
      </c>
      <c r="AG87" s="29">
        <f t="shared" si="126"/>
        <v>0</v>
      </c>
      <c r="AH87" s="28">
        <f t="shared" si="37"/>
        <v>0</v>
      </c>
      <c r="AI87" s="22">
        <f t="shared" si="38"/>
        <v>0</v>
      </c>
    </row>
    <row r="88" spans="1:67" s="41" customFormat="1" ht="15.75" thickBot="1">
      <c r="A88" s="496" t="s">
        <v>38</v>
      </c>
      <c r="B88" s="497"/>
      <c r="C88" s="498"/>
      <c r="D88" s="39">
        <f aca="true" t="shared" si="127" ref="D88:Q88">SUM(D20:D87)</f>
        <v>162</v>
      </c>
      <c r="E88" s="39">
        <f t="shared" si="127"/>
        <v>13.5</v>
      </c>
      <c r="F88" s="39">
        <f t="shared" si="127"/>
        <v>5</v>
      </c>
      <c r="G88" s="39">
        <f t="shared" si="127"/>
        <v>0.41666666666666663</v>
      </c>
      <c r="H88" s="39">
        <f t="shared" si="127"/>
        <v>0</v>
      </c>
      <c r="I88" s="39">
        <f t="shared" si="127"/>
        <v>0</v>
      </c>
      <c r="J88" s="39">
        <f t="shared" si="127"/>
        <v>0</v>
      </c>
      <c r="K88" s="39">
        <f t="shared" si="127"/>
        <v>0</v>
      </c>
      <c r="L88" s="39">
        <f t="shared" si="127"/>
        <v>0</v>
      </c>
      <c r="M88" s="39">
        <f t="shared" si="127"/>
        <v>0</v>
      </c>
      <c r="N88" s="39">
        <f t="shared" si="127"/>
        <v>167</v>
      </c>
      <c r="O88" s="39">
        <f t="shared" si="127"/>
        <v>13.916666666666666</v>
      </c>
      <c r="P88" s="39">
        <f t="shared" si="127"/>
        <v>25</v>
      </c>
      <c r="Q88" s="39">
        <f t="shared" si="127"/>
        <v>2.0833333333333335</v>
      </c>
      <c r="R88" s="39">
        <f>SUM(R20:R42)</f>
        <v>6</v>
      </c>
      <c r="S88" s="39">
        <f>SUM(S20:S87)</f>
        <v>0.5</v>
      </c>
      <c r="T88" s="39">
        <f>SUM(T20:T87)</f>
        <v>31</v>
      </c>
      <c r="U88" s="39">
        <f>SUM(U20:U87)</f>
        <v>2.583333333333333</v>
      </c>
      <c r="V88" s="39">
        <f>SUM(V20:V87)</f>
        <v>0</v>
      </c>
      <c r="W88" s="39">
        <f>SUM(W20:W42)</f>
        <v>0</v>
      </c>
      <c r="X88" s="39">
        <f aca="true" t="shared" si="128" ref="X88:AI88">SUM(X20:X87)</f>
        <v>0</v>
      </c>
      <c r="Y88" s="39">
        <f t="shared" si="128"/>
        <v>0</v>
      </c>
      <c r="Z88" s="39">
        <f t="shared" si="128"/>
        <v>6</v>
      </c>
      <c r="AA88" s="39">
        <f t="shared" si="128"/>
        <v>0.5</v>
      </c>
      <c r="AB88" s="39">
        <f t="shared" si="128"/>
        <v>1</v>
      </c>
      <c r="AC88" s="39">
        <f t="shared" si="128"/>
        <v>0.08333333333333333</v>
      </c>
      <c r="AD88" s="39">
        <f t="shared" si="128"/>
        <v>7</v>
      </c>
      <c r="AE88" s="39">
        <f t="shared" si="128"/>
        <v>0.5833333333333334</v>
      </c>
      <c r="AF88" s="39">
        <f t="shared" si="128"/>
        <v>205</v>
      </c>
      <c r="AG88" s="39">
        <f t="shared" si="128"/>
        <v>17.083333333333332</v>
      </c>
      <c r="AH88" s="39">
        <f t="shared" si="128"/>
        <v>10</v>
      </c>
      <c r="AI88" s="40">
        <f t="shared" si="128"/>
        <v>0.8333333333333333</v>
      </c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</row>
    <row r="89" spans="16:67" ht="15">
      <c r="P89" s="1"/>
      <c r="Q89" s="1"/>
      <c r="R89" s="1"/>
      <c r="S89" s="1"/>
      <c r="V89" s="1"/>
      <c r="W89" s="1"/>
      <c r="X89" s="1"/>
      <c r="Y89" s="1"/>
      <c r="Z89" s="1"/>
      <c r="AA89" s="1"/>
      <c r="AB89" s="1"/>
      <c r="AC89" s="1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</row>
    <row r="90" spans="1:19" ht="15">
      <c r="A90" s="373" t="s">
        <v>39</v>
      </c>
      <c r="B90" s="374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74"/>
      <c r="R90" s="374"/>
      <c r="S90" s="374"/>
    </row>
    <row r="91" spans="1:36" ht="15" customHeight="1">
      <c r="A91" s="375" t="s">
        <v>1820</v>
      </c>
      <c r="B91" s="376"/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6"/>
      <c r="AE91" s="376"/>
      <c r="AF91" s="376"/>
      <c r="AG91" s="376"/>
      <c r="AH91" s="376"/>
      <c r="AI91" s="376"/>
      <c r="AJ91" s="1"/>
    </row>
    <row r="93" ht="15">
      <c r="A93" s="253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88:C88"/>
    <mergeCell ref="A90:S90"/>
    <mergeCell ref="A91:AI91"/>
    <mergeCell ref="AH17:AH19"/>
    <mergeCell ref="AI17:AI19"/>
    <mergeCell ref="A20:C20"/>
    <mergeCell ref="A29:C29"/>
    <mergeCell ref="A37:C37"/>
    <mergeCell ref="A52:C52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5"/>
  <sheetViews>
    <sheetView workbookViewId="0" topLeftCell="A38">
      <selection activeCell="E48" sqref="E48:E52"/>
    </sheetView>
  </sheetViews>
  <sheetFormatPr defaultColWidth="9.140625" defaultRowHeight="15"/>
  <cols>
    <col min="1" max="1" width="21.00390625" style="241" customWidth="1"/>
    <col min="2" max="2" width="25.140625" style="241" customWidth="1"/>
    <col min="3" max="3" width="45.28125" style="241" customWidth="1"/>
    <col min="4" max="5" width="8.00390625" style="241" customWidth="1"/>
    <col min="6" max="6" width="7.00390625" style="241" bestFit="1" customWidth="1"/>
    <col min="7" max="7" width="7.28125" style="241" customWidth="1"/>
    <col min="8" max="8" width="5.8515625" style="241" customWidth="1"/>
    <col min="9" max="9" width="6.421875" style="241" customWidth="1"/>
    <col min="10" max="11" width="6.28125" style="241" customWidth="1"/>
    <col min="12" max="13" width="7.28125" style="241" customWidth="1"/>
    <col min="14" max="14" width="11.28125" style="1" customWidth="1"/>
    <col min="15" max="15" width="11.00390625" style="1" customWidth="1"/>
    <col min="16" max="16" width="8.57421875" style="241" customWidth="1"/>
    <col min="17" max="17" width="7.421875" style="241" customWidth="1"/>
    <col min="18" max="19" width="7.7109375" style="241" customWidth="1"/>
    <col min="20" max="20" width="9.28125" style="1" customWidth="1"/>
    <col min="21" max="21" width="9.8515625" style="1" customWidth="1"/>
    <col min="22" max="22" width="7.7109375" style="241" customWidth="1"/>
    <col min="23" max="23" width="6.140625" style="241" customWidth="1"/>
    <col min="24" max="26" width="7.7109375" style="241" customWidth="1"/>
    <col min="27" max="27" width="9.7109375" style="241" customWidth="1"/>
    <col min="28" max="29" width="7.7109375" style="241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241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1118</v>
      </c>
    </row>
    <row r="10" spans="1:3" s="7" customFormat="1" ht="16.5" thickBot="1">
      <c r="A10" s="449" t="s">
        <v>5</v>
      </c>
      <c r="B10" s="450"/>
      <c r="C10" s="8" t="s">
        <v>1158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251" t="s">
        <v>1159</v>
      </c>
      <c r="B21" s="250" t="s">
        <v>61</v>
      </c>
      <c r="C21" s="250" t="s">
        <v>1160</v>
      </c>
      <c r="D21" s="250">
        <v>5</v>
      </c>
      <c r="E21" s="18">
        <f aca="true" t="shared" si="0" ref="E21:E69">+D21/12</f>
        <v>0.4166666666666667</v>
      </c>
      <c r="G21" s="18">
        <f aca="true" t="shared" si="1" ref="G21:G46">F21/12</f>
        <v>0</v>
      </c>
      <c r="H21" s="19"/>
      <c r="I21" s="18">
        <f aca="true" t="shared" si="2" ref="I21:I46">+H21/12</f>
        <v>0</v>
      </c>
      <c r="J21" s="19"/>
      <c r="K21" s="18">
        <f aca="true" t="shared" si="3" ref="K21:M36">+J21/12</f>
        <v>0</v>
      </c>
      <c r="L21" s="19"/>
      <c r="M21" s="18">
        <f aca="true" t="shared" si="4" ref="M21:M33">+L21/12</f>
        <v>0</v>
      </c>
      <c r="N21" s="20">
        <f aca="true" t="shared" si="5" ref="N21:O36">D21+F21+H21+J21+L21</f>
        <v>5</v>
      </c>
      <c r="O21" s="21">
        <f t="shared" si="5"/>
        <v>0.4166666666666667</v>
      </c>
      <c r="P21" s="252">
        <v>4</v>
      </c>
      <c r="Q21" s="18">
        <f aca="true" t="shared" si="6" ref="Q21:Q46">+P21/12</f>
        <v>0.3333333333333333</v>
      </c>
      <c r="R21" s="19"/>
      <c r="S21" s="18">
        <f aca="true" t="shared" si="7" ref="S21:S46">+R21/12</f>
        <v>0</v>
      </c>
      <c r="T21" s="20">
        <f aca="true" t="shared" si="8" ref="T21:U36">P21+R21</f>
        <v>4</v>
      </c>
      <c r="U21" s="22">
        <f t="shared" si="8"/>
        <v>0.3333333333333333</v>
      </c>
      <c r="V21" s="23"/>
      <c r="W21" s="18">
        <f aca="true" t="shared" si="9" ref="W21:W46">+V21/12</f>
        <v>0</v>
      </c>
      <c r="X21" s="24"/>
      <c r="Y21" s="18">
        <f aca="true" t="shared" si="10" ref="Y21:Y46">+X21/12</f>
        <v>0</v>
      </c>
      <c r="Z21" s="253">
        <v>3</v>
      </c>
      <c r="AA21" s="18">
        <f aca="true" t="shared" si="11" ref="AA21:AA46">+Z21/12</f>
        <v>0.25</v>
      </c>
      <c r="AB21" s="25"/>
      <c r="AC21" s="18">
        <f aca="true" t="shared" si="12" ref="AC21:AC69">AB21/12</f>
        <v>0</v>
      </c>
      <c r="AD21" s="26">
        <f aca="true" t="shared" si="13" ref="AD21:AE36">X21+Z21+AB21</f>
        <v>3</v>
      </c>
      <c r="AE21" s="27">
        <f t="shared" si="13"/>
        <v>0.25</v>
      </c>
      <c r="AF21" s="28">
        <f aca="true" t="shared" si="14" ref="AF21:AG36">N21+T21+V21+AD21</f>
        <v>12</v>
      </c>
      <c r="AG21" s="29">
        <f t="shared" si="14"/>
        <v>1</v>
      </c>
      <c r="AH21" s="28">
        <f aca="true" t="shared" si="15" ref="AH21:AH46">IF(AF21-F21-J21-AB21-12&lt;0,0,AF21-F21-J21-AB21-12)</f>
        <v>0</v>
      </c>
      <c r="AI21" s="22">
        <f aca="true" t="shared" si="16" ref="AI21:AI46">AH21/12</f>
        <v>0</v>
      </c>
    </row>
    <row r="22" spans="1:35" ht="15">
      <c r="A22" s="250"/>
      <c r="B22" s="250" t="s">
        <v>1161</v>
      </c>
      <c r="C22" s="250" t="s">
        <v>1162</v>
      </c>
      <c r="D22" s="250">
        <v>2</v>
      </c>
      <c r="E22" s="18">
        <f t="shared" si="0"/>
        <v>0.16666666666666666</v>
      </c>
      <c r="F22" s="241">
        <v>2</v>
      </c>
      <c r="G22" s="18">
        <f t="shared" si="1"/>
        <v>0.16666666666666666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4</v>
      </c>
      <c r="O22" s="21">
        <f t="shared" si="5"/>
        <v>0.3333333333333333</v>
      </c>
      <c r="P22" s="252">
        <v>0</v>
      </c>
      <c r="Q22" s="18">
        <f t="shared" si="6"/>
        <v>0</v>
      </c>
      <c r="R22" s="19"/>
      <c r="S22" s="18">
        <f t="shared" si="7"/>
        <v>0</v>
      </c>
      <c r="T22" s="20">
        <f t="shared" si="8"/>
        <v>0</v>
      </c>
      <c r="U22" s="22">
        <f t="shared" si="8"/>
        <v>0</v>
      </c>
      <c r="V22" s="23"/>
      <c r="W22" s="18">
        <f t="shared" si="9"/>
        <v>0</v>
      </c>
      <c r="X22" s="24"/>
      <c r="Y22" s="18">
        <f t="shared" si="10"/>
        <v>0</v>
      </c>
      <c r="Z22" s="253">
        <v>10</v>
      </c>
      <c r="AA22" s="18">
        <f t="shared" si="11"/>
        <v>0.8333333333333334</v>
      </c>
      <c r="AB22" s="25"/>
      <c r="AC22" s="18">
        <f t="shared" si="12"/>
        <v>0</v>
      </c>
      <c r="AD22" s="26">
        <f t="shared" si="13"/>
        <v>10</v>
      </c>
      <c r="AE22" s="27">
        <f t="shared" si="13"/>
        <v>0.8333333333333334</v>
      </c>
      <c r="AF22" s="28">
        <f t="shared" si="14"/>
        <v>14</v>
      </c>
      <c r="AG22" s="29">
        <f t="shared" si="14"/>
        <v>1.1666666666666667</v>
      </c>
      <c r="AH22" s="28">
        <f t="shared" si="15"/>
        <v>0</v>
      </c>
      <c r="AI22" s="22">
        <f t="shared" si="16"/>
        <v>0</v>
      </c>
    </row>
    <row r="23" spans="1:35" ht="15">
      <c r="A23" s="251" t="s">
        <v>1163</v>
      </c>
      <c r="B23" s="250" t="s">
        <v>61</v>
      </c>
      <c r="C23" s="250" t="s">
        <v>1164</v>
      </c>
      <c r="D23" s="250">
        <v>3</v>
      </c>
      <c r="E23" s="18">
        <f t="shared" si="0"/>
        <v>0.25</v>
      </c>
      <c r="F23" s="241">
        <v>1</v>
      </c>
      <c r="G23" s="18">
        <f t="shared" si="1"/>
        <v>0.08333333333333333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4</v>
      </c>
      <c r="O23" s="21">
        <f t="shared" si="5"/>
        <v>0.3333333333333333</v>
      </c>
      <c r="P23" s="252">
        <v>0</v>
      </c>
      <c r="Q23" s="18">
        <f t="shared" si="6"/>
        <v>0</v>
      </c>
      <c r="R23" s="19"/>
      <c r="S23" s="18">
        <f t="shared" si="7"/>
        <v>0</v>
      </c>
      <c r="T23" s="20">
        <f t="shared" si="8"/>
        <v>0</v>
      </c>
      <c r="U23" s="22">
        <f t="shared" si="8"/>
        <v>0</v>
      </c>
      <c r="V23" s="23"/>
      <c r="W23" s="18">
        <f t="shared" si="9"/>
        <v>0</v>
      </c>
      <c r="X23" s="24"/>
      <c r="Y23" s="18">
        <f t="shared" si="10"/>
        <v>0</v>
      </c>
      <c r="Z23" s="253">
        <v>9</v>
      </c>
      <c r="AA23" s="18">
        <f t="shared" si="11"/>
        <v>0.75</v>
      </c>
      <c r="AB23" s="25"/>
      <c r="AC23" s="18">
        <f t="shared" si="12"/>
        <v>0</v>
      </c>
      <c r="AD23" s="26">
        <f t="shared" si="13"/>
        <v>9</v>
      </c>
      <c r="AE23" s="27">
        <f t="shared" si="13"/>
        <v>0.75</v>
      </c>
      <c r="AF23" s="28">
        <f t="shared" si="14"/>
        <v>13</v>
      </c>
      <c r="AG23" s="29">
        <f t="shared" si="14"/>
        <v>1.0833333333333333</v>
      </c>
      <c r="AH23" s="28">
        <f t="shared" si="15"/>
        <v>0</v>
      </c>
      <c r="AI23" s="22">
        <f t="shared" si="16"/>
        <v>0</v>
      </c>
    </row>
    <row r="24" spans="1:35" ht="15">
      <c r="A24" s="251" t="s">
        <v>1165</v>
      </c>
      <c r="B24" s="250" t="s">
        <v>61</v>
      </c>
      <c r="C24" s="250" t="s">
        <v>1166</v>
      </c>
      <c r="D24" s="250">
        <v>9</v>
      </c>
      <c r="E24" s="18">
        <f t="shared" si="0"/>
        <v>0.75</v>
      </c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9</v>
      </c>
      <c r="O24" s="21">
        <f t="shared" si="5"/>
        <v>0.75</v>
      </c>
      <c r="P24" s="252">
        <v>5</v>
      </c>
      <c r="Q24" s="18">
        <f t="shared" si="6"/>
        <v>0.4166666666666667</v>
      </c>
      <c r="R24" s="19">
        <v>12</v>
      </c>
      <c r="S24" s="18">
        <f t="shared" si="7"/>
        <v>1</v>
      </c>
      <c r="T24" s="20">
        <f t="shared" si="8"/>
        <v>17</v>
      </c>
      <c r="U24" s="22">
        <f t="shared" si="8"/>
        <v>1.4166666666666667</v>
      </c>
      <c r="V24" s="23"/>
      <c r="W24" s="18">
        <f t="shared" si="9"/>
        <v>0</v>
      </c>
      <c r="X24" s="24"/>
      <c r="Y24" s="18">
        <f t="shared" si="10"/>
        <v>0</v>
      </c>
      <c r="Z24" s="253">
        <v>0</v>
      </c>
      <c r="AA24" s="18">
        <f t="shared" si="11"/>
        <v>0</v>
      </c>
      <c r="AB24" s="25"/>
      <c r="AC24" s="18">
        <f t="shared" si="12"/>
        <v>0</v>
      </c>
      <c r="AD24" s="26">
        <f t="shared" si="13"/>
        <v>0</v>
      </c>
      <c r="AE24" s="27">
        <f t="shared" si="13"/>
        <v>0</v>
      </c>
      <c r="AF24" s="28">
        <f t="shared" si="14"/>
        <v>26</v>
      </c>
      <c r="AG24" s="29">
        <f t="shared" si="14"/>
        <v>2.166666666666667</v>
      </c>
      <c r="AH24" s="28">
        <f t="shared" si="15"/>
        <v>14</v>
      </c>
      <c r="AI24" s="22">
        <f t="shared" si="16"/>
        <v>1.1666666666666667</v>
      </c>
    </row>
    <row r="25" spans="1:35" ht="15">
      <c r="A25" s="251" t="s">
        <v>1167</v>
      </c>
      <c r="B25" s="250" t="s">
        <v>78</v>
      </c>
      <c r="C25" s="250" t="s">
        <v>1168</v>
      </c>
      <c r="D25" s="250">
        <v>12</v>
      </c>
      <c r="E25" s="18">
        <f t="shared" si="0"/>
        <v>1</v>
      </c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12</v>
      </c>
      <c r="O25" s="21">
        <f t="shared" si="5"/>
        <v>1</v>
      </c>
      <c r="P25" s="252">
        <v>0</v>
      </c>
      <c r="Q25" s="18">
        <f t="shared" si="6"/>
        <v>0</v>
      </c>
      <c r="R25" s="19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Z25" s="253">
        <v>1</v>
      </c>
      <c r="AA25" s="18">
        <f t="shared" si="11"/>
        <v>0.08333333333333333</v>
      </c>
      <c r="AB25" s="25"/>
      <c r="AC25" s="18">
        <f t="shared" si="12"/>
        <v>0</v>
      </c>
      <c r="AD25" s="26">
        <f t="shared" si="13"/>
        <v>1</v>
      </c>
      <c r="AE25" s="27">
        <f t="shared" si="13"/>
        <v>0.08333333333333333</v>
      </c>
      <c r="AF25" s="28">
        <f t="shared" si="14"/>
        <v>13</v>
      </c>
      <c r="AG25" s="29">
        <f t="shared" si="14"/>
        <v>1.0833333333333333</v>
      </c>
      <c r="AH25" s="28">
        <f t="shared" si="15"/>
        <v>1</v>
      </c>
      <c r="AI25" s="22">
        <f t="shared" si="16"/>
        <v>0.08333333333333333</v>
      </c>
    </row>
    <row r="26" spans="1:35" ht="15">
      <c r="A26" s="242"/>
      <c r="E26" s="18">
        <f t="shared" si="0"/>
        <v>0</v>
      </c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0</v>
      </c>
      <c r="O26" s="21">
        <f t="shared" si="5"/>
        <v>0</v>
      </c>
      <c r="Q26" s="18">
        <f t="shared" si="6"/>
        <v>0</v>
      </c>
      <c r="R26" s="19"/>
      <c r="S26" s="18">
        <f t="shared" si="7"/>
        <v>0</v>
      </c>
      <c r="T26" s="20">
        <f t="shared" si="8"/>
        <v>0</v>
      </c>
      <c r="U26" s="22">
        <f t="shared" si="8"/>
        <v>0</v>
      </c>
      <c r="V26" s="23"/>
      <c r="W26" s="18">
        <f t="shared" si="9"/>
        <v>0</v>
      </c>
      <c r="X26" s="24"/>
      <c r="Y26" s="18">
        <f t="shared" si="10"/>
        <v>0</v>
      </c>
      <c r="AA26" s="18">
        <f t="shared" si="11"/>
        <v>0</v>
      </c>
      <c r="AB26" s="25"/>
      <c r="AC26" s="18">
        <f t="shared" si="12"/>
        <v>0</v>
      </c>
      <c r="AD26" s="26">
        <f t="shared" si="13"/>
        <v>0</v>
      </c>
      <c r="AE26" s="27">
        <f t="shared" si="13"/>
        <v>0</v>
      </c>
      <c r="AF26" s="28">
        <f t="shared" si="14"/>
        <v>0</v>
      </c>
      <c r="AG26" s="29">
        <f t="shared" si="14"/>
        <v>0</v>
      </c>
      <c r="AH26" s="28">
        <f t="shared" si="15"/>
        <v>0</v>
      </c>
      <c r="AI26" s="22">
        <f t="shared" si="16"/>
        <v>0</v>
      </c>
    </row>
    <row r="27" spans="1:35" ht="15">
      <c r="A27" s="242"/>
      <c r="E27" s="18">
        <f t="shared" si="0"/>
        <v>0</v>
      </c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0</v>
      </c>
      <c r="O27" s="21">
        <f t="shared" si="5"/>
        <v>0</v>
      </c>
      <c r="Q27" s="18">
        <f t="shared" si="6"/>
        <v>0</v>
      </c>
      <c r="R27" s="19"/>
      <c r="S27" s="18">
        <f t="shared" si="7"/>
        <v>0</v>
      </c>
      <c r="T27" s="20">
        <f t="shared" si="8"/>
        <v>0</v>
      </c>
      <c r="U27" s="22">
        <f t="shared" si="8"/>
        <v>0</v>
      </c>
      <c r="V27" s="23"/>
      <c r="W27" s="18">
        <f t="shared" si="9"/>
        <v>0</v>
      </c>
      <c r="X27" s="24"/>
      <c r="Y27" s="18">
        <f t="shared" si="10"/>
        <v>0</v>
      </c>
      <c r="AA27" s="18">
        <f t="shared" si="11"/>
        <v>0</v>
      </c>
      <c r="AB27" s="25"/>
      <c r="AC27" s="18">
        <f t="shared" si="12"/>
        <v>0</v>
      </c>
      <c r="AD27" s="26">
        <f t="shared" si="13"/>
        <v>0</v>
      </c>
      <c r="AE27" s="27">
        <f t="shared" si="13"/>
        <v>0</v>
      </c>
      <c r="AF27" s="28">
        <f t="shared" si="14"/>
        <v>0</v>
      </c>
      <c r="AG27" s="29">
        <f t="shared" si="14"/>
        <v>0</v>
      </c>
      <c r="AH27" s="28">
        <f t="shared" si="15"/>
        <v>0</v>
      </c>
      <c r="AI27" s="22">
        <f t="shared" si="16"/>
        <v>0</v>
      </c>
    </row>
    <row r="28" spans="1:35" ht="15">
      <c r="A28" s="242"/>
      <c r="E28" s="18">
        <f t="shared" si="0"/>
        <v>0</v>
      </c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0</v>
      </c>
      <c r="O28" s="21">
        <f t="shared" si="5"/>
        <v>0</v>
      </c>
      <c r="Q28" s="18">
        <f t="shared" si="6"/>
        <v>0</v>
      </c>
      <c r="R28" s="19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AA28" s="18">
        <f t="shared" si="11"/>
        <v>0</v>
      </c>
      <c r="AB28" s="25"/>
      <c r="AC28" s="18">
        <f t="shared" si="12"/>
        <v>0</v>
      </c>
      <c r="AD28" s="26">
        <f t="shared" si="13"/>
        <v>0</v>
      </c>
      <c r="AE28" s="27">
        <f t="shared" si="13"/>
        <v>0</v>
      </c>
      <c r="AF28" s="28">
        <f t="shared" si="14"/>
        <v>0</v>
      </c>
      <c r="AG28" s="29">
        <f t="shared" si="14"/>
        <v>0</v>
      </c>
      <c r="AH28" s="28">
        <f t="shared" si="15"/>
        <v>0</v>
      </c>
      <c r="AI28" s="22">
        <f t="shared" si="16"/>
        <v>0</v>
      </c>
    </row>
    <row r="29" spans="1:35" ht="15">
      <c r="A29" s="242"/>
      <c r="E29" s="18">
        <f t="shared" si="0"/>
        <v>0</v>
      </c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0</v>
      </c>
      <c r="O29" s="21">
        <f t="shared" si="5"/>
        <v>0</v>
      </c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AA29" s="18">
        <f t="shared" si="11"/>
        <v>0</v>
      </c>
      <c r="AB29" s="25"/>
      <c r="AC29" s="18">
        <f t="shared" si="12"/>
        <v>0</v>
      </c>
      <c r="AD29" s="26">
        <f t="shared" si="13"/>
        <v>0</v>
      </c>
      <c r="AE29" s="27">
        <f t="shared" si="13"/>
        <v>0</v>
      </c>
      <c r="AF29" s="28">
        <f t="shared" si="14"/>
        <v>0</v>
      </c>
      <c r="AG29" s="29">
        <f t="shared" si="14"/>
        <v>0</v>
      </c>
      <c r="AH29" s="28">
        <f t="shared" si="15"/>
        <v>0</v>
      </c>
      <c r="AI29" s="22">
        <f t="shared" si="16"/>
        <v>0</v>
      </c>
    </row>
    <row r="30" spans="1:35" ht="15">
      <c r="A30" s="242"/>
      <c r="E30" s="18">
        <f t="shared" si="0"/>
        <v>0</v>
      </c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0</v>
      </c>
      <c r="O30" s="21">
        <f t="shared" si="5"/>
        <v>0</v>
      </c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AA30" s="18">
        <f t="shared" si="11"/>
        <v>0</v>
      </c>
      <c r="AB30" s="25"/>
      <c r="AC30" s="18">
        <f t="shared" si="12"/>
        <v>0</v>
      </c>
      <c r="AD30" s="26">
        <f t="shared" si="13"/>
        <v>0</v>
      </c>
      <c r="AE30" s="27">
        <f t="shared" si="13"/>
        <v>0</v>
      </c>
      <c r="AF30" s="28">
        <f t="shared" si="14"/>
        <v>0</v>
      </c>
      <c r="AG30" s="29">
        <f t="shared" si="14"/>
        <v>0</v>
      </c>
      <c r="AH30" s="28">
        <f t="shared" si="15"/>
        <v>0</v>
      </c>
      <c r="AI30" s="22">
        <f t="shared" si="16"/>
        <v>0</v>
      </c>
    </row>
    <row r="31" spans="1:35" ht="15">
      <c r="A31" s="242"/>
      <c r="E31" s="18">
        <f t="shared" si="0"/>
        <v>0</v>
      </c>
      <c r="F31" s="19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0</v>
      </c>
      <c r="O31" s="21">
        <f t="shared" si="5"/>
        <v>0</v>
      </c>
      <c r="P31" s="19"/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AA31" s="18">
        <f t="shared" si="11"/>
        <v>0</v>
      </c>
      <c r="AB31" s="25"/>
      <c r="AC31" s="18">
        <f t="shared" si="12"/>
        <v>0</v>
      </c>
      <c r="AD31" s="26">
        <f t="shared" si="13"/>
        <v>0</v>
      </c>
      <c r="AE31" s="27">
        <f t="shared" si="13"/>
        <v>0</v>
      </c>
      <c r="AF31" s="28">
        <f t="shared" si="14"/>
        <v>0</v>
      </c>
      <c r="AG31" s="29">
        <f t="shared" si="14"/>
        <v>0</v>
      </c>
      <c r="AH31" s="28">
        <f t="shared" si="15"/>
        <v>0</v>
      </c>
      <c r="AI31" s="22">
        <f t="shared" si="16"/>
        <v>0</v>
      </c>
    </row>
    <row r="32" spans="1:35" ht="15">
      <c r="A32" s="242"/>
      <c r="E32" s="18">
        <f t="shared" si="0"/>
        <v>0</v>
      </c>
      <c r="F32" s="19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0</v>
      </c>
      <c r="O32" s="21">
        <f t="shared" si="5"/>
        <v>0</v>
      </c>
      <c r="P32" s="19"/>
      <c r="Q32" s="18">
        <f t="shared" si="6"/>
        <v>0</v>
      </c>
      <c r="R32" s="19"/>
      <c r="S32" s="18">
        <f t="shared" si="7"/>
        <v>0</v>
      </c>
      <c r="T32" s="20">
        <f t="shared" si="8"/>
        <v>0</v>
      </c>
      <c r="U32" s="22">
        <f t="shared" si="8"/>
        <v>0</v>
      </c>
      <c r="V32" s="23"/>
      <c r="W32" s="18">
        <f t="shared" si="9"/>
        <v>0</v>
      </c>
      <c r="X32" s="24"/>
      <c r="Y32" s="18">
        <f t="shared" si="10"/>
        <v>0</v>
      </c>
      <c r="AA32" s="18">
        <f t="shared" si="11"/>
        <v>0</v>
      </c>
      <c r="AB32" s="25"/>
      <c r="AC32" s="18">
        <f t="shared" si="12"/>
        <v>0</v>
      </c>
      <c r="AD32" s="26">
        <f t="shared" si="13"/>
        <v>0</v>
      </c>
      <c r="AE32" s="27">
        <f t="shared" si="13"/>
        <v>0</v>
      </c>
      <c r="AF32" s="28">
        <f t="shared" si="14"/>
        <v>0</v>
      </c>
      <c r="AG32" s="29">
        <f t="shared" si="14"/>
        <v>0</v>
      </c>
      <c r="AH32" s="28">
        <f t="shared" si="15"/>
        <v>0</v>
      </c>
      <c r="AI32" s="22">
        <f t="shared" si="16"/>
        <v>0</v>
      </c>
    </row>
    <row r="33" spans="1:35" ht="15">
      <c r="A33" s="242"/>
      <c r="D33" s="17"/>
      <c r="E33" s="18">
        <f t="shared" si="0"/>
        <v>0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0</v>
      </c>
      <c r="O33" s="21">
        <f t="shared" si="5"/>
        <v>0</v>
      </c>
      <c r="P33" s="19"/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24"/>
      <c r="AA33" s="18">
        <f t="shared" si="11"/>
        <v>0</v>
      </c>
      <c r="AB33" s="25"/>
      <c r="AC33" s="18">
        <f t="shared" si="12"/>
        <v>0</v>
      </c>
      <c r="AD33" s="26">
        <f t="shared" si="13"/>
        <v>0</v>
      </c>
      <c r="AE33" s="27">
        <f t="shared" si="13"/>
        <v>0</v>
      </c>
      <c r="AF33" s="28">
        <f t="shared" si="14"/>
        <v>0</v>
      </c>
      <c r="AG33" s="29">
        <f t="shared" si="14"/>
        <v>0</v>
      </c>
      <c r="AH33" s="28">
        <f t="shared" si="15"/>
        <v>0</v>
      </c>
      <c r="AI33" s="22">
        <f t="shared" si="16"/>
        <v>0</v>
      </c>
    </row>
    <row r="34" spans="1:35" ht="15">
      <c r="A34" s="15"/>
      <c r="B34" s="16"/>
      <c r="C34" s="16"/>
      <c r="D34" s="17"/>
      <c r="E34" s="18">
        <f t="shared" si="0"/>
        <v>0</v>
      </c>
      <c r="F34" s="19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3"/>
        <v>0</v>
      </c>
      <c r="N34" s="20">
        <f t="shared" si="5"/>
        <v>0</v>
      </c>
      <c r="O34" s="21">
        <f t="shared" si="5"/>
        <v>0</v>
      </c>
      <c r="P34" s="19"/>
      <c r="Q34" s="18">
        <f t="shared" si="6"/>
        <v>0</v>
      </c>
      <c r="R34" s="19"/>
      <c r="S34" s="18">
        <f t="shared" si="7"/>
        <v>0</v>
      </c>
      <c r="T34" s="20">
        <f t="shared" si="8"/>
        <v>0</v>
      </c>
      <c r="U34" s="22">
        <f t="shared" si="8"/>
        <v>0</v>
      </c>
      <c r="V34" s="23"/>
      <c r="W34" s="18">
        <f t="shared" si="9"/>
        <v>0</v>
      </c>
      <c r="X34" s="24"/>
      <c r="Y34" s="18">
        <f t="shared" si="10"/>
        <v>0</v>
      </c>
      <c r="Z34" s="24"/>
      <c r="AA34" s="18">
        <f t="shared" si="11"/>
        <v>0</v>
      </c>
      <c r="AB34" s="25"/>
      <c r="AC34" s="18">
        <f t="shared" si="12"/>
        <v>0</v>
      </c>
      <c r="AD34" s="26">
        <f t="shared" si="13"/>
        <v>0</v>
      </c>
      <c r="AE34" s="27">
        <f t="shared" si="13"/>
        <v>0</v>
      </c>
      <c r="AF34" s="28">
        <f t="shared" si="14"/>
        <v>0</v>
      </c>
      <c r="AG34" s="29">
        <f t="shared" si="14"/>
        <v>0</v>
      </c>
      <c r="AH34" s="28">
        <f t="shared" si="15"/>
        <v>0</v>
      </c>
      <c r="AI34" s="22">
        <f t="shared" si="16"/>
        <v>0</v>
      </c>
    </row>
    <row r="35" spans="1:35" ht="15">
      <c r="A35" s="15"/>
      <c r="B35" s="16"/>
      <c r="C35" s="16"/>
      <c r="D35" s="17"/>
      <c r="E35" s="18">
        <f t="shared" si="0"/>
        <v>0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3"/>
        <v>0</v>
      </c>
      <c r="N35" s="20">
        <f t="shared" si="5"/>
        <v>0</v>
      </c>
      <c r="O35" s="21">
        <f t="shared" si="5"/>
        <v>0</v>
      </c>
      <c r="P35" s="19"/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24"/>
      <c r="AA35" s="18">
        <f t="shared" si="11"/>
        <v>0</v>
      </c>
      <c r="AB35" s="25"/>
      <c r="AC35" s="18">
        <f t="shared" si="12"/>
        <v>0</v>
      </c>
      <c r="AD35" s="26">
        <f t="shared" si="13"/>
        <v>0</v>
      </c>
      <c r="AE35" s="27">
        <f t="shared" si="13"/>
        <v>0</v>
      </c>
      <c r="AF35" s="28">
        <f t="shared" si="14"/>
        <v>0</v>
      </c>
      <c r="AG35" s="29">
        <f t="shared" si="14"/>
        <v>0</v>
      </c>
      <c r="AH35" s="28">
        <f t="shared" si="15"/>
        <v>0</v>
      </c>
      <c r="AI35" s="22">
        <f t="shared" si="16"/>
        <v>0</v>
      </c>
    </row>
    <row r="36" spans="1:35" ht="15">
      <c r="A36" s="15"/>
      <c r="B36" s="16"/>
      <c r="C36" s="16"/>
      <c r="D36" s="17"/>
      <c r="E36" s="18">
        <f t="shared" si="0"/>
        <v>0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3"/>
        <v>0</v>
      </c>
      <c r="N36" s="20">
        <f t="shared" si="5"/>
        <v>0</v>
      </c>
      <c r="O36" s="21">
        <f t="shared" si="5"/>
        <v>0</v>
      </c>
      <c r="P36" s="19"/>
      <c r="Q36" s="18">
        <f t="shared" si="6"/>
        <v>0</v>
      </c>
      <c r="R36" s="19"/>
      <c r="S36" s="18">
        <f t="shared" si="7"/>
        <v>0</v>
      </c>
      <c r="T36" s="20">
        <f t="shared" si="8"/>
        <v>0</v>
      </c>
      <c r="U36" s="22">
        <f t="shared" si="8"/>
        <v>0</v>
      </c>
      <c r="V36" s="23"/>
      <c r="W36" s="18">
        <f t="shared" si="9"/>
        <v>0</v>
      </c>
      <c r="X36" s="24"/>
      <c r="Y36" s="18">
        <f t="shared" si="10"/>
        <v>0</v>
      </c>
      <c r="Z36" s="24"/>
      <c r="AA36" s="18">
        <f t="shared" si="11"/>
        <v>0</v>
      </c>
      <c r="AB36" s="25"/>
      <c r="AC36" s="18">
        <f t="shared" si="12"/>
        <v>0</v>
      </c>
      <c r="AD36" s="26">
        <f t="shared" si="13"/>
        <v>0</v>
      </c>
      <c r="AE36" s="27">
        <f t="shared" si="13"/>
        <v>0</v>
      </c>
      <c r="AF36" s="28">
        <f t="shared" si="14"/>
        <v>0</v>
      </c>
      <c r="AG36" s="29">
        <f t="shared" si="14"/>
        <v>0</v>
      </c>
      <c r="AH36" s="28">
        <f t="shared" si="15"/>
        <v>0</v>
      </c>
      <c r="AI36" s="22">
        <f t="shared" si="16"/>
        <v>0</v>
      </c>
    </row>
    <row r="37" spans="1:35" ht="15">
      <c r="A37" s="15"/>
      <c r="B37" s="16"/>
      <c r="C37" s="16"/>
      <c r="D37" s="17"/>
      <c r="E37" s="18">
        <f t="shared" si="0"/>
        <v>0</v>
      </c>
      <c r="F37" s="19"/>
      <c r="G37" s="18">
        <f t="shared" si="1"/>
        <v>0</v>
      </c>
      <c r="H37" s="19"/>
      <c r="I37" s="18">
        <f t="shared" si="2"/>
        <v>0</v>
      </c>
      <c r="J37" s="19"/>
      <c r="K37" s="18">
        <f aca="true" t="shared" si="17" ref="K37:M46">+J37/12</f>
        <v>0</v>
      </c>
      <c r="L37" s="19"/>
      <c r="M37" s="18">
        <f t="shared" si="17"/>
        <v>0</v>
      </c>
      <c r="N37" s="20">
        <f aca="true" t="shared" si="18" ref="N37:O46">D37+F37+H37+J37+L37</f>
        <v>0</v>
      </c>
      <c r="O37" s="21">
        <f t="shared" si="18"/>
        <v>0</v>
      </c>
      <c r="P37" s="19"/>
      <c r="Q37" s="18">
        <f t="shared" si="6"/>
        <v>0</v>
      </c>
      <c r="R37" s="19"/>
      <c r="S37" s="18">
        <f t="shared" si="7"/>
        <v>0</v>
      </c>
      <c r="T37" s="20">
        <f aca="true" t="shared" si="19" ref="T37:U46">P37+R37</f>
        <v>0</v>
      </c>
      <c r="U37" s="22">
        <f t="shared" si="19"/>
        <v>0</v>
      </c>
      <c r="V37" s="23"/>
      <c r="W37" s="18">
        <f t="shared" si="9"/>
        <v>0</v>
      </c>
      <c r="X37" s="24"/>
      <c r="Y37" s="18">
        <f t="shared" si="10"/>
        <v>0</v>
      </c>
      <c r="Z37" s="24"/>
      <c r="AA37" s="18">
        <f t="shared" si="11"/>
        <v>0</v>
      </c>
      <c r="AB37" s="25"/>
      <c r="AC37" s="18">
        <f t="shared" si="12"/>
        <v>0</v>
      </c>
      <c r="AD37" s="26">
        <f aca="true" t="shared" si="20" ref="AD37:AE46">X37+Z37+AB37</f>
        <v>0</v>
      </c>
      <c r="AE37" s="27">
        <f t="shared" si="20"/>
        <v>0</v>
      </c>
      <c r="AF37" s="28">
        <f aca="true" t="shared" si="21" ref="AF37:AG46">N37+T37+V37+AD37</f>
        <v>0</v>
      </c>
      <c r="AG37" s="29">
        <f t="shared" si="21"/>
        <v>0</v>
      </c>
      <c r="AH37" s="28">
        <f t="shared" si="15"/>
        <v>0</v>
      </c>
      <c r="AI37" s="22">
        <f t="shared" si="16"/>
        <v>0</v>
      </c>
    </row>
    <row r="38" spans="1:35" ht="15">
      <c r="A38" s="15"/>
      <c r="B38" s="16"/>
      <c r="C38" s="16"/>
      <c r="D38" s="17"/>
      <c r="E38" s="18">
        <f t="shared" si="0"/>
        <v>0</v>
      </c>
      <c r="F38" s="19"/>
      <c r="G38" s="18">
        <f t="shared" si="1"/>
        <v>0</v>
      </c>
      <c r="H38" s="19"/>
      <c r="I38" s="18">
        <f t="shared" si="2"/>
        <v>0</v>
      </c>
      <c r="J38" s="19"/>
      <c r="K38" s="18">
        <f t="shared" si="17"/>
        <v>0</v>
      </c>
      <c r="L38" s="19"/>
      <c r="M38" s="18">
        <f t="shared" si="17"/>
        <v>0</v>
      </c>
      <c r="N38" s="20">
        <f t="shared" si="18"/>
        <v>0</v>
      </c>
      <c r="O38" s="21">
        <f t="shared" si="18"/>
        <v>0</v>
      </c>
      <c r="P38" s="19"/>
      <c r="Q38" s="18">
        <f t="shared" si="6"/>
        <v>0</v>
      </c>
      <c r="R38" s="19"/>
      <c r="S38" s="18">
        <f t="shared" si="7"/>
        <v>0</v>
      </c>
      <c r="T38" s="20">
        <f t="shared" si="19"/>
        <v>0</v>
      </c>
      <c r="U38" s="22">
        <f t="shared" si="19"/>
        <v>0</v>
      </c>
      <c r="V38" s="23"/>
      <c r="W38" s="18">
        <f t="shared" si="9"/>
        <v>0</v>
      </c>
      <c r="X38" s="24"/>
      <c r="Y38" s="18">
        <f t="shared" si="10"/>
        <v>0</v>
      </c>
      <c r="Z38" s="24"/>
      <c r="AA38" s="18">
        <f t="shared" si="11"/>
        <v>0</v>
      </c>
      <c r="AB38" s="25"/>
      <c r="AC38" s="18">
        <f t="shared" si="12"/>
        <v>0</v>
      </c>
      <c r="AD38" s="26">
        <f t="shared" si="20"/>
        <v>0</v>
      </c>
      <c r="AE38" s="27">
        <f t="shared" si="20"/>
        <v>0</v>
      </c>
      <c r="AF38" s="28">
        <f t="shared" si="21"/>
        <v>0</v>
      </c>
      <c r="AG38" s="29">
        <f t="shared" si="21"/>
        <v>0</v>
      </c>
      <c r="AH38" s="28">
        <f t="shared" si="15"/>
        <v>0</v>
      </c>
      <c r="AI38" s="22">
        <f t="shared" si="16"/>
        <v>0</v>
      </c>
    </row>
    <row r="39" spans="1:35" s="1" customFormat="1" ht="15">
      <c r="A39" s="493" t="s">
        <v>35</v>
      </c>
      <c r="B39" s="494"/>
      <c r="C39" s="495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8"/>
    </row>
    <row r="40" spans="1:35" ht="15">
      <c r="A40" s="15"/>
      <c r="B40" s="16"/>
      <c r="C40" s="16"/>
      <c r="D40" s="17"/>
      <c r="E40" s="18">
        <f t="shared" si="0"/>
        <v>0</v>
      </c>
      <c r="F40" s="19"/>
      <c r="G40" s="18">
        <f t="shared" si="1"/>
        <v>0</v>
      </c>
      <c r="H40" s="19"/>
      <c r="I40" s="18">
        <f t="shared" si="2"/>
        <v>0</v>
      </c>
      <c r="J40" s="19"/>
      <c r="K40" s="18">
        <f t="shared" si="17"/>
        <v>0</v>
      </c>
      <c r="L40" s="19"/>
      <c r="M40" s="18">
        <f t="shared" si="17"/>
        <v>0</v>
      </c>
      <c r="N40" s="20">
        <f t="shared" si="18"/>
        <v>0</v>
      </c>
      <c r="O40" s="21">
        <f t="shared" si="18"/>
        <v>0</v>
      </c>
      <c r="P40" s="19"/>
      <c r="Q40" s="18">
        <f t="shared" si="6"/>
        <v>0</v>
      </c>
      <c r="R40" s="19"/>
      <c r="S40" s="18">
        <f t="shared" si="7"/>
        <v>0</v>
      </c>
      <c r="T40" s="20">
        <f t="shared" si="19"/>
        <v>0</v>
      </c>
      <c r="U40" s="22">
        <f t="shared" si="19"/>
        <v>0</v>
      </c>
      <c r="V40" s="23"/>
      <c r="W40" s="18">
        <f t="shared" si="9"/>
        <v>0</v>
      </c>
      <c r="X40" s="24"/>
      <c r="Y40" s="18">
        <f t="shared" si="10"/>
        <v>0</v>
      </c>
      <c r="Z40" s="24"/>
      <c r="AA40" s="18">
        <f t="shared" si="11"/>
        <v>0</v>
      </c>
      <c r="AB40" s="25"/>
      <c r="AC40" s="18">
        <f t="shared" si="12"/>
        <v>0</v>
      </c>
      <c r="AD40" s="26">
        <f t="shared" si="20"/>
        <v>0</v>
      </c>
      <c r="AE40" s="27">
        <f t="shared" si="20"/>
        <v>0</v>
      </c>
      <c r="AF40" s="28">
        <f t="shared" si="21"/>
        <v>0</v>
      </c>
      <c r="AG40" s="29">
        <f t="shared" si="21"/>
        <v>0</v>
      </c>
      <c r="AH40" s="28">
        <f t="shared" si="15"/>
        <v>0</v>
      </c>
      <c r="AI40" s="22">
        <f t="shared" si="16"/>
        <v>0</v>
      </c>
    </row>
    <row r="41" spans="1:35" ht="15">
      <c r="A41" s="15"/>
      <c r="B41" s="16"/>
      <c r="C41" s="16"/>
      <c r="D41" s="17"/>
      <c r="E41" s="18">
        <f t="shared" si="0"/>
        <v>0</v>
      </c>
      <c r="F41" s="19"/>
      <c r="G41" s="18">
        <f t="shared" si="1"/>
        <v>0</v>
      </c>
      <c r="H41" s="19"/>
      <c r="I41" s="18">
        <f t="shared" si="2"/>
        <v>0</v>
      </c>
      <c r="J41" s="19"/>
      <c r="K41" s="18">
        <f t="shared" si="17"/>
        <v>0</v>
      </c>
      <c r="L41" s="19"/>
      <c r="M41" s="18">
        <f t="shared" si="17"/>
        <v>0</v>
      </c>
      <c r="N41" s="20">
        <f t="shared" si="18"/>
        <v>0</v>
      </c>
      <c r="O41" s="21">
        <f t="shared" si="18"/>
        <v>0</v>
      </c>
      <c r="P41" s="19"/>
      <c r="Q41" s="18">
        <f t="shared" si="6"/>
        <v>0</v>
      </c>
      <c r="R41" s="19"/>
      <c r="S41" s="18">
        <f t="shared" si="7"/>
        <v>0</v>
      </c>
      <c r="T41" s="20">
        <f t="shared" si="19"/>
        <v>0</v>
      </c>
      <c r="U41" s="22">
        <f t="shared" si="19"/>
        <v>0</v>
      </c>
      <c r="V41" s="23"/>
      <c r="W41" s="18">
        <f t="shared" si="9"/>
        <v>0</v>
      </c>
      <c r="X41" s="24"/>
      <c r="Y41" s="18">
        <f t="shared" si="10"/>
        <v>0</v>
      </c>
      <c r="Z41" s="24"/>
      <c r="AA41" s="18">
        <f t="shared" si="11"/>
        <v>0</v>
      </c>
      <c r="AB41" s="25"/>
      <c r="AC41" s="18">
        <f t="shared" si="12"/>
        <v>0</v>
      </c>
      <c r="AD41" s="26">
        <f t="shared" si="20"/>
        <v>0</v>
      </c>
      <c r="AE41" s="27">
        <f t="shared" si="20"/>
        <v>0</v>
      </c>
      <c r="AF41" s="28">
        <f t="shared" si="21"/>
        <v>0</v>
      </c>
      <c r="AG41" s="29">
        <f t="shared" si="21"/>
        <v>0</v>
      </c>
      <c r="AH41" s="28">
        <f t="shared" si="15"/>
        <v>0</v>
      </c>
      <c r="AI41" s="22">
        <f t="shared" si="16"/>
        <v>0</v>
      </c>
    </row>
    <row r="42" spans="1:35" ht="15">
      <c r="A42" s="15"/>
      <c r="B42" s="16"/>
      <c r="C42" s="16"/>
      <c r="D42" s="17"/>
      <c r="E42" s="18">
        <f t="shared" si="0"/>
        <v>0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17"/>
        <v>0</v>
      </c>
      <c r="L42" s="19"/>
      <c r="M42" s="18">
        <f t="shared" si="17"/>
        <v>0</v>
      </c>
      <c r="N42" s="20">
        <f t="shared" si="18"/>
        <v>0</v>
      </c>
      <c r="O42" s="21">
        <f t="shared" si="18"/>
        <v>0</v>
      </c>
      <c r="P42" s="19"/>
      <c r="Q42" s="18">
        <f t="shared" si="6"/>
        <v>0</v>
      </c>
      <c r="R42" s="19"/>
      <c r="S42" s="18">
        <f t="shared" si="7"/>
        <v>0</v>
      </c>
      <c r="T42" s="20">
        <f t="shared" si="19"/>
        <v>0</v>
      </c>
      <c r="U42" s="22">
        <f t="shared" si="19"/>
        <v>0</v>
      </c>
      <c r="V42" s="23"/>
      <c r="W42" s="18">
        <f t="shared" si="9"/>
        <v>0</v>
      </c>
      <c r="X42" s="24"/>
      <c r="Y42" s="18">
        <f t="shared" si="10"/>
        <v>0</v>
      </c>
      <c r="Z42" s="24"/>
      <c r="AA42" s="18">
        <f t="shared" si="11"/>
        <v>0</v>
      </c>
      <c r="AB42" s="25"/>
      <c r="AC42" s="18">
        <f t="shared" si="12"/>
        <v>0</v>
      </c>
      <c r="AD42" s="26">
        <f t="shared" si="20"/>
        <v>0</v>
      </c>
      <c r="AE42" s="27">
        <f t="shared" si="20"/>
        <v>0</v>
      </c>
      <c r="AF42" s="28">
        <f t="shared" si="21"/>
        <v>0</v>
      </c>
      <c r="AG42" s="29">
        <f t="shared" si="21"/>
        <v>0</v>
      </c>
      <c r="AH42" s="28">
        <f t="shared" si="15"/>
        <v>0</v>
      </c>
      <c r="AI42" s="22">
        <f t="shared" si="16"/>
        <v>0</v>
      </c>
    </row>
    <row r="43" spans="1:35" ht="15">
      <c r="A43" s="15"/>
      <c r="B43" s="16"/>
      <c r="C43" s="16"/>
      <c r="D43" s="17"/>
      <c r="E43" s="18">
        <f t="shared" si="0"/>
        <v>0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t="shared" si="17"/>
        <v>0</v>
      </c>
      <c r="L43" s="19"/>
      <c r="M43" s="18">
        <f t="shared" si="17"/>
        <v>0</v>
      </c>
      <c r="N43" s="20">
        <f t="shared" si="18"/>
        <v>0</v>
      </c>
      <c r="O43" s="21">
        <f t="shared" si="18"/>
        <v>0</v>
      </c>
      <c r="P43" s="19"/>
      <c r="Q43" s="18">
        <f t="shared" si="6"/>
        <v>0</v>
      </c>
      <c r="R43" s="19"/>
      <c r="S43" s="18">
        <f t="shared" si="7"/>
        <v>0</v>
      </c>
      <c r="T43" s="20">
        <f t="shared" si="19"/>
        <v>0</v>
      </c>
      <c r="U43" s="22">
        <f t="shared" si="19"/>
        <v>0</v>
      </c>
      <c r="V43" s="23"/>
      <c r="W43" s="18">
        <f t="shared" si="9"/>
        <v>0</v>
      </c>
      <c r="X43" s="24"/>
      <c r="Y43" s="18">
        <f t="shared" si="10"/>
        <v>0</v>
      </c>
      <c r="Z43" s="24"/>
      <c r="AA43" s="18">
        <f t="shared" si="11"/>
        <v>0</v>
      </c>
      <c r="AB43" s="25"/>
      <c r="AC43" s="18">
        <f t="shared" si="12"/>
        <v>0</v>
      </c>
      <c r="AD43" s="26">
        <f t="shared" si="20"/>
        <v>0</v>
      </c>
      <c r="AE43" s="27">
        <f t="shared" si="20"/>
        <v>0</v>
      </c>
      <c r="AF43" s="28">
        <f t="shared" si="21"/>
        <v>0</v>
      </c>
      <c r="AG43" s="29">
        <f t="shared" si="21"/>
        <v>0</v>
      </c>
      <c r="AH43" s="28">
        <f t="shared" si="15"/>
        <v>0</v>
      </c>
      <c r="AI43" s="22">
        <f t="shared" si="16"/>
        <v>0</v>
      </c>
    </row>
    <row r="44" spans="1:35" ht="15">
      <c r="A44" s="15"/>
      <c r="B44" s="16"/>
      <c r="C44" s="16"/>
      <c r="D44" s="17"/>
      <c r="E44" s="18">
        <f t="shared" si="0"/>
        <v>0</v>
      </c>
      <c r="F44" s="19"/>
      <c r="G44" s="18">
        <f t="shared" si="1"/>
        <v>0</v>
      </c>
      <c r="H44" s="19"/>
      <c r="I44" s="18">
        <f t="shared" si="2"/>
        <v>0</v>
      </c>
      <c r="J44" s="19"/>
      <c r="K44" s="18">
        <f t="shared" si="17"/>
        <v>0</v>
      </c>
      <c r="L44" s="19"/>
      <c r="M44" s="18">
        <f t="shared" si="17"/>
        <v>0</v>
      </c>
      <c r="N44" s="20">
        <f t="shared" si="18"/>
        <v>0</v>
      </c>
      <c r="O44" s="21">
        <f t="shared" si="18"/>
        <v>0</v>
      </c>
      <c r="P44" s="19"/>
      <c r="Q44" s="18">
        <f t="shared" si="6"/>
        <v>0</v>
      </c>
      <c r="R44" s="19"/>
      <c r="S44" s="18">
        <f t="shared" si="7"/>
        <v>0</v>
      </c>
      <c r="T44" s="20">
        <f t="shared" si="19"/>
        <v>0</v>
      </c>
      <c r="U44" s="22">
        <f t="shared" si="19"/>
        <v>0</v>
      </c>
      <c r="V44" s="23"/>
      <c r="W44" s="18">
        <f t="shared" si="9"/>
        <v>0</v>
      </c>
      <c r="X44" s="24"/>
      <c r="Y44" s="18">
        <f t="shared" si="10"/>
        <v>0</v>
      </c>
      <c r="Z44" s="24"/>
      <c r="AA44" s="18">
        <f t="shared" si="11"/>
        <v>0</v>
      </c>
      <c r="AB44" s="25"/>
      <c r="AC44" s="18">
        <f t="shared" si="12"/>
        <v>0</v>
      </c>
      <c r="AD44" s="26">
        <f t="shared" si="20"/>
        <v>0</v>
      </c>
      <c r="AE44" s="27">
        <f t="shared" si="20"/>
        <v>0</v>
      </c>
      <c r="AF44" s="28">
        <f t="shared" si="21"/>
        <v>0</v>
      </c>
      <c r="AG44" s="29">
        <f t="shared" si="21"/>
        <v>0</v>
      </c>
      <c r="AH44" s="28">
        <f t="shared" si="15"/>
        <v>0</v>
      </c>
      <c r="AI44" s="22">
        <f t="shared" si="16"/>
        <v>0</v>
      </c>
    </row>
    <row r="45" spans="1:35" ht="15">
      <c r="A45" s="15"/>
      <c r="B45" s="16"/>
      <c r="C45" s="16"/>
      <c r="D45" s="17"/>
      <c r="E45" s="18">
        <f t="shared" si="0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17"/>
        <v>0</v>
      </c>
      <c r="L45" s="19"/>
      <c r="M45" s="18">
        <f t="shared" si="17"/>
        <v>0</v>
      </c>
      <c r="N45" s="20">
        <f t="shared" si="18"/>
        <v>0</v>
      </c>
      <c r="O45" s="21">
        <f t="shared" si="18"/>
        <v>0</v>
      </c>
      <c r="P45" s="19"/>
      <c r="Q45" s="18">
        <f t="shared" si="6"/>
        <v>0</v>
      </c>
      <c r="R45" s="19"/>
      <c r="S45" s="18">
        <f t="shared" si="7"/>
        <v>0</v>
      </c>
      <c r="T45" s="20">
        <f t="shared" si="19"/>
        <v>0</v>
      </c>
      <c r="U45" s="22">
        <f t="shared" si="19"/>
        <v>0</v>
      </c>
      <c r="V45" s="23"/>
      <c r="W45" s="18">
        <f t="shared" si="9"/>
        <v>0</v>
      </c>
      <c r="X45" s="24"/>
      <c r="Y45" s="18">
        <f t="shared" si="10"/>
        <v>0</v>
      </c>
      <c r="Z45" s="24"/>
      <c r="AA45" s="18">
        <f t="shared" si="11"/>
        <v>0</v>
      </c>
      <c r="AB45" s="25"/>
      <c r="AC45" s="18">
        <f t="shared" si="12"/>
        <v>0</v>
      </c>
      <c r="AD45" s="26">
        <f t="shared" si="20"/>
        <v>0</v>
      </c>
      <c r="AE45" s="27">
        <f t="shared" si="20"/>
        <v>0</v>
      </c>
      <c r="AF45" s="28">
        <f t="shared" si="21"/>
        <v>0</v>
      </c>
      <c r="AG45" s="29">
        <f t="shared" si="21"/>
        <v>0</v>
      </c>
      <c r="AH45" s="28">
        <f t="shared" si="15"/>
        <v>0</v>
      </c>
      <c r="AI45" s="22">
        <f t="shared" si="16"/>
        <v>0</v>
      </c>
    </row>
    <row r="46" spans="1:35" ht="15">
      <c r="A46" s="30"/>
      <c r="B46" s="31"/>
      <c r="C46" s="31"/>
      <c r="D46" s="17"/>
      <c r="E46" s="18">
        <f t="shared" si="0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17"/>
        <v>0</v>
      </c>
      <c r="L46" s="19"/>
      <c r="M46" s="18">
        <f t="shared" si="17"/>
        <v>0</v>
      </c>
      <c r="N46" s="20">
        <f t="shared" si="18"/>
        <v>0</v>
      </c>
      <c r="O46" s="21">
        <f t="shared" si="18"/>
        <v>0</v>
      </c>
      <c r="P46" s="19"/>
      <c r="Q46" s="18">
        <f t="shared" si="6"/>
        <v>0</v>
      </c>
      <c r="R46" s="19"/>
      <c r="S46" s="18">
        <f t="shared" si="7"/>
        <v>0</v>
      </c>
      <c r="T46" s="20">
        <f t="shared" si="19"/>
        <v>0</v>
      </c>
      <c r="U46" s="22">
        <f t="shared" si="19"/>
        <v>0</v>
      </c>
      <c r="V46" s="23"/>
      <c r="W46" s="18">
        <f t="shared" si="9"/>
        <v>0</v>
      </c>
      <c r="X46" s="24"/>
      <c r="Y46" s="18">
        <f t="shared" si="10"/>
        <v>0</v>
      </c>
      <c r="Z46" s="24"/>
      <c r="AA46" s="18">
        <f t="shared" si="11"/>
        <v>0</v>
      </c>
      <c r="AB46" s="25"/>
      <c r="AC46" s="18">
        <f t="shared" si="12"/>
        <v>0</v>
      </c>
      <c r="AD46" s="26">
        <f t="shared" si="20"/>
        <v>0</v>
      </c>
      <c r="AE46" s="27">
        <f t="shared" si="20"/>
        <v>0</v>
      </c>
      <c r="AF46" s="28">
        <f t="shared" si="21"/>
        <v>0</v>
      </c>
      <c r="AG46" s="29">
        <f t="shared" si="21"/>
        <v>0</v>
      </c>
      <c r="AH46" s="28">
        <f t="shared" si="15"/>
        <v>0</v>
      </c>
      <c r="AI46" s="22">
        <f t="shared" si="16"/>
        <v>0</v>
      </c>
    </row>
    <row r="47" spans="1:35" s="1" customFormat="1" ht="15">
      <c r="A47" s="493" t="s">
        <v>36</v>
      </c>
      <c r="B47" s="494"/>
      <c r="C47" s="495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8"/>
    </row>
    <row r="48" spans="1:35" ht="15">
      <c r="A48" s="242"/>
      <c r="B48" s="31"/>
      <c r="C48" s="31" t="s">
        <v>1345</v>
      </c>
      <c r="D48" s="299">
        <v>3</v>
      </c>
      <c r="E48" s="18">
        <f aca="true" t="shared" si="22" ref="E48:E57">+D48/12</f>
        <v>0.25</v>
      </c>
      <c r="F48" s="19"/>
      <c r="G48" s="18">
        <f aca="true" t="shared" si="23" ref="G48:G69">F48/12</f>
        <v>0</v>
      </c>
      <c r="H48" s="19"/>
      <c r="I48" s="18">
        <f aca="true" t="shared" si="24" ref="I48:I69">+H48/12</f>
        <v>0</v>
      </c>
      <c r="J48" s="19"/>
      <c r="K48" s="18">
        <f aca="true" t="shared" si="25" ref="K48:K69">+J48/12</f>
        <v>0</v>
      </c>
      <c r="L48" s="19"/>
      <c r="M48" s="18">
        <f aca="true" t="shared" si="26" ref="M48:M69">+L48/12</f>
        <v>0</v>
      </c>
      <c r="N48" s="20">
        <f aca="true" t="shared" si="27" ref="N48:O63">D48+F48+H48+J48+L48</f>
        <v>3</v>
      </c>
      <c r="O48" s="21">
        <f t="shared" si="27"/>
        <v>0.25</v>
      </c>
      <c r="P48" s="19"/>
      <c r="Q48" s="18">
        <f aca="true" t="shared" si="28" ref="Q48:Q69">+P48/12</f>
        <v>0</v>
      </c>
      <c r="R48" s="19"/>
      <c r="S48" s="18">
        <f aca="true" t="shared" si="29" ref="S48:S69">+R48/12</f>
        <v>0</v>
      </c>
      <c r="T48" s="20">
        <f aca="true" t="shared" si="30" ref="T48:U63">P48+R48</f>
        <v>0</v>
      </c>
      <c r="U48" s="22">
        <f t="shared" si="30"/>
        <v>0</v>
      </c>
      <c r="V48" s="23"/>
      <c r="W48" s="18">
        <f aca="true" t="shared" si="31" ref="W48:W69">+V48/12</f>
        <v>0</v>
      </c>
      <c r="X48" s="24"/>
      <c r="Y48" s="18">
        <f aca="true" t="shared" si="32" ref="Y48:Y69">+X48/12</f>
        <v>0</v>
      </c>
      <c r="Z48" s="24"/>
      <c r="AA48" s="18">
        <f aca="true" t="shared" si="33" ref="AA48:AA69">+Z48/12</f>
        <v>0</v>
      </c>
      <c r="AB48" s="33"/>
      <c r="AC48" s="18">
        <f aca="true" t="shared" si="34" ref="AC48:AC57">AB48/12</f>
        <v>0</v>
      </c>
      <c r="AD48" s="26">
        <f aca="true" t="shared" si="35" ref="AD48:AE63">X48+Z48+AB48</f>
        <v>0</v>
      </c>
      <c r="AE48" s="27">
        <f t="shared" si="35"/>
        <v>0</v>
      </c>
      <c r="AF48" s="28">
        <f aca="true" t="shared" si="36" ref="AF48:AG63">N48+T48+V48+AD48</f>
        <v>3</v>
      </c>
      <c r="AG48" s="29">
        <f t="shared" si="36"/>
        <v>0.25</v>
      </c>
      <c r="AH48" s="28">
        <f aca="true" t="shared" si="37" ref="AH48:AH69">IF(AF48-F48-J48-AB48-12&lt;0,0,AF48-F48-J48-AB48-12)</f>
        <v>0</v>
      </c>
      <c r="AI48" s="22">
        <f aca="true" t="shared" si="38" ref="AI48:AI69">AH48/12</f>
        <v>0</v>
      </c>
    </row>
    <row r="49" spans="1:35" ht="15">
      <c r="A49" s="15"/>
      <c r="B49" s="31"/>
      <c r="C49" s="31" t="s">
        <v>1324</v>
      </c>
      <c r="D49" s="299">
        <v>3</v>
      </c>
      <c r="E49" s="18">
        <f t="shared" si="22"/>
        <v>0.25</v>
      </c>
      <c r="F49" s="19"/>
      <c r="G49" s="18">
        <f t="shared" si="23"/>
        <v>0</v>
      </c>
      <c r="H49" s="19"/>
      <c r="I49" s="18">
        <f t="shared" si="24"/>
        <v>0</v>
      </c>
      <c r="J49" s="19"/>
      <c r="K49" s="18">
        <f t="shared" si="25"/>
        <v>0</v>
      </c>
      <c r="L49" s="19"/>
      <c r="M49" s="18">
        <f t="shared" si="26"/>
        <v>0</v>
      </c>
      <c r="N49" s="20">
        <f t="shared" si="27"/>
        <v>3</v>
      </c>
      <c r="O49" s="21">
        <f t="shared" si="27"/>
        <v>0.25</v>
      </c>
      <c r="P49" s="19"/>
      <c r="Q49" s="18">
        <f t="shared" si="28"/>
        <v>0</v>
      </c>
      <c r="R49" s="19"/>
      <c r="S49" s="18">
        <f t="shared" si="29"/>
        <v>0</v>
      </c>
      <c r="T49" s="20">
        <f t="shared" si="30"/>
        <v>0</v>
      </c>
      <c r="U49" s="22">
        <f t="shared" si="30"/>
        <v>0</v>
      </c>
      <c r="V49" s="23"/>
      <c r="W49" s="18">
        <f t="shared" si="31"/>
        <v>0</v>
      </c>
      <c r="X49" s="24"/>
      <c r="Y49" s="18">
        <f t="shared" si="32"/>
        <v>0</v>
      </c>
      <c r="Z49" s="24"/>
      <c r="AA49" s="18">
        <f t="shared" si="33"/>
        <v>0</v>
      </c>
      <c r="AB49" s="33"/>
      <c r="AC49" s="18">
        <f t="shared" si="34"/>
        <v>0</v>
      </c>
      <c r="AD49" s="26">
        <f t="shared" si="35"/>
        <v>0</v>
      </c>
      <c r="AE49" s="27">
        <f t="shared" si="35"/>
        <v>0</v>
      </c>
      <c r="AF49" s="28">
        <f t="shared" si="36"/>
        <v>3</v>
      </c>
      <c r="AG49" s="29">
        <f t="shared" si="36"/>
        <v>0.25</v>
      </c>
      <c r="AH49" s="28">
        <f t="shared" si="37"/>
        <v>0</v>
      </c>
      <c r="AI49" s="22">
        <f t="shared" si="38"/>
        <v>0</v>
      </c>
    </row>
    <row r="50" spans="1:35" ht="15">
      <c r="A50" s="15"/>
      <c r="B50" s="31"/>
      <c r="C50" s="31" t="s">
        <v>1346</v>
      </c>
      <c r="D50" s="299">
        <v>3</v>
      </c>
      <c r="E50" s="18">
        <f t="shared" si="22"/>
        <v>0.25</v>
      </c>
      <c r="F50" s="19"/>
      <c r="G50" s="18">
        <f t="shared" si="23"/>
        <v>0</v>
      </c>
      <c r="H50" s="19"/>
      <c r="I50" s="18">
        <f t="shared" si="24"/>
        <v>0</v>
      </c>
      <c r="J50" s="19"/>
      <c r="K50" s="18">
        <f t="shared" si="25"/>
        <v>0</v>
      </c>
      <c r="L50" s="19"/>
      <c r="M50" s="18">
        <f t="shared" si="26"/>
        <v>0</v>
      </c>
      <c r="N50" s="20">
        <f t="shared" si="27"/>
        <v>3</v>
      </c>
      <c r="O50" s="21">
        <f t="shared" si="27"/>
        <v>0.25</v>
      </c>
      <c r="P50" s="19"/>
      <c r="Q50" s="18">
        <f t="shared" si="28"/>
        <v>0</v>
      </c>
      <c r="R50" s="19"/>
      <c r="S50" s="18">
        <f t="shared" si="29"/>
        <v>0</v>
      </c>
      <c r="T50" s="20">
        <f t="shared" si="30"/>
        <v>0</v>
      </c>
      <c r="U50" s="22">
        <f t="shared" si="30"/>
        <v>0</v>
      </c>
      <c r="V50" s="23"/>
      <c r="W50" s="18">
        <f t="shared" si="31"/>
        <v>0</v>
      </c>
      <c r="X50" s="24"/>
      <c r="Y50" s="18">
        <f t="shared" si="32"/>
        <v>0</v>
      </c>
      <c r="Z50" s="24"/>
      <c r="AA50" s="18">
        <f t="shared" si="33"/>
        <v>0</v>
      </c>
      <c r="AB50" s="33"/>
      <c r="AC50" s="18">
        <f t="shared" si="34"/>
        <v>0</v>
      </c>
      <c r="AD50" s="26">
        <f t="shared" si="35"/>
        <v>0</v>
      </c>
      <c r="AE50" s="27">
        <f t="shared" si="35"/>
        <v>0</v>
      </c>
      <c r="AF50" s="28">
        <f t="shared" si="36"/>
        <v>3</v>
      </c>
      <c r="AG50" s="29">
        <f t="shared" si="36"/>
        <v>0.25</v>
      </c>
      <c r="AH50" s="28">
        <f t="shared" si="37"/>
        <v>0</v>
      </c>
      <c r="AI50" s="22">
        <f t="shared" si="38"/>
        <v>0</v>
      </c>
    </row>
    <row r="51" spans="1:35" ht="15">
      <c r="A51" s="15"/>
      <c r="B51" s="31"/>
      <c r="C51" s="31" t="s">
        <v>1347</v>
      </c>
      <c r="D51" s="299">
        <v>3</v>
      </c>
      <c r="E51" s="18">
        <f t="shared" si="22"/>
        <v>0.25</v>
      </c>
      <c r="F51" s="19"/>
      <c r="G51" s="18">
        <f t="shared" si="23"/>
        <v>0</v>
      </c>
      <c r="H51" s="19"/>
      <c r="I51" s="18">
        <f t="shared" si="24"/>
        <v>0</v>
      </c>
      <c r="J51" s="19"/>
      <c r="K51" s="18">
        <f t="shared" si="25"/>
        <v>0</v>
      </c>
      <c r="L51" s="19"/>
      <c r="M51" s="18">
        <f t="shared" si="26"/>
        <v>0</v>
      </c>
      <c r="N51" s="20">
        <f t="shared" si="27"/>
        <v>3</v>
      </c>
      <c r="O51" s="21">
        <f t="shared" si="27"/>
        <v>0.25</v>
      </c>
      <c r="P51" s="19"/>
      <c r="Q51" s="18">
        <f t="shared" si="28"/>
        <v>0</v>
      </c>
      <c r="R51" s="19"/>
      <c r="S51" s="18">
        <f t="shared" si="29"/>
        <v>0</v>
      </c>
      <c r="T51" s="20">
        <f t="shared" si="30"/>
        <v>0</v>
      </c>
      <c r="U51" s="22">
        <f t="shared" si="30"/>
        <v>0</v>
      </c>
      <c r="V51" s="23"/>
      <c r="W51" s="18">
        <f t="shared" si="31"/>
        <v>0</v>
      </c>
      <c r="X51" s="24"/>
      <c r="Y51" s="18">
        <f t="shared" si="32"/>
        <v>0</v>
      </c>
      <c r="Z51" s="24"/>
      <c r="AA51" s="18">
        <f t="shared" si="33"/>
        <v>0</v>
      </c>
      <c r="AB51" s="33"/>
      <c r="AC51" s="18">
        <f t="shared" si="34"/>
        <v>0</v>
      </c>
      <c r="AD51" s="26">
        <f t="shared" si="35"/>
        <v>0</v>
      </c>
      <c r="AE51" s="27">
        <f t="shared" si="35"/>
        <v>0</v>
      </c>
      <c r="AF51" s="28">
        <f t="shared" si="36"/>
        <v>3</v>
      </c>
      <c r="AG51" s="29">
        <f t="shared" si="36"/>
        <v>0.25</v>
      </c>
      <c r="AH51" s="28">
        <f t="shared" si="37"/>
        <v>0</v>
      </c>
      <c r="AI51" s="22">
        <f t="shared" si="38"/>
        <v>0</v>
      </c>
    </row>
    <row r="52" spans="1:35" ht="15">
      <c r="A52" s="30"/>
      <c r="B52" s="31"/>
      <c r="C52" s="31" t="s">
        <v>1348</v>
      </c>
      <c r="D52" s="299">
        <v>3</v>
      </c>
      <c r="E52" s="18">
        <f t="shared" si="22"/>
        <v>0.25</v>
      </c>
      <c r="F52" s="19"/>
      <c r="G52" s="18">
        <f t="shared" si="23"/>
        <v>0</v>
      </c>
      <c r="H52" s="19"/>
      <c r="I52" s="18">
        <f t="shared" si="24"/>
        <v>0</v>
      </c>
      <c r="J52" s="19"/>
      <c r="K52" s="18">
        <f t="shared" si="25"/>
        <v>0</v>
      </c>
      <c r="L52" s="19"/>
      <c r="M52" s="18">
        <f t="shared" si="26"/>
        <v>0</v>
      </c>
      <c r="N52" s="20">
        <f t="shared" si="27"/>
        <v>3</v>
      </c>
      <c r="O52" s="21">
        <f t="shared" si="27"/>
        <v>0.25</v>
      </c>
      <c r="P52" s="19"/>
      <c r="Q52" s="18">
        <f t="shared" si="28"/>
        <v>0</v>
      </c>
      <c r="R52" s="19"/>
      <c r="S52" s="18">
        <f t="shared" si="29"/>
        <v>0</v>
      </c>
      <c r="T52" s="20">
        <f t="shared" si="30"/>
        <v>0</v>
      </c>
      <c r="U52" s="22">
        <f t="shared" si="30"/>
        <v>0</v>
      </c>
      <c r="V52" s="23"/>
      <c r="W52" s="18">
        <f t="shared" si="31"/>
        <v>0</v>
      </c>
      <c r="X52" s="24"/>
      <c r="Y52" s="18">
        <f t="shared" si="32"/>
        <v>0</v>
      </c>
      <c r="Z52" s="24"/>
      <c r="AA52" s="18">
        <f t="shared" si="33"/>
        <v>0</v>
      </c>
      <c r="AB52" s="33"/>
      <c r="AC52" s="18">
        <f t="shared" si="34"/>
        <v>0</v>
      </c>
      <c r="AD52" s="26">
        <f t="shared" si="35"/>
        <v>0</v>
      </c>
      <c r="AE52" s="27">
        <f t="shared" si="35"/>
        <v>0</v>
      </c>
      <c r="AF52" s="28">
        <f t="shared" si="36"/>
        <v>3</v>
      </c>
      <c r="AG52" s="29">
        <f t="shared" si="36"/>
        <v>0.25</v>
      </c>
      <c r="AH52" s="28">
        <f t="shared" si="37"/>
        <v>0</v>
      </c>
      <c r="AI52" s="22">
        <f t="shared" si="38"/>
        <v>0</v>
      </c>
    </row>
    <row r="53" spans="1:35" ht="15">
      <c r="A53" s="30"/>
      <c r="B53" s="31"/>
      <c r="C53" s="31"/>
      <c r="D53" s="17"/>
      <c r="E53" s="18">
        <f t="shared" si="22"/>
        <v>0</v>
      </c>
      <c r="F53" s="19"/>
      <c r="G53" s="18">
        <f t="shared" si="23"/>
        <v>0</v>
      </c>
      <c r="H53" s="19"/>
      <c r="I53" s="18">
        <f t="shared" si="24"/>
        <v>0</v>
      </c>
      <c r="J53" s="19"/>
      <c r="K53" s="18">
        <f t="shared" si="25"/>
        <v>0</v>
      </c>
      <c r="L53" s="19"/>
      <c r="M53" s="18">
        <f t="shared" si="26"/>
        <v>0</v>
      </c>
      <c r="N53" s="20">
        <f t="shared" si="27"/>
        <v>0</v>
      </c>
      <c r="O53" s="21">
        <f t="shared" si="27"/>
        <v>0</v>
      </c>
      <c r="P53" s="19"/>
      <c r="Q53" s="18">
        <f t="shared" si="28"/>
        <v>0</v>
      </c>
      <c r="R53" s="19"/>
      <c r="S53" s="18">
        <f t="shared" si="29"/>
        <v>0</v>
      </c>
      <c r="T53" s="20">
        <f t="shared" si="30"/>
        <v>0</v>
      </c>
      <c r="U53" s="22">
        <f t="shared" si="30"/>
        <v>0</v>
      </c>
      <c r="V53" s="23"/>
      <c r="W53" s="18">
        <f t="shared" si="31"/>
        <v>0</v>
      </c>
      <c r="X53" s="24"/>
      <c r="Y53" s="18">
        <f t="shared" si="32"/>
        <v>0</v>
      </c>
      <c r="Z53" s="24"/>
      <c r="AA53" s="18">
        <f t="shared" si="33"/>
        <v>0</v>
      </c>
      <c r="AB53" s="33"/>
      <c r="AC53" s="18">
        <f t="shared" si="34"/>
        <v>0</v>
      </c>
      <c r="AD53" s="26">
        <f t="shared" si="35"/>
        <v>0</v>
      </c>
      <c r="AE53" s="27">
        <f t="shared" si="35"/>
        <v>0</v>
      </c>
      <c r="AF53" s="28">
        <f t="shared" si="36"/>
        <v>0</v>
      </c>
      <c r="AG53" s="29">
        <f t="shared" si="36"/>
        <v>0</v>
      </c>
      <c r="AH53" s="28">
        <f t="shared" si="37"/>
        <v>0</v>
      </c>
      <c r="AI53" s="22">
        <f t="shared" si="38"/>
        <v>0</v>
      </c>
    </row>
    <row r="54" spans="1:35" ht="15">
      <c r="A54" s="30"/>
      <c r="B54" s="31"/>
      <c r="C54" s="31"/>
      <c r="D54" s="17"/>
      <c r="E54" s="18">
        <f t="shared" si="22"/>
        <v>0</v>
      </c>
      <c r="F54" s="19"/>
      <c r="G54" s="18">
        <f t="shared" si="23"/>
        <v>0</v>
      </c>
      <c r="H54" s="19"/>
      <c r="I54" s="18">
        <f t="shared" si="24"/>
        <v>0</v>
      </c>
      <c r="J54" s="19"/>
      <c r="K54" s="18">
        <f t="shared" si="25"/>
        <v>0</v>
      </c>
      <c r="L54" s="19"/>
      <c r="M54" s="18">
        <f t="shared" si="26"/>
        <v>0</v>
      </c>
      <c r="N54" s="20">
        <f t="shared" si="27"/>
        <v>0</v>
      </c>
      <c r="O54" s="21">
        <f t="shared" si="27"/>
        <v>0</v>
      </c>
      <c r="P54" s="19"/>
      <c r="Q54" s="18">
        <f t="shared" si="28"/>
        <v>0</v>
      </c>
      <c r="R54" s="19"/>
      <c r="S54" s="18">
        <f t="shared" si="29"/>
        <v>0</v>
      </c>
      <c r="T54" s="20">
        <f t="shared" si="30"/>
        <v>0</v>
      </c>
      <c r="U54" s="22">
        <f t="shared" si="30"/>
        <v>0</v>
      </c>
      <c r="V54" s="23"/>
      <c r="W54" s="18">
        <f t="shared" si="31"/>
        <v>0</v>
      </c>
      <c r="X54" s="24"/>
      <c r="Y54" s="18">
        <f t="shared" si="32"/>
        <v>0</v>
      </c>
      <c r="Z54" s="24"/>
      <c r="AA54" s="18">
        <f t="shared" si="33"/>
        <v>0</v>
      </c>
      <c r="AB54" s="33"/>
      <c r="AC54" s="18">
        <f t="shared" si="34"/>
        <v>0</v>
      </c>
      <c r="AD54" s="26">
        <f t="shared" si="35"/>
        <v>0</v>
      </c>
      <c r="AE54" s="27">
        <f t="shared" si="35"/>
        <v>0</v>
      </c>
      <c r="AF54" s="28">
        <f t="shared" si="36"/>
        <v>0</v>
      </c>
      <c r="AG54" s="29">
        <f t="shared" si="36"/>
        <v>0</v>
      </c>
      <c r="AH54" s="28">
        <f t="shared" si="37"/>
        <v>0</v>
      </c>
      <c r="AI54" s="22">
        <f t="shared" si="38"/>
        <v>0</v>
      </c>
    </row>
    <row r="55" spans="1:35" ht="15">
      <c r="A55" s="30"/>
      <c r="B55" s="31"/>
      <c r="C55" s="31"/>
      <c r="D55" s="17"/>
      <c r="E55" s="18">
        <f t="shared" si="22"/>
        <v>0</v>
      </c>
      <c r="F55" s="19"/>
      <c r="G55" s="18">
        <f t="shared" si="23"/>
        <v>0</v>
      </c>
      <c r="H55" s="19"/>
      <c r="I55" s="18">
        <f t="shared" si="24"/>
        <v>0</v>
      </c>
      <c r="J55" s="19"/>
      <c r="K55" s="18">
        <f t="shared" si="25"/>
        <v>0</v>
      </c>
      <c r="L55" s="19"/>
      <c r="M55" s="18">
        <f t="shared" si="26"/>
        <v>0</v>
      </c>
      <c r="N55" s="20">
        <f t="shared" si="27"/>
        <v>0</v>
      </c>
      <c r="O55" s="21">
        <f t="shared" si="27"/>
        <v>0</v>
      </c>
      <c r="P55" s="19"/>
      <c r="Q55" s="18">
        <f t="shared" si="28"/>
        <v>0</v>
      </c>
      <c r="R55" s="19"/>
      <c r="S55" s="18">
        <f t="shared" si="29"/>
        <v>0</v>
      </c>
      <c r="T55" s="20">
        <f t="shared" si="30"/>
        <v>0</v>
      </c>
      <c r="U55" s="22">
        <f t="shared" si="30"/>
        <v>0</v>
      </c>
      <c r="V55" s="23"/>
      <c r="W55" s="18">
        <f t="shared" si="31"/>
        <v>0</v>
      </c>
      <c r="X55" s="24"/>
      <c r="Y55" s="18">
        <f t="shared" si="32"/>
        <v>0</v>
      </c>
      <c r="Z55" s="24"/>
      <c r="AA55" s="18">
        <f t="shared" si="33"/>
        <v>0</v>
      </c>
      <c r="AB55" s="33"/>
      <c r="AC55" s="18">
        <f t="shared" si="34"/>
        <v>0</v>
      </c>
      <c r="AD55" s="26">
        <f t="shared" si="35"/>
        <v>0</v>
      </c>
      <c r="AE55" s="27">
        <f t="shared" si="35"/>
        <v>0</v>
      </c>
      <c r="AF55" s="28">
        <f t="shared" si="36"/>
        <v>0</v>
      </c>
      <c r="AG55" s="29">
        <f t="shared" si="36"/>
        <v>0</v>
      </c>
      <c r="AH55" s="28">
        <f t="shared" si="37"/>
        <v>0</v>
      </c>
      <c r="AI55" s="22">
        <f t="shared" si="38"/>
        <v>0</v>
      </c>
    </row>
    <row r="56" spans="1:35" ht="15">
      <c r="A56" s="30"/>
      <c r="B56" s="31"/>
      <c r="C56" s="31"/>
      <c r="D56" s="17"/>
      <c r="E56" s="18">
        <f t="shared" si="22"/>
        <v>0</v>
      </c>
      <c r="F56" s="19"/>
      <c r="G56" s="18">
        <f t="shared" si="23"/>
        <v>0</v>
      </c>
      <c r="H56" s="19"/>
      <c r="I56" s="18">
        <f t="shared" si="24"/>
        <v>0</v>
      </c>
      <c r="J56" s="19"/>
      <c r="K56" s="18">
        <f t="shared" si="25"/>
        <v>0</v>
      </c>
      <c r="L56" s="19"/>
      <c r="M56" s="18">
        <f t="shared" si="26"/>
        <v>0</v>
      </c>
      <c r="N56" s="20">
        <f t="shared" si="27"/>
        <v>0</v>
      </c>
      <c r="O56" s="21">
        <f t="shared" si="27"/>
        <v>0</v>
      </c>
      <c r="P56" s="19"/>
      <c r="Q56" s="18">
        <f t="shared" si="28"/>
        <v>0</v>
      </c>
      <c r="R56" s="19"/>
      <c r="S56" s="18">
        <f t="shared" si="29"/>
        <v>0</v>
      </c>
      <c r="T56" s="20">
        <f t="shared" si="30"/>
        <v>0</v>
      </c>
      <c r="U56" s="22">
        <f t="shared" si="30"/>
        <v>0</v>
      </c>
      <c r="V56" s="23"/>
      <c r="W56" s="18">
        <f t="shared" si="31"/>
        <v>0</v>
      </c>
      <c r="X56" s="24"/>
      <c r="Y56" s="18">
        <f t="shared" si="32"/>
        <v>0</v>
      </c>
      <c r="Z56" s="24"/>
      <c r="AA56" s="18">
        <f t="shared" si="33"/>
        <v>0</v>
      </c>
      <c r="AB56" s="33"/>
      <c r="AC56" s="18">
        <f t="shared" si="34"/>
        <v>0</v>
      </c>
      <c r="AD56" s="26">
        <f t="shared" si="35"/>
        <v>0</v>
      </c>
      <c r="AE56" s="27">
        <f t="shared" si="35"/>
        <v>0</v>
      </c>
      <c r="AF56" s="28">
        <f t="shared" si="36"/>
        <v>0</v>
      </c>
      <c r="AG56" s="29">
        <f t="shared" si="36"/>
        <v>0</v>
      </c>
      <c r="AH56" s="28">
        <f t="shared" si="37"/>
        <v>0</v>
      </c>
      <c r="AI56" s="22">
        <f t="shared" si="38"/>
        <v>0</v>
      </c>
    </row>
    <row r="57" spans="1:35" ht="15">
      <c r="A57" s="30"/>
      <c r="B57" s="31"/>
      <c r="C57" s="31"/>
      <c r="D57" s="17"/>
      <c r="E57" s="18">
        <f t="shared" si="22"/>
        <v>0</v>
      </c>
      <c r="F57" s="19"/>
      <c r="G57" s="18">
        <f t="shared" si="23"/>
        <v>0</v>
      </c>
      <c r="H57" s="19"/>
      <c r="I57" s="18">
        <f t="shared" si="24"/>
        <v>0</v>
      </c>
      <c r="J57" s="19"/>
      <c r="K57" s="18">
        <f t="shared" si="25"/>
        <v>0</v>
      </c>
      <c r="L57" s="19"/>
      <c r="M57" s="18">
        <f t="shared" si="26"/>
        <v>0</v>
      </c>
      <c r="N57" s="20">
        <f t="shared" si="27"/>
        <v>0</v>
      </c>
      <c r="O57" s="21">
        <f t="shared" si="27"/>
        <v>0</v>
      </c>
      <c r="P57" s="19"/>
      <c r="Q57" s="18">
        <f t="shared" si="28"/>
        <v>0</v>
      </c>
      <c r="R57" s="19"/>
      <c r="S57" s="18">
        <f t="shared" si="29"/>
        <v>0</v>
      </c>
      <c r="T57" s="20">
        <f t="shared" si="30"/>
        <v>0</v>
      </c>
      <c r="U57" s="22">
        <f t="shared" si="30"/>
        <v>0</v>
      </c>
      <c r="V57" s="23"/>
      <c r="W57" s="18">
        <f t="shared" si="31"/>
        <v>0</v>
      </c>
      <c r="X57" s="24"/>
      <c r="Y57" s="18">
        <f t="shared" si="32"/>
        <v>0</v>
      </c>
      <c r="Z57" s="24"/>
      <c r="AA57" s="18">
        <f t="shared" si="33"/>
        <v>0</v>
      </c>
      <c r="AB57" s="33"/>
      <c r="AC57" s="18">
        <f t="shared" si="34"/>
        <v>0</v>
      </c>
      <c r="AD57" s="26">
        <f t="shared" si="35"/>
        <v>0</v>
      </c>
      <c r="AE57" s="27">
        <f t="shared" si="35"/>
        <v>0</v>
      </c>
      <c r="AF57" s="28">
        <f t="shared" si="36"/>
        <v>0</v>
      </c>
      <c r="AG57" s="29">
        <f t="shared" si="36"/>
        <v>0</v>
      </c>
      <c r="AH57" s="28">
        <f t="shared" si="37"/>
        <v>0</v>
      </c>
      <c r="AI57" s="22">
        <f t="shared" si="38"/>
        <v>0</v>
      </c>
    </row>
    <row r="58" spans="1:35" ht="15">
      <c r="A58" s="30"/>
      <c r="B58" s="31"/>
      <c r="C58" s="31"/>
      <c r="D58" s="17"/>
      <c r="E58" s="18">
        <f t="shared" si="0"/>
        <v>0</v>
      </c>
      <c r="F58" s="19"/>
      <c r="G58" s="18">
        <f t="shared" si="23"/>
        <v>0</v>
      </c>
      <c r="H58" s="19"/>
      <c r="I58" s="18">
        <f t="shared" si="24"/>
        <v>0</v>
      </c>
      <c r="J58" s="19"/>
      <c r="K58" s="18">
        <f t="shared" si="25"/>
        <v>0</v>
      </c>
      <c r="L58" s="19"/>
      <c r="M58" s="18">
        <f t="shared" si="26"/>
        <v>0</v>
      </c>
      <c r="N58" s="20">
        <f t="shared" si="27"/>
        <v>0</v>
      </c>
      <c r="O58" s="21">
        <f t="shared" si="27"/>
        <v>0</v>
      </c>
      <c r="P58" s="19"/>
      <c r="Q58" s="18">
        <f t="shared" si="28"/>
        <v>0</v>
      </c>
      <c r="R58" s="19"/>
      <c r="S58" s="18">
        <f t="shared" si="29"/>
        <v>0</v>
      </c>
      <c r="T58" s="20">
        <f t="shared" si="30"/>
        <v>0</v>
      </c>
      <c r="U58" s="22">
        <f t="shared" si="30"/>
        <v>0</v>
      </c>
      <c r="V58" s="23"/>
      <c r="W58" s="18">
        <f t="shared" si="31"/>
        <v>0</v>
      </c>
      <c r="X58" s="24"/>
      <c r="Y58" s="18">
        <f t="shared" si="32"/>
        <v>0</v>
      </c>
      <c r="Z58" s="24"/>
      <c r="AA58" s="18">
        <f t="shared" si="33"/>
        <v>0</v>
      </c>
      <c r="AB58" s="33"/>
      <c r="AC58" s="18">
        <f t="shared" si="12"/>
        <v>0</v>
      </c>
      <c r="AD58" s="26">
        <f t="shared" si="35"/>
        <v>0</v>
      </c>
      <c r="AE58" s="27">
        <f t="shared" si="35"/>
        <v>0</v>
      </c>
      <c r="AF58" s="28">
        <f t="shared" si="36"/>
        <v>0</v>
      </c>
      <c r="AG58" s="29">
        <f t="shared" si="36"/>
        <v>0</v>
      </c>
      <c r="AH58" s="28">
        <f t="shared" si="37"/>
        <v>0</v>
      </c>
      <c r="AI58" s="22">
        <f t="shared" si="38"/>
        <v>0</v>
      </c>
    </row>
    <row r="59" spans="1:35" ht="15">
      <c r="A59" s="30"/>
      <c r="B59" s="31"/>
      <c r="C59" s="31"/>
      <c r="D59" s="17"/>
      <c r="E59" s="18">
        <f t="shared" si="0"/>
        <v>0</v>
      </c>
      <c r="F59" s="19"/>
      <c r="G59" s="18">
        <f t="shared" si="23"/>
        <v>0</v>
      </c>
      <c r="H59" s="19"/>
      <c r="I59" s="18">
        <f t="shared" si="24"/>
        <v>0</v>
      </c>
      <c r="J59" s="19"/>
      <c r="K59" s="18">
        <f t="shared" si="25"/>
        <v>0</v>
      </c>
      <c r="L59" s="19"/>
      <c r="M59" s="18">
        <f t="shared" si="26"/>
        <v>0</v>
      </c>
      <c r="N59" s="20">
        <f t="shared" si="27"/>
        <v>0</v>
      </c>
      <c r="O59" s="21">
        <f t="shared" si="27"/>
        <v>0</v>
      </c>
      <c r="P59" s="19"/>
      <c r="Q59" s="18">
        <f t="shared" si="28"/>
        <v>0</v>
      </c>
      <c r="R59" s="19"/>
      <c r="S59" s="18">
        <f t="shared" si="29"/>
        <v>0</v>
      </c>
      <c r="T59" s="20">
        <f t="shared" si="30"/>
        <v>0</v>
      </c>
      <c r="U59" s="22">
        <f t="shared" si="30"/>
        <v>0</v>
      </c>
      <c r="V59" s="23"/>
      <c r="W59" s="18">
        <f t="shared" si="31"/>
        <v>0</v>
      </c>
      <c r="X59" s="24"/>
      <c r="Y59" s="18">
        <f t="shared" si="32"/>
        <v>0</v>
      </c>
      <c r="Z59" s="24"/>
      <c r="AA59" s="18">
        <f t="shared" si="33"/>
        <v>0</v>
      </c>
      <c r="AB59" s="33"/>
      <c r="AC59" s="18">
        <f t="shared" si="12"/>
        <v>0</v>
      </c>
      <c r="AD59" s="26">
        <f t="shared" si="35"/>
        <v>0</v>
      </c>
      <c r="AE59" s="27">
        <f t="shared" si="35"/>
        <v>0</v>
      </c>
      <c r="AF59" s="28">
        <f t="shared" si="36"/>
        <v>0</v>
      </c>
      <c r="AG59" s="29">
        <f t="shared" si="36"/>
        <v>0</v>
      </c>
      <c r="AH59" s="28">
        <f t="shared" si="37"/>
        <v>0</v>
      </c>
      <c r="AI59" s="22">
        <f t="shared" si="38"/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23"/>
        <v>0</v>
      </c>
      <c r="H60" s="19"/>
      <c r="I60" s="18">
        <f t="shared" si="24"/>
        <v>0</v>
      </c>
      <c r="J60" s="19"/>
      <c r="K60" s="18">
        <f t="shared" si="25"/>
        <v>0</v>
      </c>
      <c r="L60" s="19"/>
      <c r="M60" s="18">
        <f t="shared" si="26"/>
        <v>0</v>
      </c>
      <c r="N60" s="20">
        <f t="shared" si="27"/>
        <v>0</v>
      </c>
      <c r="O60" s="21">
        <f t="shared" si="27"/>
        <v>0</v>
      </c>
      <c r="P60" s="19"/>
      <c r="Q60" s="18">
        <f t="shared" si="28"/>
        <v>0</v>
      </c>
      <c r="R60" s="19"/>
      <c r="S60" s="18">
        <f t="shared" si="29"/>
        <v>0</v>
      </c>
      <c r="T60" s="20">
        <f t="shared" si="30"/>
        <v>0</v>
      </c>
      <c r="U60" s="22">
        <f t="shared" si="30"/>
        <v>0</v>
      </c>
      <c r="V60" s="23"/>
      <c r="W60" s="18">
        <f t="shared" si="31"/>
        <v>0</v>
      </c>
      <c r="X60" s="24"/>
      <c r="Y60" s="18">
        <f t="shared" si="32"/>
        <v>0</v>
      </c>
      <c r="Z60" s="24"/>
      <c r="AA60" s="18">
        <f t="shared" si="33"/>
        <v>0</v>
      </c>
      <c r="AB60" s="33"/>
      <c r="AC60" s="18">
        <f t="shared" si="12"/>
        <v>0</v>
      </c>
      <c r="AD60" s="26">
        <f t="shared" si="35"/>
        <v>0</v>
      </c>
      <c r="AE60" s="27">
        <f t="shared" si="35"/>
        <v>0</v>
      </c>
      <c r="AF60" s="28">
        <f t="shared" si="36"/>
        <v>0</v>
      </c>
      <c r="AG60" s="29">
        <f t="shared" si="36"/>
        <v>0</v>
      </c>
      <c r="AH60" s="28">
        <f t="shared" si="37"/>
        <v>0</v>
      </c>
      <c r="AI60" s="22">
        <f t="shared" si="38"/>
        <v>0</v>
      </c>
    </row>
    <row r="61" spans="1:35" ht="15">
      <c r="A61" s="30"/>
      <c r="B61" s="31"/>
      <c r="C61" s="16"/>
      <c r="D61" s="17"/>
      <c r="E61" s="18">
        <f t="shared" si="0"/>
        <v>0</v>
      </c>
      <c r="F61" s="19"/>
      <c r="G61" s="18">
        <f t="shared" si="23"/>
        <v>0</v>
      </c>
      <c r="H61" s="19"/>
      <c r="I61" s="18">
        <f t="shared" si="24"/>
        <v>0</v>
      </c>
      <c r="J61" s="19"/>
      <c r="K61" s="18">
        <f t="shared" si="25"/>
        <v>0</v>
      </c>
      <c r="L61" s="19"/>
      <c r="M61" s="18">
        <f t="shared" si="26"/>
        <v>0</v>
      </c>
      <c r="N61" s="20">
        <f t="shared" si="27"/>
        <v>0</v>
      </c>
      <c r="O61" s="21">
        <f t="shared" si="27"/>
        <v>0</v>
      </c>
      <c r="P61" s="19"/>
      <c r="Q61" s="18">
        <f t="shared" si="28"/>
        <v>0</v>
      </c>
      <c r="R61" s="19"/>
      <c r="S61" s="18">
        <f t="shared" si="29"/>
        <v>0</v>
      </c>
      <c r="T61" s="20">
        <f t="shared" si="30"/>
        <v>0</v>
      </c>
      <c r="U61" s="22">
        <f t="shared" si="30"/>
        <v>0</v>
      </c>
      <c r="V61" s="23"/>
      <c r="W61" s="18">
        <f t="shared" si="31"/>
        <v>0</v>
      </c>
      <c r="X61" s="24"/>
      <c r="Y61" s="18">
        <f t="shared" si="32"/>
        <v>0</v>
      </c>
      <c r="Z61" s="24"/>
      <c r="AA61" s="18">
        <f t="shared" si="33"/>
        <v>0</v>
      </c>
      <c r="AB61" s="33"/>
      <c r="AC61" s="18">
        <f t="shared" si="12"/>
        <v>0</v>
      </c>
      <c r="AD61" s="26">
        <f t="shared" si="35"/>
        <v>0</v>
      </c>
      <c r="AE61" s="27">
        <f t="shared" si="35"/>
        <v>0</v>
      </c>
      <c r="AF61" s="28">
        <f t="shared" si="36"/>
        <v>0</v>
      </c>
      <c r="AG61" s="29">
        <f t="shared" si="36"/>
        <v>0</v>
      </c>
      <c r="AH61" s="28">
        <f t="shared" si="37"/>
        <v>0</v>
      </c>
      <c r="AI61" s="22">
        <f t="shared" si="38"/>
        <v>0</v>
      </c>
    </row>
    <row r="62" spans="1:35" s="1" customFormat="1" ht="15">
      <c r="A62" s="493" t="s">
        <v>37</v>
      </c>
      <c r="B62" s="494"/>
      <c r="C62" s="495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8"/>
    </row>
    <row r="63" spans="1:35" ht="15">
      <c r="A63" s="30"/>
      <c r="E63" s="18">
        <f t="shared" si="0"/>
        <v>0</v>
      </c>
      <c r="F63" s="19"/>
      <c r="G63" s="18">
        <f t="shared" si="23"/>
        <v>0</v>
      </c>
      <c r="H63" s="19"/>
      <c r="I63" s="18">
        <f t="shared" si="24"/>
        <v>0</v>
      </c>
      <c r="J63" s="19"/>
      <c r="K63" s="18">
        <f t="shared" si="25"/>
        <v>0</v>
      </c>
      <c r="L63" s="19"/>
      <c r="M63" s="18">
        <f t="shared" si="26"/>
        <v>0</v>
      </c>
      <c r="N63" s="20">
        <f t="shared" si="27"/>
        <v>0</v>
      </c>
      <c r="O63" s="21">
        <f t="shared" si="27"/>
        <v>0</v>
      </c>
      <c r="P63" s="19"/>
      <c r="Q63" s="18">
        <f t="shared" si="28"/>
        <v>0</v>
      </c>
      <c r="R63" s="19"/>
      <c r="S63" s="18">
        <f t="shared" si="29"/>
        <v>0</v>
      </c>
      <c r="T63" s="20">
        <f t="shared" si="30"/>
        <v>0</v>
      </c>
      <c r="U63" s="22">
        <f t="shared" si="30"/>
        <v>0</v>
      </c>
      <c r="V63" s="23"/>
      <c r="W63" s="18">
        <f t="shared" si="31"/>
        <v>0</v>
      </c>
      <c r="X63" s="24"/>
      <c r="Y63" s="18">
        <f t="shared" si="32"/>
        <v>0</v>
      </c>
      <c r="Z63" s="24"/>
      <c r="AA63" s="34">
        <f t="shared" si="33"/>
        <v>0</v>
      </c>
      <c r="AB63" s="33"/>
      <c r="AC63" s="34">
        <f t="shared" si="12"/>
        <v>0</v>
      </c>
      <c r="AD63" s="26">
        <f t="shared" si="35"/>
        <v>0</v>
      </c>
      <c r="AE63" s="27">
        <f t="shared" si="35"/>
        <v>0</v>
      </c>
      <c r="AF63" s="28">
        <f t="shared" si="36"/>
        <v>0</v>
      </c>
      <c r="AG63" s="29">
        <f t="shared" si="36"/>
        <v>0</v>
      </c>
      <c r="AH63" s="28">
        <f t="shared" si="37"/>
        <v>0</v>
      </c>
      <c r="AI63" s="22">
        <f t="shared" si="38"/>
        <v>0</v>
      </c>
    </row>
    <row r="64" spans="1:35" ht="15">
      <c r="A64" s="30"/>
      <c r="B64" s="31"/>
      <c r="C64" s="35"/>
      <c r="D64" s="17"/>
      <c r="E64" s="18">
        <f t="shared" si="0"/>
        <v>0</v>
      </c>
      <c r="F64" s="19"/>
      <c r="G64" s="18">
        <f t="shared" si="23"/>
        <v>0</v>
      </c>
      <c r="H64" s="19"/>
      <c r="I64" s="18">
        <f t="shared" si="24"/>
        <v>0</v>
      </c>
      <c r="J64" s="19"/>
      <c r="K64" s="18">
        <f t="shared" si="25"/>
        <v>0</v>
      </c>
      <c r="L64" s="19"/>
      <c r="M64" s="18">
        <f t="shared" si="26"/>
        <v>0</v>
      </c>
      <c r="N64" s="20">
        <f aca="true" t="shared" si="39" ref="N64:O69">D64+F64+H64+J64+L64</f>
        <v>0</v>
      </c>
      <c r="O64" s="21">
        <f t="shared" si="39"/>
        <v>0</v>
      </c>
      <c r="P64" s="19"/>
      <c r="Q64" s="18">
        <f t="shared" si="28"/>
        <v>0</v>
      </c>
      <c r="R64" s="19"/>
      <c r="S64" s="18">
        <f t="shared" si="29"/>
        <v>0</v>
      </c>
      <c r="T64" s="20">
        <f aca="true" t="shared" si="40" ref="T64:U69">P64+R64</f>
        <v>0</v>
      </c>
      <c r="U64" s="22">
        <f t="shared" si="40"/>
        <v>0</v>
      </c>
      <c r="V64" s="23"/>
      <c r="W64" s="18">
        <f t="shared" si="31"/>
        <v>0</v>
      </c>
      <c r="X64" s="24"/>
      <c r="Y64" s="18">
        <f t="shared" si="32"/>
        <v>0</v>
      </c>
      <c r="Z64" s="24"/>
      <c r="AA64" s="34">
        <f t="shared" si="33"/>
        <v>0</v>
      </c>
      <c r="AB64" s="33"/>
      <c r="AC64" s="34">
        <f t="shared" si="12"/>
        <v>0</v>
      </c>
      <c r="AD64" s="26">
        <f aca="true" t="shared" si="41" ref="AD64:AE69">X64+Z64+AB64</f>
        <v>0</v>
      </c>
      <c r="AE64" s="27">
        <f t="shared" si="41"/>
        <v>0</v>
      </c>
      <c r="AF64" s="28">
        <f aca="true" t="shared" si="42" ref="AF64:AG69">N64+T64+V64+AD64</f>
        <v>0</v>
      </c>
      <c r="AG64" s="29">
        <f t="shared" si="42"/>
        <v>0</v>
      </c>
      <c r="AH64" s="28">
        <f t="shared" si="37"/>
        <v>0</v>
      </c>
      <c r="AI64" s="22">
        <f t="shared" si="38"/>
        <v>0</v>
      </c>
    </row>
    <row r="65" spans="1:35" ht="15">
      <c r="A65" s="30"/>
      <c r="B65" s="31"/>
      <c r="C65" s="35"/>
      <c r="D65" s="17"/>
      <c r="E65" s="18">
        <f t="shared" si="0"/>
        <v>0</v>
      </c>
      <c r="F65" s="19"/>
      <c r="G65" s="18">
        <f t="shared" si="23"/>
        <v>0</v>
      </c>
      <c r="H65" s="19"/>
      <c r="I65" s="18">
        <f t="shared" si="24"/>
        <v>0</v>
      </c>
      <c r="J65" s="19"/>
      <c r="K65" s="18">
        <f t="shared" si="25"/>
        <v>0</v>
      </c>
      <c r="L65" s="19"/>
      <c r="M65" s="18">
        <f t="shared" si="26"/>
        <v>0</v>
      </c>
      <c r="N65" s="20">
        <f t="shared" si="39"/>
        <v>0</v>
      </c>
      <c r="O65" s="21">
        <f t="shared" si="39"/>
        <v>0</v>
      </c>
      <c r="P65" s="19"/>
      <c r="Q65" s="18">
        <f t="shared" si="28"/>
        <v>0</v>
      </c>
      <c r="R65" s="19"/>
      <c r="S65" s="18">
        <f t="shared" si="29"/>
        <v>0</v>
      </c>
      <c r="T65" s="20">
        <f t="shared" si="40"/>
        <v>0</v>
      </c>
      <c r="U65" s="22">
        <f t="shared" si="40"/>
        <v>0</v>
      </c>
      <c r="V65" s="23"/>
      <c r="W65" s="18">
        <f t="shared" si="31"/>
        <v>0</v>
      </c>
      <c r="X65" s="24"/>
      <c r="Y65" s="18">
        <f t="shared" si="32"/>
        <v>0</v>
      </c>
      <c r="Z65" s="24"/>
      <c r="AA65" s="34">
        <f t="shared" si="33"/>
        <v>0</v>
      </c>
      <c r="AB65" s="33"/>
      <c r="AC65" s="34">
        <f t="shared" si="12"/>
        <v>0</v>
      </c>
      <c r="AD65" s="26">
        <f t="shared" si="41"/>
        <v>0</v>
      </c>
      <c r="AE65" s="27">
        <f t="shared" si="41"/>
        <v>0</v>
      </c>
      <c r="AF65" s="28">
        <f t="shared" si="42"/>
        <v>0</v>
      </c>
      <c r="AG65" s="29">
        <f t="shared" si="42"/>
        <v>0</v>
      </c>
      <c r="AH65" s="28">
        <f t="shared" si="37"/>
        <v>0</v>
      </c>
      <c r="AI65" s="22">
        <f t="shared" si="38"/>
        <v>0</v>
      </c>
    </row>
    <row r="66" spans="1:35" ht="15">
      <c r="A66" s="30"/>
      <c r="B66" s="31"/>
      <c r="C66" s="35"/>
      <c r="D66" s="17"/>
      <c r="E66" s="18">
        <f t="shared" si="0"/>
        <v>0</v>
      </c>
      <c r="F66" s="19"/>
      <c r="G66" s="18">
        <f t="shared" si="23"/>
        <v>0</v>
      </c>
      <c r="H66" s="19"/>
      <c r="I66" s="18">
        <f t="shared" si="24"/>
        <v>0</v>
      </c>
      <c r="J66" s="19"/>
      <c r="K66" s="18">
        <f t="shared" si="25"/>
        <v>0</v>
      </c>
      <c r="L66" s="19"/>
      <c r="M66" s="18">
        <f t="shared" si="26"/>
        <v>0</v>
      </c>
      <c r="N66" s="20">
        <f t="shared" si="39"/>
        <v>0</v>
      </c>
      <c r="O66" s="21">
        <f t="shared" si="39"/>
        <v>0</v>
      </c>
      <c r="P66" s="19"/>
      <c r="Q66" s="18">
        <f t="shared" si="28"/>
        <v>0</v>
      </c>
      <c r="R66" s="19"/>
      <c r="S66" s="18">
        <f t="shared" si="29"/>
        <v>0</v>
      </c>
      <c r="T66" s="20">
        <f t="shared" si="40"/>
        <v>0</v>
      </c>
      <c r="U66" s="22">
        <f t="shared" si="40"/>
        <v>0</v>
      </c>
      <c r="V66" s="23"/>
      <c r="W66" s="18">
        <f t="shared" si="31"/>
        <v>0</v>
      </c>
      <c r="X66" s="24"/>
      <c r="Y66" s="18">
        <f t="shared" si="32"/>
        <v>0</v>
      </c>
      <c r="Z66" s="24"/>
      <c r="AA66" s="34">
        <f t="shared" si="33"/>
        <v>0</v>
      </c>
      <c r="AB66" s="33"/>
      <c r="AC66" s="34">
        <f t="shared" si="12"/>
        <v>0</v>
      </c>
      <c r="AD66" s="26">
        <f t="shared" si="41"/>
        <v>0</v>
      </c>
      <c r="AE66" s="27">
        <f t="shared" si="41"/>
        <v>0</v>
      </c>
      <c r="AF66" s="28">
        <f t="shared" si="42"/>
        <v>0</v>
      </c>
      <c r="AG66" s="29">
        <f t="shared" si="42"/>
        <v>0</v>
      </c>
      <c r="AH66" s="28">
        <f t="shared" si="37"/>
        <v>0</v>
      </c>
      <c r="AI66" s="22">
        <f t="shared" si="38"/>
        <v>0</v>
      </c>
    </row>
    <row r="67" spans="1:35" ht="15">
      <c r="A67" s="30"/>
      <c r="B67" s="31"/>
      <c r="C67" s="35"/>
      <c r="D67" s="17"/>
      <c r="E67" s="18">
        <f t="shared" si="0"/>
        <v>0</v>
      </c>
      <c r="F67" s="19"/>
      <c r="G67" s="18">
        <f t="shared" si="23"/>
        <v>0</v>
      </c>
      <c r="H67" s="19"/>
      <c r="I67" s="18">
        <f t="shared" si="24"/>
        <v>0</v>
      </c>
      <c r="J67" s="19"/>
      <c r="K67" s="18">
        <f t="shared" si="25"/>
        <v>0</v>
      </c>
      <c r="L67" s="19"/>
      <c r="M67" s="18">
        <f t="shared" si="26"/>
        <v>0</v>
      </c>
      <c r="N67" s="20">
        <f t="shared" si="39"/>
        <v>0</v>
      </c>
      <c r="O67" s="21">
        <f t="shared" si="39"/>
        <v>0</v>
      </c>
      <c r="P67" s="19"/>
      <c r="Q67" s="18">
        <f t="shared" si="28"/>
        <v>0</v>
      </c>
      <c r="R67" s="19"/>
      <c r="S67" s="18">
        <f t="shared" si="29"/>
        <v>0</v>
      </c>
      <c r="T67" s="20">
        <f t="shared" si="40"/>
        <v>0</v>
      </c>
      <c r="U67" s="22">
        <f t="shared" si="40"/>
        <v>0</v>
      </c>
      <c r="V67" s="23"/>
      <c r="W67" s="18">
        <f t="shared" si="31"/>
        <v>0</v>
      </c>
      <c r="X67" s="24"/>
      <c r="Y67" s="18">
        <f t="shared" si="32"/>
        <v>0</v>
      </c>
      <c r="Z67" s="24"/>
      <c r="AA67" s="34">
        <f t="shared" si="33"/>
        <v>0</v>
      </c>
      <c r="AB67" s="33"/>
      <c r="AC67" s="34">
        <f t="shared" si="12"/>
        <v>0</v>
      </c>
      <c r="AD67" s="26">
        <f t="shared" si="41"/>
        <v>0</v>
      </c>
      <c r="AE67" s="27">
        <f t="shared" si="41"/>
        <v>0</v>
      </c>
      <c r="AF67" s="28">
        <f t="shared" si="42"/>
        <v>0</v>
      </c>
      <c r="AG67" s="29">
        <f t="shared" si="42"/>
        <v>0</v>
      </c>
      <c r="AH67" s="28">
        <f t="shared" si="37"/>
        <v>0</v>
      </c>
      <c r="AI67" s="22">
        <f t="shared" si="38"/>
        <v>0</v>
      </c>
    </row>
    <row r="68" spans="1:35" ht="15">
      <c r="A68" s="15"/>
      <c r="B68" s="31"/>
      <c r="C68" s="35"/>
      <c r="D68" s="17"/>
      <c r="E68" s="18">
        <f t="shared" si="0"/>
        <v>0</v>
      </c>
      <c r="F68" s="19"/>
      <c r="G68" s="18">
        <f t="shared" si="23"/>
        <v>0</v>
      </c>
      <c r="H68" s="19"/>
      <c r="I68" s="18">
        <f t="shared" si="24"/>
        <v>0</v>
      </c>
      <c r="J68" s="19"/>
      <c r="K68" s="18">
        <f t="shared" si="25"/>
        <v>0</v>
      </c>
      <c r="L68" s="19"/>
      <c r="M68" s="18">
        <f t="shared" si="26"/>
        <v>0</v>
      </c>
      <c r="N68" s="20">
        <f t="shared" si="39"/>
        <v>0</v>
      </c>
      <c r="O68" s="21">
        <f t="shared" si="39"/>
        <v>0</v>
      </c>
      <c r="P68" s="19"/>
      <c r="Q68" s="18">
        <f t="shared" si="28"/>
        <v>0</v>
      </c>
      <c r="R68" s="19"/>
      <c r="S68" s="18">
        <f t="shared" si="29"/>
        <v>0</v>
      </c>
      <c r="T68" s="20">
        <f t="shared" si="40"/>
        <v>0</v>
      </c>
      <c r="U68" s="22">
        <f t="shared" si="40"/>
        <v>0</v>
      </c>
      <c r="V68" s="23"/>
      <c r="W68" s="18">
        <f t="shared" si="31"/>
        <v>0</v>
      </c>
      <c r="X68" s="24"/>
      <c r="Y68" s="18">
        <f t="shared" si="32"/>
        <v>0</v>
      </c>
      <c r="Z68" s="24"/>
      <c r="AA68" s="34">
        <f t="shared" si="33"/>
        <v>0</v>
      </c>
      <c r="AB68" s="33"/>
      <c r="AC68" s="34">
        <f t="shared" si="12"/>
        <v>0</v>
      </c>
      <c r="AD68" s="26">
        <f t="shared" si="41"/>
        <v>0</v>
      </c>
      <c r="AE68" s="27">
        <f t="shared" si="41"/>
        <v>0</v>
      </c>
      <c r="AF68" s="28">
        <f t="shared" si="42"/>
        <v>0</v>
      </c>
      <c r="AG68" s="29">
        <f t="shared" si="42"/>
        <v>0</v>
      </c>
      <c r="AH68" s="28">
        <f t="shared" si="37"/>
        <v>0</v>
      </c>
      <c r="AI68" s="22">
        <f t="shared" si="38"/>
        <v>0</v>
      </c>
    </row>
    <row r="69" spans="1:35" ht="15.75" thickBot="1">
      <c r="A69" s="30"/>
      <c r="B69" s="31"/>
      <c r="C69" s="36"/>
      <c r="D69" s="17"/>
      <c r="E69" s="18">
        <f t="shared" si="0"/>
        <v>0</v>
      </c>
      <c r="F69" s="19"/>
      <c r="G69" s="18">
        <f t="shared" si="23"/>
        <v>0</v>
      </c>
      <c r="H69" s="19"/>
      <c r="I69" s="18">
        <f t="shared" si="24"/>
        <v>0</v>
      </c>
      <c r="J69" s="19"/>
      <c r="K69" s="18">
        <f t="shared" si="25"/>
        <v>0</v>
      </c>
      <c r="L69" s="19"/>
      <c r="M69" s="18">
        <f t="shared" si="26"/>
        <v>0</v>
      </c>
      <c r="N69" s="20">
        <f t="shared" si="39"/>
        <v>0</v>
      </c>
      <c r="O69" s="21">
        <f t="shared" si="39"/>
        <v>0</v>
      </c>
      <c r="P69" s="19"/>
      <c r="Q69" s="18">
        <f t="shared" si="28"/>
        <v>0</v>
      </c>
      <c r="R69" s="19"/>
      <c r="S69" s="18">
        <f t="shared" si="29"/>
        <v>0</v>
      </c>
      <c r="T69" s="20">
        <f t="shared" si="40"/>
        <v>0</v>
      </c>
      <c r="U69" s="22">
        <f t="shared" si="40"/>
        <v>0</v>
      </c>
      <c r="V69" s="23"/>
      <c r="W69" s="18">
        <f t="shared" si="31"/>
        <v>0</v>
      </c>
      <c r="X69" s="24"/>
      <c r="Y69" s="18">
        <f t="shared" si="32"/>
        <v>0</v>
      </c>
      <c r="Z69" s="24"/>
      <c r="AA69" s="34">
        <f t="shared" si="33"/>
        <v>0</v>
      </c>
      <c r="AB69" s="37"/>
      <c r="AC69" s="34">
        <f t="shared" si="12"/>
        <v>0</v>
      </c>
      <c r="AD69" s="38">
        <f t="shared" si="41"/>
        <v>0</v>
      </c>
      <c r="AE69" s="27">
        <f t="shared" si="41"/>
        <v>0</v>
      </c>
      <c r="AF69" s="28">
        <f t="shared" si="42"/>
        <v>0</v>
      </c>
      <c r="AG69" s="29">
        <f t="shared" si="42"/>
        <v>0</v>
      </c>
      <c r="AH69" s="28">
        <f t="shared" si="37"/>
        <v>0</v>
      </c>
      <c r="AI69" s="22">
        <f t="shared" si="38"/>
        <v>0</v>
      </c>
    </row>
    <row r="70" spans="1:67" s="41" customFormat="1" ht="15.75" thickBot="1">
      <c r="A70" s="496" t="s">
        <v>38</v>
      </c>
      <c r="B70" s="497"/>
      <c r="C70" s="498"/>
      <c r="D70" s="39">
        <f aca="true" t="shared" si="43" ref="D70:Q70">SUM(D20:D69)</f>
        <v>46</v>
      </c>
      <c r="E70" s="39">
        <f t="shared" si="43"/>
        <v>3.8333333333333335</v>
      </c>
      <c r="F70" s="39">
        <f t="shared" si="43"/>
        <v>3</v>
      </c>
      <c r="G70" s="39">
        <f t="shared" si="43"/>
        <v>0.25</v>
      </c>
      <c r="H70" s="39">
        <f t="shared" si="43"/>
        <v>0</v>
      </c>
      <c r="I70" s="39">
        <f t="shared" si="43"/>
        <v>0</v>
      </c>
      <c r="J70" s="39">
        <f t="shared" si="43"/>
        <v>0</v>
      </c>
      <c r="K70" s="39">
        <f t="shared" si="43"/>
        <v>0</v>
      </c>
      <c r="L70" s="39">
        <f t="shared" si="43"/>
        <v>0</v>
      </c>
      <c r="M70" s="39">
        <f t="shared" si="43"/>
        <v>0</v>
      </c>
      <c r="N70" s="39">
        <f t="shared" si="43"/>
        <v>49</v>
      </c>
      <c r="O70" s="39">
        <f t="shared" si="43"/>
        <v>4.083333333333333</v>
      </c>
      <c r="P70" s="39">
        <f t="shared" si="43"/>
        <v>9</v>
      </c>
      <c r="Q70" s="39">
        <f t="shared" si="43"/>
        <v>0.75</v>
      </c>
      <c r="R70" s="39">
        <f>SUM(R20:R52)</f>
        <v>12</v>
      </c>
      <c r="S70" s="39">
        <f>SUM(S20:S69)</f>
        <v>1</v>
      </c>
      <c r="T70" s="39">
        <f>SUM(T20:T69)</f>
        <v>21</v>
      </c>
      <c r="U70" s="39">
        <f>SUM(U20:U69)</f>
        <v>1.75</v>
      </c>
      <c r="V70" s="39">
        <f>SUM(V20:V69)</f>
        <v>0</v>
      </c>
      <c r="W70" s="39">
        <f>SUM(W20:W52)</f>
        <v>0</v>
      </c>
      <c r="X70" s="39">
        <f aca="true" t="shared" si="44" ref="X70:AI70">SUM(X20:X69)</f>
        <v>0</v>
      </c>
      <c r="Y70" s="39">
        <f t="shared" si="44"/>
        <v>0</v>
      </c>
      <c r="Z70" s="39">
        <f t="shared" si="44"/>
        <v>23</v>
      </c>
      <c r="AA70" s="39">
        <f t="shared" si="44"/>
        <v>1.9166666666666667</v>
      </c>
      <c r="AB70" s="39">
        <f t="shared" si="44"/>
        <v>0</v>
      </c>
      <c r="AC70" s="39">
        <f t="shared" si="44"/>
        <v>0</v>
      </c>
      <c r="AD70" s="39">
        <f t="shared" si="44"/>
        <v>23</v>
      </c>
      <c r="AE70" s="39">
        <f t="shared" si="44"/>
        <v>1.9166666666666667</v>
      </c>
      <c r="AF70" s="39">
        <f t="shared" si="44"/>
        <v>93</v>
      </c>
      <c r="AG70" s="39">
        <f t="shared" si="44"/>
        <v>7.75</v>
      </c>
      <c r="AH70" s="39">
        <f t="shared" si="44"/>
        <v>15</v>
      </c>
      <c r="AI70" s="40">
        <f t="shared" si="44"/>
        <v>1.25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</row>
    <row r="71" spans="16:67" ht="15">
      <c r="P71" s="1"/>
      <c r="Q71" s="1"/>
      <c r="R71" s="1"/>
      <c r="S71" s="1"/>
      <c r="V71" s="1"/>
      <c r="W71" s="1"/>
      <c r="X71" s="1"/>
      <c r="Y71" s="1"/>
      <c r="Z71" s="1"/>
      <c r="AA71" s="1"/>
      <c r="AB71" s="1"/>
      <c r="AC71" s="1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</row>
    <row r="72" spans="1:19" ht="15">
      <c r="A72" s="373" t="s">
        <v>39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</row>
    <row r="73" spans="1:36" ht="15" customHeight="1">
      <c r="A73" s="375" t="s">
        <v>1820</v>
      </c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  <c r="AJ73" s="1"/>
    </row>
    <row r="75" ht="15">
      <c r="A75" s="241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70:C70"/>
    <mergeCell ref="A72:S72"/>
    <mergeCell ref="A73:AI73"/>
    <mergeCell ref="AH17:AH19"/>
    <mergeCell ref="AI17:AI19"/>
    <mergeCell ref="A20:C20"/>
    <mergeCell ref="A39:C39"/>
    <mergeCell ref="A47:C47"/>
    <mergeCell ref="A62:C62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96"/>
  <sheetViews>
    <sheetView workbookViewId="0" topLeftCell="A49">
      <selection activeCell="C66" sqref="C66"/>
    </sheetView>
  </sheetViews>
  <sheetFormatPr defaultColWidth="9.140625" defaultRowHeight="15"/>
  <cols>
    <col min="1" max="1" width="21.00390625" style="0" customWidth="1"/>
    <col min="2" max="2" width="23.57421875" style="0" customWidth="1"/>
    <col min="3" max="3" width="45.28125" style="0" customWidth="1"/>
    <col min="4" max="5" width="8.00390625" style="0" customWidth="1"/>
    <col min="6" max="6" width="7.00390625" style="0" bestFit="1" customWidth="1"/>
    <col min="7" max="7" width="7.28125" style="0" customWidth="1"/>
    <col min="8" max="8" width="5.8515625" style="0" customWidth="1"/>
    <col min="9" max="9" width="6.421875" style="0" customWidth="1"/>
    <col min="10" max="11" width="6.28125" style="0" customWidth="1"/>
    <col min="12" max="13" width="7.28125" style="0" customWidth="1"/>
    <col min="14" max="14" width="11.28125" style="1" customWidth="1"/>
    <col min="15" max="15" width="11.00390625" style="1" customWidth="1"/>
    <col min="16" max="16" width="8.57421875" style="0" customWidth="1"/>
    <col min="17" max="17" width="7.421875" style="0" customWidth="1"/>
    <col min="18" max="19" width="7.7109375" style="0" customWidth="1"/>
    <col min="20" max="20" width="9.28125" style="1" customWidth="1"/>
    <col min="21" max="21" width="9.8515625" style="1" customWidth="1"/>
    <col min="22" max="22" width="7.7109375" style="0" customWidth="1"/>
    <col min="23" max="23" width="6.140625" style="0" customWidth="1"/>
    <col min="24" max="26" width="7.7109375" style="0" customWidth="1"/>
    <col min="27" max="27" width="9.7109375" style="0" customWidth="1"/>
    <col min="28" max="29" width="7.7109375" style="0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129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127</v>
      </c>
    </row>
    <row r="10" spans="1:3" s="7" customFormat="1" ht="16.5" thickBot="1">
      <c r="A10" s="449" t="s">
        <v>5</v>
      </c>
      <c r="B10" s="450"/>
      <c r="C10" s="8" t="s">
        <v>128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94" t="s">
        <v>60</v>
      </c>
      <c r="B21" s="93" t="s">
        <v>61</v>
      </c>
      <c r="C21" s="93" t="s">
        <v>62</v>
      </c>
      <c r="D21" s="93">
        <v>8</v>
      </c>
      <c r="E21" s="18">
        <f aca="true" t="shared" si="0" ref="E21:E90">+D21/12</f>
        <v>0.6666666666666666</v>
      </c>
      <c r="F21" s="96"/>
      <c r="G21" s="18">
        <f aca="true" t="shared" si="1" ref="G21:G65">F21/12</f>
        <v>0</v>
      </c>
      <c r="H21" s="19"/>
      <c r="I21" s="18">
        <f aca="true" t="shared" si="2" ref="I21:I65">+H21/12</f>
        <v>0</v>
      </c>
      <c r="J21" s="19"/>
      <c r="K21" s="18">
        <f aca="true" t="shared" si="3" ref="K21:M62">+J21/12</f>
        <v>0</v>
      </c>
      <c r="L21" s="19"/>
      <c r="M21" s="18">
        <f t="shared" si="3"/>
        <v>0</v>
      </c>
      <c r="N21" s="20">
        <f aca="true" t="shared" si="4" ref="N21:O62">D21+F21+H21+J21+L21</f>
        <v>8</v>
      </c>
      <c r="O21" s="21">
        <f t="shared" si="4"/>
        <v>0.6666666666666666</v>
      </c>
      <c r="P21" s="97">
        <v>1</v>
      </c>
      <c r="Q21" s="18">
        <f aca="true" t="shared" si="5" ref="Q21:Q65">+P21/12</f>
        <v>0.08333333333333333</v>
      </c>
      <c r="R21" s="98"/>
      <c r="S21" s="18">
        <f aca="true" t="shared" si="6" ref="S21:S65">+R21/12</f>
        <v>0</v>
      </c>
      <c r="T21" s="20">
        <f aca="true" t="shared" si="7" ref="T21:U62">P21+R21</f>
        <v>1</v>
      </c>
      <c r="U21" s="22">
        <f t="shared" si="7"/>
        <v>0.08333333333333333</v>
      </c>
      <c r="V21" s="23"/>
      <c r="W21" s="18">
        <f aca="true" t="shared" si="8" ref="W21:W65">+V21/12</f>
        <v>0</v>
      </c>
      <c r="X21" s="24"/>
      <c r="Y21" s="18">
        <f aca="true" t="shared" si="9" ref="Y21:Y65">+X21/12</f>
        <v>0</v>
      </c>
      <c r="Z21" s="99">
        <v>3</v>
      </c>
      <c r="AA21" s="18">
        <f aca="true" t="shared" si="10" ref="AA21:AA65">+Z21/12</f>
        <v>0.25</v>
      </c>
      <c r="AB21" s="100"/>
      <c r="AC21" s="18">
        <f aca="true" t="shared" si="11" ref="AC21:AC90">AB21/12</f>
        <v>0</v>
      </c>
      <c r="AD21" s="26">
        <f aca="true" t="shared" si="12" ref="AD21:AE62">X21+Z21+AB21</f>
        <v>3</v>
      </c>
      <c r="AE21" s="27">
        <f t="shared" si="12"/>
        <v>0.25</v>
      </c>
      <c r="AF21" s="28">
        <f aca="true" t="shared" si="13" ref="AF21:AG62">N21+T21+V21+AD21</f>
        <v>12</v>
      </c>
      <c r="AG21" s="29">
        <f t="shared" si="13"/>
        <v>1</v>
      </c>
      <c r="AH21" s="28">
        <f aca="true" t="shared" si="14" ref="AH21:AH65">IF(AF21-F21-J21-AB21-12&lt;0,0,AF21-F21-J21-AB21-12)</f>
        <v>0</v>
      </c>
      <c r="AI21" s="22">
        <f aca="true" t="shared" si="15" ref="AI21:AI65">AH21/12</f>
        <v>0</v>
      </c>
    </row>
    <row r="22" spans="1:35" ht="15">
      <c r="A22" s="94" t="s">
        <v>63</v>
      </c>
      <c r="B22" s="93" t="s">
        <v>64</v>
      </c>
      <c r="C22" s="93" t="s">
        <v>65</v>
      </c>
      <c r="D22" s="93">
        <v>9</v>
      </c>
      <c r="E22" s="18">
        <f t="shared" si="0"/>
        <v>0.75</v>
      </c>
      <c r="F22" s="96">
        <v>1</v>
      </c>
      <c r="G22" s="18">
        <f t="shared" si="1"/>
        <v>0.08333333333333333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3"/>
        <v>0</v>
      </c>
      <c r="N22" s="20">
        <f t="shared" si="4"/>
        <v>10</v>
      </c>
      <c r="O22" s="21">
        <f t="shared" si="4"/>
        <v>0.8333333333333334</v>
      </c>
      <c r="P22" s="97">
        <v>3</v>
      </c>
      <c r="Q22" s="18">
        <f t="shared" si="5"/>
        <v>0.25</v>
      </c>
      <c r="R22" s="98"/>
      <c r="S22" s="18">
        <f t="shared" si="6"/>
        <v>0</v>
      </c>
      <c r="T22" s="20">
        <f t="shared" si="7"/>
        <v>3</v>
      </c>
      <c r="U22" s="22">
        <f t="shared" si="7"/>
        <v>0.25</v>
      </c>
      <c r="V22" s="23"/>
      <c r="W22" s="18">
        <f t="shared" si="8"/>
        <v>0</v>
      </c>
      <c r="X22" s="24"/>
      <c r="Y22" s="18">
        <f t="shared" si="9"/>
        <v>0</v>
      </c>
      <c r="Z22" s="99">
        <v>0</v>
      </c>
      <c r="AA22" s="18">
        <f t="shared" si="10"/>
        <v>0</v>
      </c>
      <c r="AB22" s="100"/>
      <c r="AC22" s="18">
        <f t="shared" si="11"/>
        <v>0</v>
      </c>
      <c r="AD22" s="26">
        <f t="shared" si="12"/>
        <v>0</v>
      </c>
      <c r="AE22" s="27">
        <f t="shared" si="12"/>
        <v>0</v>
      </c>
      <c r="AF22" s="28">
        <f t="shared" si="13"/>
        <v>13</v>
      </c>
      <c r="AG22" s="29">
        <f t="shared" si="13"/>
        <v>1.0833333333333335</v>
      </c>
      <c r="AH22" s="28">
        <f t="shared" si="14"/>
        <v>0</v>
      </c>
      <c r="AI22" s="22">
        <f t="shared" si="15"/>
        <v>0</v>
      </c>
    </row>
    <row r="23" spans="1:35" ht="15">
      <c r="A23" s="94" t="s">
        <v>66</v>
      </c>
      <c r="B23" s="93" t="s">
        <v>61</v>
      </c>
      <c r="C23" s="93" t="s">
        <v>67</v>
      </c>
      <c r="D23" s="93">
        <v>12</v>
      </c>
      <c r="E23" s="18">
        <f t="shared" si="0"/>
        <v>1</v>
      </c>
      <c r="F23" s="96"/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3"/>
        <v>0</v>
      </c>
      <c r="N23" s="20">
        <f t="shared" si="4"/>
        <v>12</v>
      </c>
      <c r="O23" s="21">
        <f t="shared" si="4"/>
        <v>1</v>
      </c>
      <c r="P23" s="97">
        <v>0</v>
      </c>
      <c r="Q23" s="18">
        <f t="shared" si="5"/>
        <v>0</v>
      </c>
      <c r="R23" s="98"/>
      <c r="S23" s="18">
        <f t="shared" si="6"/>
        <v>0</v>
      </c>
      <c r="T23" s="20">
        <f t="shared" si="7"/>
        <v>0</v>
      </c>
      <c r="U23" s="22">
        <f t="shared" si="7"/>
        <v>0</v>
      </c>
      <c r="V23" s="23"/>
      <c r="W23" s="18">
        <f t="shared" si="8"/>
        <v>0</v>
      </c>
      <c r="X23" s="24"/>
      <c r="Y23" s="18">
        <f t="shared" si="9"/>
        <v>0</v>
      </c>
      <c r="Z23" s="99">
        <v>0</v>
      </c>
      <c r="AA23" s="18">
        <f t="shared" si="10"/>
        <v>0</v>
      </c>
      <c r="AB23" s="100"/>
      <c r="AC23" s="18">
        <f t="shared" si="11"/>
        <v>0</v>
      </c>
      <c r="AD23" s="26">
        <f t="shared" si="12"/>
        <v>0</v>
      </c>
      <c r="AE23" s="27">
        <f t="shared" si="12"/>
        <v>0</v>
      </c>
      <c r="AF23" s="28">
        <f t="shared" si="13"/>
        <v>12</v>
      </c>
      <c r="AG23" s="29">
        <f t="shared" si="13"/>
        <v>1</v>
      </c>
      <c r="AH23" s="28">
        <f t="shared" si="14"/>
        <v>0</v>
      </c>
      <c r="AI23" s="22">
        <f t="shared" si="15"/>
        <v>0</v>
      </c>
    </row>
    <row r="24" spans="1:35" ht="15">
      <c r="A24" s="93"/>
      <c r="B24" s="93" t="s">
        <v>68</v>
      </c>
      <c r="C24" s="93" t="s">
        <v>69</v>
      </c>
      <c r="D24" s="93">
        <v>10</v>
      </c>
      <c r="E24" s="18">
        <f t="shared" si="0"/>
        <v>0.8333333333333334</v>
      </c>
      <c r="F24" s="96"/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3"/>
        <v>0</v>
      </c>
      <c r="N24" s="20">
        <f t="shared" si="4"/>
        <v>10</v>
      </c>
      <c r="O24" s="21">
        <f t="shared" si="4"/>
        <v>0.8333333333333334</v>
      </c>
      <c r="P24" s="97">
        <v>1</v>
      </c>
      <c r="Q24" s="18">
        <f t="shared" si="5"/>
        <v>0.08333333333333333</v>
      </c>
      <c r="R24" s="98"/>
      <c r="S24" s="18">
        <f t="shared" si="6"/>
        <v>0</v>
      </c>
      <c r="T24" s="20">
        <f t="shared" si="7"/>
        <v>1</v>
      </c>
      <c r="U24" s="22">
        <f t="shared" si="7"/>
        <v>0.08333333333333333</v>
      </c>
      <c r="V24" s="23"/>
      <c r="W24" s="18">
        <f t="shared" si="8"/>
        <v>0</v>
      </c>
      <c r="X24" s="24"/>
      <c r="Y24" s="18">
        <f t="shared" si="9"/>
        <v>0</v>
      </c>
      <c r="Z24" s="99">
        <v>2</v>
      </c>
      <c r="AA24" s="18">
        <f t="shared" si="10"/>
        <v>0.16666666666666666</v>
      </c>
      <c r="AB24" s="100"/>
      <c r="AC24" s="18">
        <f t="shared" si="11"/>
        <v>0</v>
      </c>
      <c r="AD24" s="26">
        <f t="shared" si="12"/>
        <v>2</v>
      </c>
      <c r="AE24" s="27">
        <f t="shared" si="12"/>
        <v>0.16666666666666666</v>
      </c>
      <c r="AF24" s="28">
        <f t="shared" si="13"/>
        <v>13</v>
      </c>
      <c r="AG24" s="29">
        <f t="shared" si="13"/>
        <v>1.0833333333333335</v>
      </c>
      <c r="AH24" s="28">
        <f t="shared" si="14"/>
        <v>1</v>
      </c>
      <c r="AI24" s="22">
        <f t="shared" si="15"/>
        <v>0.08333333333333333</v>
      </c>
    </row>
    <row r="25" spans="1:35" ht="15">
      <c r="A25" s="94" t="s">
        <v>70</v>
      </c>
      <c r="B25" s="93" t="s">
        <v>61</v>
      </c>
      <c r="C25" s="93" t="s">
        <v>71</v>
      </c>
      <c r="D25" s="93">
        <v>2</v>
      </c>
      <c r="E25" s="18">
        <f aca="true" t="shared" si="16" ref="E25:E34">+D25/12</f>
        <v>0.16666666666666666</v>
      </c>
      <c r="F25" s="96"/>
      <c r="G25" s="18">
        <f aca="true" t="shared" si="17" ref="G25:G34">F25/12</f>
        <v>0</v>
      </c>
      <c r="H25" s="19"/>
      <c r="I25" s="18">
        <f aca="true" t="shared" si="18" ref="I25:I34">+H25/12</f>
        <v>0</v>
      </c>
      <c r="J25" s="19"/>
      <c r="K25" s="18">
        <f aca="true" t="shared" si="19" ref="K25:K34">+J25/12</f>
        <v>0</v>
      </c>
      <c r="L25" s="19"/>
      <c r="M25" s="18">
        <f aca="true" t="shared" si="20" ref="M25:M34">+L25/12</f>
        <v>0</v>
      </c>
      <c r="N25" s="20">
        <f aca="true" t="shared" si="21" ref="N25:N34">D25+F25+H25+J25+L25</f>
        <v>2</v>
      </c>
      <c r="O25" s="21">
        <f aca="true" t="shared" si="22" ref="O25:O34">E25+G25+I25+K25+M25</f>
        <v>0.16666666666666666</v>
      </c>
      <c r="P25" s="97">
        <v>3</v>
      </c>
      <c r="Q25" s="18">
        <f aca="true" t="shared" si="23" ref="Q25:Q34">+P25/12</f>
        <v>0.25</v>
      </c>
      <c r="R25" s="98"/>
      <c r="S25" s="18">
        <f aca="true" t="shared" si="24" ref="S25:S34">+R25/12</f>
        <v>0</v>
      </c>
      <c r="T25" s="20">
        <f aca="true" t="shared" si="25" ref="T25:T34">P25+R25</f>
        <v>3</v>
      </c>
      <c r="U25" s="22">
        <f aca="true" t="shared" si="26" ref="U25:U34">Q25+S25</f>
        <v>0.25</v>
      </c>
      <c r="V25" s="23"/>
      <c r="W25" s="18">
        <f aca="true" t="shared" si="27" ref="W25:W34">+V25/12</f>
        <v>0</v>
      </c>
      <c r="X25" s="24"/>
      <c r="Y25" s="18">
        <f aca="true" t="shared" si="28" ref="Y25:Y34">+X25/12</f>
        <v>0</v>
      </c>
      <c r="Z25" s="99">
        <v>7</v>
      </c>
      <c r="AA25" s="18">
        <f aca="true" t="shared" si="29" ref="AA25:AA34">+Z25/12</f>
        <v>0.5833333333333334</v>
      </c>
      <c r="AB25" s="100"/>
      <c r="AC25" s="18">
        <f aca="true" t="shared" si="30" ref="AC25:AC34">AB25/12</f>
        <v>0</v>
      </c>
      <c r="AD25" s="26">
        <f aca="true" t="shared" si="31" ref="AD25:AD34">X25+Z25+AB25</f>
        <v>7</v>
      </c>
      <c r="AE25" s="27">
        <f aca="true" t="shared" si="32" ref="AE25:AE34">Y25+AA25+AC25</f>
        <v>0.5833333333333334</v>
      </c>
      <c r="AF25" s="28">
        <f aca="true" t="shared" si="33" ref="AF25:AF34">N25+T25+V25+AD25</f>
        <v>12</v>
      </c>
      <c r="AG25" s="29">
        <f aca="true" t="shared" si="34" ref="AG25:AG34">O25+U25+W25+AE25</f>
        <v>1</v>
      </c>
      <c r="AH25" s="28">
        <f aca="true" t="shared" si="35" ref="AH25:AH34">IF(AF25-F25-J25-AB25-12&lt;0,0,AF25-F25-J25-AB25-12)</f>
        <v>0</v>
      </c>
      <c r="AI25" s="22">
        <f aca="true" t="shared" si="36" ref="AI25:AI34">AH25/12</f>
        <v>0</v>
      </c>
    </row>
    <row r="26" spans="1:35" ht="15">
      <c r="A26" s="94" t="s">
        <v>72</v>
      </c>
      <c r="B26" s="93" t="s">
        <v>68</v>
      </c>
      <c r="C26" s="93" t="s">
        <v>73</v>
      </c>
      <c r="D26" s="93">
        <v>6</v>
      </c>
      <c r="E26" s="18">
        <f t="shared" si="16"/>
        <v>0.5</v>
      </c>
      <c r="F26" s="96">
        <v>2</v>
      </c>
      <c r="G26" s="18">
        <f t="shared" si="17"/>
        <v>0.16666666666666666</v>
      </c>
      <c r="H26" s="19"/>
      <c r="I26" s="18">
        <f t="shared" si="18"/>
        <v>0</v>
      </c>
      <c r="J26" s="19"/>
      <c r="K26" s="18">
        <f t="shared" si="19"/>
        <v>0</v>
      </c>
      <c r="L26" s="19"/>
      <c r="M26" s="18">
        <f t="shared" si="20"/>
        <v>0</v>
      </c>
      <c r="N26" s="20">
        <f t="shared" si="21"/>
        <v>8</v>
      </c>
      <c r="O26" s="21">
        <f t="shared" si="22"/>
        <v>0.6666666666666666</v>
      </c>
      <c r="P26" s="97">
        <v>6</v>
      </c>
      <c r="Q26" s="18">
        <f t="shared" si="23"/>
        <v>0.5</v>
      </c>
      <c r="R26" s="98"/>
      <c r="S26" s="18">
        <f t="shared" si="24"/>
        <v>0</v>
      </c>
      <c r="T26" s="20">
        <f t="shared" si="25"/>
        <v>6</v>
      </c>
      <c r="U26" s="22">
        <f t="shared" si="26"/>
        <v>0.5</v>
      </c>
      <c r="V26" s="23"/>
      <c r="W26" s="18">
        <f t="shared" si="27"/>
        <v>0</v>
      </c>
      <c r="X26" s="24"/>
      <c r="Y26" s="18">
        <f t="shared" si="28"/>
        <v>0</v>
      </c>
      <c r="Z26" s="99">
        <v>0</v>
      </c>
      <c r="AA26" s="18">
        <f t="shared" si="29"/>
        <v>0</v>
      </c>
      <c r="AB26" s="100"/>
      <c r="AC26" s="18">
        <f t="shared" si="30"/>
        <v>0</v>
      </c>
      <c r="AD26" s="26">
        <f t="shared" si="31"/>
        <v>0</v>
      </c>
      <c r="AE26" s="27">
        <f t="shared" si="32"/>
        <v>0</v>
      </c>
      <c r="AF26" s="28">
        <f t="shared" si="33"/>
        <v>14</v>
      </c>
      <c r="AG26" s="29">
        <f t="shared" si="34"/>
        <v>1.1666666666666665</v>
      </c>
      <c r="AH26" s="28">
        <f t="shared" si="35"/>
        <v>0</v>
      </c>
      <c r="AI26" s="22">
        <f t="shared" si="36"/>
        <v>0</v>
      </c>
    </row>
    <row r="27" spans="1:35" ht="15">
      <c r="A27" s="94" t="s">
        <v>74</v>
      </c>
      <c r="B27" s="93" t="s">
        <v>75</v>
      </c>
      <c r="C27" s="93" t="s">
        <v>76</v>
      </c>
      <c r="D27" s="93">
        <v>13</v>
      </c>
      <c r="E27" s="18">
        <f t="shared" si="16"/>
        <v>1.0833333333333333</v>
      </c>
      <c r="F27" s="96">
        <v>2</v>
      </c>
      <c r="G27" s="18">
        <f t="shared" si="17"/>
        <v>0.16666666666666666</v>
      </c>
      <c r="H27" s="19"/>
      <c r="I27" s="18">
        <f t="shared" si="18"/>
        <v>0</v>
      </c>
      <c r="J27" s="19"/>
      <c r="K27" s="18">
        <f t="shared" si="19"/>
        <v>0</v>
      </c>
      <c r="L27" s="19"/>
      <c r="M27" s="18">
        <f t="shared" si="20"/>
        <v>0</v>
      </c>
      <c r="N27" s="20">
        <f t="shared" si="21"/>
        <v>15</v>
      </c>
      <c r="O27" s="21">
        <f t="shared" si="22"/>
        <v>1.25</v>
      </c>
      <c r="P27" s="97">
        <v>0</v>
      </c>
      <c r="Q27" s="18">
        <f t="shared" si="23"/>
        <v>0</v>
      </c>
      <c r="R27" s="98"/>
      <c r="S27" s="18">
        <f t="shared" si="24"/>
        <v>0</v>
      </c>
      <c r="T27" s="20">
        <f t="shared" si="25"/>
        <v>0</v>
      </c>
      <c r="U27" s="22">
        <f t="shared" si="26"/>
        <v>0</v>
      </c>
      <c r="V27" s="23"/>
      <c r="W27" s="18">
        <f t="shared" si="27"/>
        <v>0</v>
      </c>
      <c r="X27" s="24"/>
      <c r="Y27" s="18">
        <f t="shared" si="28"/>
        <v>0</v>
      </c>
      <c r="Z27" s="99">
        <v>0</v>
      </c>
      <c r="AA27" s="18">
        <f t="shared" si="29"/>
        <v>0</v>
      </c>
      <c r="AB27" s="100">
        <v>4</v>
      </c>
      <c r="AC27" s="18">
        <f t="shared" si="30"/>
        <v>0.3333333333333333</v>
      </c>
      <c r="AD27" s="26">
        <f t="shared" si="31"/>
        <v>4</v>
      </c>
      <c r="AE27" s="27">
        <f t="shared" si="32"/>
        <v>0.3333333333333333</v>
      </c>
      <c r="AF27" s="28">
        <f t="shared" si="33"/>
        <v>19</v>
      </c>
      <c r="AG27" s="29">
        <f t="shared" si="34"/>
        <v>1.5833333333333333</v>
      </c>
      <c r="AH27" s="28">
        <f t="shared" si="35"/>
        <v>1</v>
      </c>
      <c r="AI27" s="22">
        <f t="shared" si="36"/>
        <v>0.08333333333333333</v>
      </c>
    </row>
    <row r="28" spans="1:35" ht="15">
      <c r="A28" s="94" t="s">
        <v>77</v>
      </c>
      <c r="B28" s="93" t="s">
        <v>78</v>
      </c>
      <c r="C28" s="93" t="s">
        <v>79</v>
      </c>
      <c r="D28" s="93">
        <v>0</v>
      </c>
      <c r="E28" s="18">
        <f t="shared" si="16"/>
        <v>0</v>
      </c>
      <c r="F28" s="96">
        <v>1</v>
      </c>
      <c r="G28" s="18">
        <f t="shared" si="17"/>
        <v>0.08333333333333333</v>
      </c>
      <c r="H28" s="19"/>
      <c r="I28" s="18">
        <f t="shared" si="18"/>
        <v>0</v>
      </c>
      <c r="J28" s="19"/>
      <c r="K28" s="18">
        <f t="shared" si="19"/>
        <v>0</v>
      </c>
      <c r="L28" s="19"/>
      <c r="M28" s="18">
        <f t="shared" si="20"/>
        <v>0</v>
      </c>
      <c r="N28" s="20">
        <f t="shared" si="21"/>
        <v>1</v>
      </c>
      <c r="O28" s="21">
        <f t="shared" si="22"/>
        <v>0.08333333333333333</v>
      </c>
      <c r="P28" s="97">
        <v>0</v>
      </c>
      <c r="Q28" s="18">
        <f t="shared" si="23"/>
        <v>0</v>
      </c>
      <c r="R28" s="98"/>
      <c r="S28" s="18">
        <f t="shared" si="24"/>
        <v>0</v>
      </c>
      <c r="T28" s="20">
        <f t="shared" si="25"/>
        <v>0</v>
      </c>
      <c r="U28" s="22">
        <f t="shared" si="26"/>
        <v>0</v>
      </c>
      <c r="V28" s="23"/>
      <c r="W28" s="18">
        <f t="shared" si="27"/>
        <v>0</v>
      </c>
      <c r="X28" s="24"/>
      <c r="Y28" s="18">
        <f t="shared" si="28"/>
        <v>0</v>
      </c>
      <c r="Z28" s="99">
        <v>0</v>
      </c>
      <c r="AA28" s="18">
        <f t="shared" si="29"/>
        <v>0</v>
      </c>
      <c r="AB28" s="100"/>
      <c r="AC28" s="18">
        <f t="shared" si="30"/>
        <v>0</v>
      </c>
      <c r="AD28" s="26">
        <f t="shared" si="31"/>
        <v>0</v>
      </c>
      <c r="AE28" s="27">
        <f t="shared" si="32"/>
        <v>0</v>
      </c>
      <c r="AF28" s="28">
        <f t="shared" si="33"/>
        <v>1</v>
      </c>
      <c r="AG28" s="29">
        <f t="shared" si="34"/>
        <v>0.08333333333333333</v>
      </c>
      <c r="AH28" s="28">
        <f t="shared" si="35"/>
        <v>0</v>
      </c>
      <c r="AI28" s="22">
        <f t="shared" si="36"/>
        <v>0</v>
      </c>
    </row>
    <row r="29" spans="1:35" ht="15">
      <c r="A29" s="94" t="s">
        <v>80</v>
      </c>
      <c r="B29" s="93" t="s">
        <v>78</v>
      </c>
      <c r="C29" s="93" t="s">
        <v>81</v>
      </c>
      <c r="D29" s="93">
        <v>11</v>
      </c>
      <c r="E29" s="18">
        <f t="shared" si="16"/>
        <v>0.9166666666666666</v>
      </c>
      <c r="F29" s="96"/>
      <c r="G29" s="18">
        <f t="shared" si="17"/>
        <v>0</v>
      </c>
      <c r="H29" s="19"/>
      <c r="I29" s="18">
        <f t="shared" si="18"/>
        <v>0</v>
      </c>
      <c r="J29" s="19"/>
      <c r="K29" s="18">
        <f t="shared" si="19"/>
        <v>0</v>
      </c>
      <c r="L29" s="19"/>
      <c r="M29" s="18">
        <f t="shared" si="20"/>
        <v>0</v>
      </c>
      <c r="N29" s="20">
        <f t="shared" si="21"/>
        <v>11</v>
      </c>
      <c r="O29" s="21">
        <f t="shared" si="22"/>
        <v>0.9166666666666666</v>
      </c>
      <c r="P29" s="97">
        <v>1</v>
      </c>
      <c r="Q29" s="18">
        <f t="shared" si="23"/>
        <v>0.08333333333333333</v>
      </c>
      <c r="R29" s="98"/>
      <c r="S29" s="18">
        <f t="shared" si="24"/>
        <v>0</v>
      </c>
      <c r="T29" s="20">
        <f t="shared" si="25"/>
        <v>1</v>
      </c>
      <c r="U29" s="22">
        <f t="shared" si="26"/>
        <v>0.08333333333333333</v>
      </c>
      <c r="V29" s="23"/>
      <c r="W29" s="18">
        <f t="shared" si="27"/>
        <v>0</v>
      </c>
      <c r="X29" s="24"/>
      <c r="Y29" s="18">
        <f t="shared" si="28"/>
        <v>0</v>
      </c>
      <c r="Z29" s="99">
        <v>0</v>
      </c>
      <c r="AA29" s="18">
        <f t="shared" si="29"/>
        <v>0</v>
      </c>
      <c r="AB29" s="100"/>
      <c r="AC29" s="18">
        <f t="shared" si="30"/>
        <v>0</v>
      </c>
      <c r="AD29" s="26">
        <f t="shared" si="31"/>
        <v>0</v>
      </c>
      <c r="AE29" s="27">
        <f t="shared" si="32"/>
        <v>0</v>
      </c>
      <c r="AF29" s="28">
        <f t="shared" si="33"/>
        <v>12</v>
      </c>
      <c r="AG29" s="29">
        <f t="shared" si="34"/>
        <v>1</v>
      </c>
      <c r="AH29" s="28">
        <f t="shared" si="35"/>
        <v>0</v>
      </c>
      <c r="AI29" s="22">
        <f t="shared" si="36"/>
        <v>0</v>
      </c>
    </row>
    <row r="30" spans="1:35" ht="15">
      <c r="A30" s="94">
        <v>369093</v>
      </c>
      <c r="B30" s="93" t="s">
        <v>61</v>
      </c>
      <c r="C30" s="93" t="s">
        <v>82</v>
      </c>
      <c r="D30" s="93">
        <v>6</v>
      </c>
      <c r="E30" s="18">
        <f t="shared" si="16"/>
        <v>0.5</v>
      </c>
      <c r="F30" s="96"/>
      <c r="G30" s="18">
        <f t="shared" si="17"/>
        <v>0</v>
      </c>
      <c r="H30" s="19"/>
      <c r="I30" s="18">
        <f t="shared" si="18"/>
        <v>0</v>
      </c>
      <c r="J30" s="19"/>
      <c r="K30" s="18">
        <f t="shared" si="19"/>
        <v>0</v>
      </c>
      <c r="L30" s="19"/>
      <c r="M30" s="18">
        <f t="shared" si="20"/>
        <v>0</v>
      </c>
      <c r="N30" s="20">
        <f t="shared" si="21"/>
        <v>6</v>
      </c>
      <c r="O30" s="21">
        <f t="shared" si="22"/>
        <v>0.5</v>
      </c>
      <c r="P30" s="97">
        <v>0</v>
      </c>
      <c r="Q30" s="18">
        <f t="shared" si="23"/>
        <v>0</v>
      </c>
      <c r="R30" s="98"/>
      <c r="S30" s="18">
        <f t="shared" si="24"/>
        <v>0</v>
      </c>
      <c r="T30" s="20">
        <f t="shared" si="25"/>
        <v>0</v>
      </c>
      <c r="U30" s="22">
        <f t="shared" si="26"/>
        <v>0</v>
      </c>
      <c r="V30" s="23"/>
      <c r="W30" s="18">
        <f t="shared" si="27"/>
        <v>0</v>
      </c>
      <c r="X30" s="24"/>
      <c r="Y30" s="18">
        <f t="shared" si="28"/>
        <v>0</v>
      </c>
      <c r="Z30" s="99">
        <v>6</v>
      </c>
      <c r="AA30" s="18">
        <f t="shared" si="29"/>
        <v>0.5</v>
      </c>
      <c r="AB30" s="100"/>
      <c r="AC30" s="18">
        <f t="shared" si="30"/>
        <v>0</v>
      </c>
      <c r="AD30" s="26">
        <f t="shared" si="31"/>
        <v>6</v>
      </c>
      <c r="AE30" s="27">
        <f t="shared" si="32"/>
        <v>0.5</v>
      </c>
      <c r="AF30" s="28">
        <f t="shared" si="33"/>
        <v>12</v>
      </c>
      <c r="AG30" s="29">
        <f t="shared" si="34"/>
        <v>1</v>
      </c>
      <c r="AH30" s="28">
        <f t="shared" si="35"/>
        <v>0</v>
      </c>
      <c r="AI30" s="22">
        <f t="shared" si="36"/>
        <v>0</v>
      </c>
    </row>
    <row r="31" spans="1:35" ht="15">
      <c r="A31" s="94" t="s">
        <v>83</v>
      </c>
      <c r="B31" s="93" t="s">
        <v>61</v>
      </c>
      <c r="C31" s="93" t="s">
        <v>84</v>
      </c>
      <c r="D31" s="93">
        <v>4</v>
      </c>
      <c r="E31" s="18">
        <f t="shared" si="16"/>
        <v>0.3333333333333333</v>
      </c>
      <c r="F31" s="96"/>
      <c r="G31" s="18">
        <f t="shared" si="17"/>
        <v>0</v>
      </c>
      <c r="H31" s="19"/>
      <c r="I31" s="18">
        <f t="shared" si="18"/>
        <v>0</v>
      </c>
      <c r="J31" s="19"/>
      <c r="K31" s="18">
        <f t="shared" si="19"/>
        <v>0</v>
      </c>
      <c r="L31" s="19"/>
      <c r="M31" s="18">
        <f t="shared" si="20"/>
        <v>0</v>
      </c>
      <c r="N31" s="20">
        <f t="shared" si="21"/>
        <v>4</v>
      </c>
      <c r="O31" s="21">
        <f t="shared" si="22"/>
        <v>0.3333333333333333</v>
      </c>
      <c r="P31" s="97">
        <v>0</v>
      </c>
      <c r="Q31" s="18">
        <f t="shared" si="23"/>
        <v>0</v>
      </c>
      <c r="R31" s="98"/>
      <c r="S31" s="18">
        <f t="shared" si="24"/>
        <v>0</v>
      </c>
      <c r="T31" s="20">
        <f t="shared" si="25"/>
        <v>0</v>
      </c>
      <c r="U31" s="22">
        <f t="shared" si="26"/>
        <v>0</v>
      </c>
      <c r="V31" s="23"/>
      <c r="W31" s="18">
        <f t="shared" si="27"/>
        <v>0</v>
      </c>
      <c r="X31" s="24"/>
      <c r="Y31" s="18">
        <f t="shared" si="28"/>
        <v>0</v>
      </c>
      <c r="Z31" s="99">
        <v>9</v>
      </c>
      <c r="AA31" s="18">
        <f t="shared" si="29"/>
        <v>0.75</v>
      </c>
      <c r="AB31" s="100">
        <v>3</v>
      </c>
      <c r="AC31" s="18">
        <f t="shared" si="30"/>
        <v>0.25</v>
      </c>
      <c r="AD31" s="26">
        <f t="shared" si="31"/>
        <v>12</v>
      </c>
      <c r="AE31" s="27">
        <f t="shared" si="32"/>
        <v>1</v>
      </c>
      <c r="AF31" s="28">
        <f t="shared" si="33"/>
        <v>16</v>
      </c>
      <c r="AG31" s="29">
        <f t="shared" si="34"/>
        <v>1.3333333333333333</v>
      </c>
      <c r="AH31" s="28">
        <f t="shared" si="35"/>
        <v>1</v>
      </c>
      <c r="AI31" s="22">
        <f t="shared" si="36"/>
        <v>0.08333333333333333</v>
      </c>
    </row>
    <row r="32" spans="1:35" ht="15">
      <c r="A32" s="94" t="s">
        <v>85</v>
      </c>
      <c r="B32" s="93" t="s">
        <v>61</v>
      </c>
      <c r="C32" s="93" t="s">
        <v>86</v>
      </c>
      <c r="D32" s="93">
        <v>10</v>
      </c>
      <c r="E32" s="18">
        <f t="shared" si="16"/>
        <v>0.8333333333333334</v>
      </c>
      <c r="F32" s="96"/>
      <c r="G32" s="18">
        <f t="shared" si="17"/>
        <v>0</v>
      </c>
      <c r="H32" s="19"/>
      <c r="I32" s="18">
        <f t="shared" si="18"/>
        <v>0</v>
      </c>
      <c r="J32" s="19"/>
      <c r="K32" s="18">
        <f t="shared" si="19"/>
        <v>0</v>
      </c>
      <c r="L32" s="19"/>
      <c r="M32" s="18">
        <f t="shared" si="20"/>
        <v>0</v>
      </c>
      <c r="N32" s="20">
        <f t="shared" si="21"/>
        <v>10</v>
      </c>
      <c r="O32" s="21">
        <f t="shared" si="22"/>
        <v>0.8333333333333334</v>
      </c>
      <c r="P32" s="97">
        <v>1</v>
      </c>
      <c r="Q32" s="18">
        <f t="shared" si="23"/>
        <v>0.08333333333333333</v>
      </c>
      <c r="R32" s="98"/>
      <c r="S32" s="18">
        <f t="shared" si="24"/>
        <v>0</v>
      </c>
      <c r="T32" s="20">
        <f t="shared" si="25"/>
        <v>1</v>
      </c>
      <c r="U32" s="22">
        <f t="shared" si="26"/>
        <v>0.08333333333333333</v>
      </c>
      <c r="V32" s="23"/>
      <c r="W32" s="18">
        <f t="shared" si="27"/>
        <v>0</v>
      </c>
      <c r="X32" s="24"/>
      <c r="Y32" s="18">
        <f t="shared" si="28"/>
        <v>0</v>
      </c>
      <c r="Z32" s="99">
        <v>1</v>
      </c>
      <c r="AA32" s="18">
        <f t="shared" si="29"/>
        <v>0.08333333333333333</v>
      </c>
      <c r="AB32" s="100"/>
      <c r="AC32" s="18">
        <f t="shared" si="30"/>
        <v>0</v>
      </c>
      <c r="AD32" s="26">
        <f t="shared" si="31"/>
        <v>1</v>
      </c>
      <c r="AE32" s="27">
        <f t="shared" si="32"/>
        <v>0.08333333333333333</v>
      </c>
      <c r="AF32" s="28">
        <f t="shared" si="33"/>
        <v>12</v>
      </c>
      <c r="AG32" s="29">
        <f t="shared" si="34"/>
        <v>1</v>
      </c>
      <c r="AH32" s="28">
        <f t="shared" si="35"/>
        <v>0</v>
      </c>
      <c r="AI32" s="22">
        <f t="shared" si="36"/>
        <v>0</v>
      </c>
    </row>
    <row r="33" spans="1:35" ht="15">
      <c r="A33" s="94" t="s">
        <v>87</v>
      </c>
      <c r="B33" s="93" t="s">
        <v>78</v>
      </c>
      <c r="C33" s="93" t="s">
        <v>88</v>
      </c>
      <c r="D33" s="93">
        <v>0</v>
      </c>
      <c r="E33" s="18">
        <f t="shared" si="16"/>
        <v>0</v>
      </c>
      <c r="F33" s="96">
        <v>2</v>
      </c>
      <c r="G33" s="18">
        <f t="shared" si="17"/>
        <v>0.16666666666666666</v>
      </c>
      <c r="H33" s="19"/>
      <c r="I33" s="18">
        <f t="shared" si="18"/>
        <v>0</v>
      </c>
      <c r="J33" s="19"/>
      <c r="K33" s="18">
        <f t="shared" si="19"/>
        <v>0</v>
      </c>
      <c r="L33" s="19"/>
      <c r="M33" s="18">
        <f t="shared" si="20"/>
        <v>0</v>
      </c>
      <c r="N33" s="20">
        <f t="shared" si="21"/>
        <v>2</v>
      </c>
      <c r="O33" s="21">
        <f t="shared" si="22"/>
        <v>0.16666666666666666</v>
      </c>
      <c r="P33" s="97">
        <v>12</v>
      </c>
      <c r="Q33" s="18">
        <f t="shared" si="23"/>
        <v>1</v>
      </c>
      <c r="R33" s="98"/>
      <c r="S33" s="18">
        <f t="shared" si="24"/>
        <v>0</v>
      </c>
      <c r="T33" s="20">
        <f t="shared" si="25"/>
        <v>12</v>
      </c>
      <c r="U33" s="22">
        <f t="shared" si="26"/>
        <v>1</v>
      </c>
      <c r="V33" s="23"/>
      <c r="W33" s="18">
        <f t="shared" si="27"/>
        <v>0</v>
      </c>
      <c r="X33" s="24"/>
      <c r="Y33" s="18">
        <f t="shared" si="28"/>
        <v>0</v>
      </c>
      <c r="Z33" s="99">
        <v>0</v>
      </c>
      <c r="AA33" s="18">
        <f t="shared" si="29"/>
        <v>0</v>
      </c>
      <c r="AB33" s="100"/>
      <c r="AC33" s="18">
        <f t="shared" si="30"/>
        <v>0</v>
      </c>
      <c r="AD33" s="26">
        <f t="shared" si="31"/>
        <v>0</v>
      </c>
      <c r="AE33" s="27">
        <f t="shared" si="32"/>
        <v>0</v>
      </c>
      <c r="AF33" s="28">
        <f t="shared" si="33"/>
        <v>14</v>
      </c>
      <c r="AG33" s="29">
        <f t="shared" si="34"/>
        <v>1.1666666666666667</v>
      </c>
      <c r="AH33" s="28">
        <f t="shared" si="35"/>
        <v>0</v>
      </c>
      <c r="AI33" s="22">
        <f t="shared" si="36"/>
        <v>0</v>
      </c>
    </row>
    <row r="34" spans="1:35" ht="15">
      <c r="A34" s="94" t="s">
        <v>89</v>
      </c>
      <c r="B34" s="93" t="s">
        <v>61</v>
      </c>
      <c r="C34" s="93" t="s">
        <v>90</v>
      </c>
      <c r="D34" s="93">
        <v>9</v>
      </c>
      <c r="E34" s="18">
        <f t="shared" si="16"/>
        <v>0.75</v>
      </c>
      <c r="F34" s="96">
        <v>4</v>
      </c>
      <c r="G34" s="18">
        <f t="shared" si="17"/>
        <v>0.3333333333333333</v>
      </c>
      <c r="H34" s="19"/>
      <c r="I34" s="18">
        <f t="shared" si="18"/>
        <v>0</v>
      </c>
      <c r="J34" s="19"/>
      <c r="K34" s="18">
        <f t="shared" si="19"/>
        <v>0</v>
      </c>
      <c r="L34" s="19"/>
      <c r="M34" s="18">
        <f t="shared" si="20"/>
        <v>0</v>
      </c>
      <c r="N34" s="20">
        <f t="shared" si="21"/>
        <v>13</v>
      </c>
      <c r="O34" s="21">
        <f t="shared" si="22"/>
        <v>1.0833333333333333</v>
      </c>
      <c r="P34" s="97">
        <v>5</v>
      </c>
      <c r="Q34" s="18">
        <f t="shared" si="23"/>
        <v>0.4166666666666667</v>
      </c>
      <c r="R34" s="98"/>
      <c r="S34" s="18">
        <f t="shared" si="24"/>
        <v>0</v>
      </c>
      <c r="T34" s="20">
        <f t="shared" si="25"/>
        <v>5</v>
      </c>
      <c r="U34" s="22">
        <f t="shared" si="26"/>
        <v>0.4166666666666667</v>
      </c>
      <c r="V34" s="23"/>
      <c r="W34" s="18">
        <f t="shared" si="27"/>
        <v>0</v>
      </c>
      <c r="X34" s="24"/>
      <c r="Y34" s="18">
        <f t="shared" si="28"/>
        <v>0</v>
      </c>
      <c r="Z34" s="99">
        <v>0</v>
      </c>
      <c r="AA34" s="18">
        <f t="shared" si="29"/>
        <v>0</v>
      </c>
      <c r="AB34" s="100"/>
      <c r="AC34" s="18">
        <f t="shared" si="30"/>
        <v>0</v>
      </c>
      <c r="AD34" s="26">
        <f t="shared" si="31"/>
        <v>0</v>
      </c>
      <c r="AE34" s="27">
        <f t="shared" si="32"/>
        <v>0</v>
      </c>
      <c r="AF34" s="28">
        <f t="shared" si="33"/>
        <v>18</v>
      </c>
      <c r="AG34" s="29">
        <f t="shared" si="34"/>
        <v>1.5</v>
      </c>
      <c r="AH34" s="28">
        <f t="shared" si="35"/>
        <v>2</v>
      </c>
      <c r="AI34" s="22">
        <f t="shared" si="36"/>
        <v>0.16666666666666666</v>
      </c>
    </row>
    <row r="35" spans="1:35" ht="15">
      <c r="A35" s="94" t="s">
        <v>91</v>
      </c>
      <c r="B35" s="93" t="s">
        <v>61</v>
      </c>
      <c r="C35" s="93" t="s">
        <v>92</v>
      </c>
      <c r="D35" s="93">
        <v>3</v>
      </c>
      <c r="E35" s="18">
        <f t="shared" si="0"/>
        <v>0.25</v>
      </c>
      <c r="F35" s="96">
        <v>1</v>
      </c>
      <c r="G35" s="18">
        <f t="shared" si="1"/>
        <v>0.08333333333333333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3"/>
        <v>0</v>
      </c>
      <c r="N35" s="20">
        <f t="shared" si="4"/>
        <v>4</v>
      </c>
      <c r="O35" s="21">
        <f t="shared" si="4"/>
        <v>0.3333333333333333</v>
      </c>
      <c r="P35" s="97">
        <v>0</v>
      </c>
      <c r="Q35" s="18">
        <f t="shared" si="5"/>
        <v>0</v>
      </c>
      <c r="R35" s="98">
        <v>3</v>
      </c>
      <c r="S35" s="18">
        <f t="shared" si="6"/>
        <v>0.25</v>
      </c>
      <c r="T35" s="20">
        <f t="shared" si="7"/>
        <v>3</v>
      </c>
      <c r="U35" s="22">
        <f t="shared" si="7"/>
        <v>0.25</v>
      </c>
      <c r="V35" s="23"/>
      <c r="W35" s="18">
        <f t="shared" si="8"/>
        <v>0</v>
      </c>
      <c r="X35" s="24"/>
      <c r="Y35" s="18">
        <f t="shared" si="9"/>
        <v>0</v>
      </c>
      <c r="Z35" s="99">
        <v>9</v>
      </c>
      <c r="AA35" s="18">
        <f t="shared" si="10"/>
        <v>0.75</v>
      </c>
      <c r="AB35" s="100"/>
      <c r="AC35" s="18">
        <f t="shared" si="11"/>
        <v>0</v>
      </c>
      <c r="AD35" s="26">
        <f t="shared" si="12"/>
        <v>9</v>
      </c>
      <c r="AE35" s="27">
        <f t="shared" si="12"/>
        <v>0.75</v>
      </c>
      <c r="AF35" s="28">
        <f t="shared" si="13"/>
        <v>16</v>
      </c>
      <c r="AG35" s="29">
        <f t="shared" si="13"/>
        <v>1.3333333333333333</v>
      </c>
      <c r="AH35" s="28">
        <f t="shared" si="14"/>
        <v>3</v>
      </c>
      <c r="AI35" s="22">
        <f t="shared" si="15"/>
        <v>0.25</v>
      </c>
    </row>
    <row r="36" spans="1:35" ht="15">
      <c r="A36" s="94" t="s">
        <v>93</v>
      </c>
      <c r="B36" s="93" t="s">
        <v>64</v>
      </c>
      <c r="C36" s="93" t="s">
        <v>94</v>
      </c>
      <c r="D36" s="93">
        <v>0</v>
      </c>
      <c r="E36" s="18">
        <f t="shared" si="0"/>
        <v>0</v>
      </c>
      <c r="F36" s="96">
        <v>4</v>
      </c>
      <c r="G36" s="18">
        <f t="shared" si="1"/>
        <v>0.3333333333333333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3"/>
        <v>0</v>
      </c>
      <c r="N36" s="20">
        <f t="shared" si="4"/>
        <v>4</v>
      </c>
      <c r="O36" s="21">
        <f t="shared" si="4"/>
        <v>0.3333333333333333</v>
      </c>
      <c r="P36" s="97">
        <v>0</v>
      </c>
      <c r="Q36" s="18">
        <f t="shared" si="5"/>
        <v>0</v>
      </c>
      <c r="R36" s="98"/>
      <c r="S36" s="18">
        <f t="shared" si="6"/>
        <v>0</v>
      </c>
      <c r="T36" s="20">
        <f t="shared" si="7"/>
        <v>0</v>
      </c>
      <c r="U36" s="22">
        <f t="shared" si="7"/>
        <v>0</v>
      </c>
      <c r="V36" s="23"/>
      <c r="W36" s="18">
        <f t="shared" si="8"/>
        <v>0</v>
      </c>
      <c r="X36" s="24"/>
      <c r="Y36" s="18">
        <f t="shared" si="9"/>
        <v>0</v>
      </c>
      <c r="Z36" s="99">
        <v>12</v>
      </c>
      <c r="AA36" s="18">
        <f t="shared" si="10"/>
        <v>1</v>
      </c>
      <c r="AB36" s="100"/>
      <c r="AC36" s="18">
        <f t="shared" si="11"/>
        <v>0</v>
      </c>
      <c r="AD36" s="26">
        <f t="shared" si="12"/>
        <v>12</v>
      </c>
      <c r="AE36" s="27">
        <f t="shared" si="12"/>
        <v>1</v>
      </c>
      <c r="AF36" s="28">
        <f t="shared" si="13"/>
        <v>16</v>
      </c>
      <c r="AG36" s="29">
        <f t="shared" si="13"/>
        <v>1.3333333333333333</v>
      </c>
      <c r="AH36" s="28">
        <f t="shared" si="14"/>
        <v>0</v>
      </c>
      <c r="AI36" s="22">
        <f t="shared" si="15"/>
        <v>0</v>
      </c>
    </row>
    <row r="37" spans="1:35" ht="15">
      <c r="A37" s="94" t="s">
        <v>95</v>
      </c>
      <c r="B37" s="93" t="s">
        <v>61</v>
      </c>
      <c r="C37" s="93" t="s">
        <v>96</v>
      </c>
      <c r="D37" s="93">
        <v>0</v>
      </c>
      <c r="E37" s="18">
        <f aca="true" t="shared" si="37" ref="E37:E48">+D37/12</f>
        <v>0</v>
      </c>
      <c r="F37" s="96">
        <v>1</v>
      </c>
      <c r="G37" s="18">
        <f aca="true" t="shared" si="38" ref="G37:G48">F37/12</f>
        <v>0.08333333333333333</v>
      </c>
      <c r="H37" s="19"/>
      <c r="I37" s="18">
        <f aca="true" t="shared" si="39" ref="I37:I48">+H37/12</f>
        <v>0</v>
      </c>
      <c r="J37" s="19"/>
      <c r="K37" s="18">
        <f aca="true" t="shared" si="40" ref="K37:K48">+J37/12</f>
        <v>0</v>
      </c>
      <c r="L37" s="19"/>
      <c r="M37" s="18">
        <f aca="true" t="shared" si="41" ref="M37:M48">+L37/12</f>
        <v>0</v>
      </c>
      <c r="N37" s="20">
        <f aca="true" t="shared" si="42" ref="N37:N48">D37+F37+H37+J37+L37</f>
        <v>1</v>
      </c>
      <c r="O37" s="21">
        <f aca="true" t="shared" si="43" ref="O37:O48">E37+G37+I37+K37+M37</f>
        <v>0.08333333333333333</v>
      </c>
      <c r="P37" s="97">
        <v>0</v>
      </c>
      <c r="Q37" s="18">
        <f aca="true" t="shared" si="44" ref="Q37:Q48">+P37/12</f>
        <v>0</v>
      </c>
      <c r="R37" s="98">
        <v>1</v>
      </c>
      <c r="S37" s="18">
        <f aca="true" t="shared" si="45" ref="S37:S48">+R37/12</f>
        <v>0.08333333333333333</v>
      </c>
      <c r="T37" s="20">
        <f aca="true" t="shared" si="46" ref="T37:T48">P37+R37</f>
        <v>1</v>
      </c>
      <c r="U37" s="22">
        <f aca="true" t="shared" si="47" ref="U37:U48">Q37+S37</f>
        <v>0.08333333333333333</v>
      </c>
      <c r="V37" s="23"/>
      <c r="W37" s="18">
        <f aca="true" t="shared" si="48" ref="W37:W48">+V37/12</f>
        <v>0</v>
      </c>
      <c r="X37" s="24"/>
      <c r="Y37" s="18">
        <f aca="true" t="shared" si="49" ref="Y37:Y48">+X37/12</f>
        <v>0</v>
      </c>
      <c r="Z37" s="99">
        <v>12</v>
      </c>
      <c r="AA37" s="18">
        <f aca="true" t="shared" si="50" ref="AA37:AA48">+Z37/12</f>
        <v>1</v>
      </c>
      <c r="AB37" s="100"/>
      <c r="AC37" s="18">
        <f aca="true" t="shared" si="51" ref="AC37:AC48">AB37/12</f>
        <v>0</v>
      </c>
      <c r="AD37" s="26">
        <f aca="true" t="shared" si="52" ref="AD37:AD48">X37+Z37+AB37</f>
        <v>12</v>
      </c>
      <c r="AE37" s="27">
        <f aca="true" t="shared" si="53" ref="AE37:AE48">Y37+AA37+AC37</f>
        <v>1</v>
      </c>
      <c r="AF37" s="28">
        <f aca="true" t="shared" si="54" ref="AF37:AF48">N37+T37+V37+AD37</f>
        <v>14</v>
      </c>
      <c r="AG37" s="29">
        <f aca="true" t="shared" si="55" ref="AG37:AG48">O37+U37+W37+AE37</f>
        <v>1.1666666666666667</v>
      </c>
      <c r="AH37" s="28">
        <f aca="true" t="shared" si="56" ref="AH37:AH48">IF(AF37-F37-J37-AB37-12&lt;0,0,AF37-F37-J37-AB37-12)</f>
        <v>1</v>
      </c>
      <c r="AI37" s="22">
        <f aca="true" t="shared" si="57" ref="AI37:AI48">AH37/12</f>
        <v>0.08333333333333333</v>
      </c>
    </row>
    <row r="38" spans="1:35" ht="15">
      <c r="A38" s="94" t="s">
        <v>97</v>
      </c>
      <c r="B38" s="93" t="s">
        <v>78</v>
      </c>
      <c r="C38" s="93" t="s">
        <v>98</v>
      </c>
      <c r="D38" s="93">
        <v>13</v>
      </c>
      <c r="E38" s="18">
        <f t="shared" si="37"/>
        <v>1.0833333333333333</v>
      </c>
      <c r="F38" s="96">
        <v>3</v>
      </c>
      <c r="G38" s="18">
        <f t="shared" si="38"/>
        <v>0.25</v>
      </c>
      <c r="H38" s="19"/>
      <c r="I38" s="18">
        <f t="shared" si="39"/>
        <v>0</v>
      </c>
      <c r="J38" s="19"/>
      <c r="K38" s="18">
        <f t="shared" si="40"/>
        <v>0</v>
      </c>
      <c r="L38" s="19"/>
      <c r="M38" s="18">
        <f t="shared" si="41"/>
        <v>0</v>
      </c>
      <c r="N38" s="20">
        <f t="shared" si="42"/>
        <v>16</v>
      </c>
      <c r="O38" s="21">
        <f t="shared" si="43"/>
        <v>1.3333333333333333</v>
      </c>
      <c r="P38" s="97">
        <v>0</v>
      </c>
      <c r="Q38" s="18">
        <f t="shared" si="44"/>
        <v>0</v>
      </c>
      <c r="R38" s="98"/>
      <c r="S38" s="18">
        <f t="shared" si="45"/>
        <v>0</v>
      </c>
      <c r="T38" s="20">
        <f t="shared" si="46"/>
        <v>0</v>
      </c>
      <c r="U38" s="22">
        <f t="shared" si="47"/>
        <v>0</v>
      </c>
      <c r="V38" s="23"/>
      <c r="W38" s="18">
        <f t="shared" si="48"/>
        <v>0</v>
      </c>
      <c r="X38" s="24"/>
      <c r="Y38" s="18">
        <f t="shared" si="49"/>
        <v>0</v>
      </c>
      <c r="Z38" s="99">
        <v>7</v>
      </c>
      <c r="AA38" s="18">
        <f t="shared" si="50"/>
        <v>0.5833333333333334</v>
      </c>
      <c r="AB38" s="100"/>
      <c r="AC38" s="18">
        <f t="shared" si="51"/>
        <v>0</v>
      </c>
      <c r="AD38" s="26">
        <f t="shared" si="52"/>
        <v>7</v>
      </c>
      <c r="AE38" s="27">
        <f t="shared" si="53"/>
        <v>0.5833333333333334</v>
      </c>
      <c r="AF38" s="28">
        <f t="shared" si="54"/>
        <v>23</v>
      </c>
      <c r="AG38" s="29">
        <f t="shared" si="55"/>
        <v>1.9166666666666665</v>
      </c>
      <c r="AH38" s="28">
        <f t="shared" si="56"/>
        <v>8</v>
      </c>
      <c r="AI38" s="22">
        <f t="shared" si="57"/>
        <v>0.6666666666666666</v>
      </c>
    </row>
    <row r="39" spans="1:35" ht="15">
      <c r="A39" s="94" t="s">
        <v>99</v>
      </c>
      <c r="B39" s="93" t="s">
        <v>78</v>
      </c>
      <c r="C39" s="93" t="s">
        <v>100</v>
      </c>
      <c r="D39" s="93">
        <v>6</v>
      </c>
      <c r="E39" s="18">
        <f t="shared" si="37"/>
        <v>0.5</v>
      </c>
      <c r="F39" s="96">
        <v>4</v>
      </c>
      <c r="G39" s="18">
        <f t="shared" si="38"/>
        <v>0.3333333333333333</v>
      </c>
      <c r="H39" s="19"/>
      <c r="I39" s="18">
        <f t="shared" si="39"/>
        <v>0</v>
      </c>
      <c r="J39" s="19"/>
      <c r="K39" s="18">
        <f t="shared" si="40"/>
        <v>0</v>
      </c>
      <c r="L39" s="19"/>
      <c r="M39" s="18">
        <f t="shared" si="41"/>
        <v>0</v>
      </c>
      <c r="N39" s="20">
        <f t="shared" si="42"/>
        <v>10</v>
      </c>
      <c r="O39" s="21">
        <f t="shared" si="43"/>
        <v>0.8333333333333333</v>
      </c>
      <c r="P39" s="97">
        <v>6</v>
      </c>
      <c r="Q39" s="18">
        <f t="shared" si="44"/>
        <v>0.5</v>
      </c>
      <c r="R39" s="98"/>
      <c r="S39" s="18">
        <f t="shared" si="45"/>
        <v>0</v>
      </c>
      <c r="T39" s="20">
        <f t="shared" si="46"/>
        <v>6</v>
      </c>
      <c r="U39" s="22">
        <f t="shared" si="47"/>
        <v>0.5</v>
      </c>
      <c r="V39" s="23"/>
      <c r="W39" s="18">
        <f t="shared" si="48"/>
        <v>0</v>
      </c>
      <c r="X39" s="24"/>
      <c r="Y39" s="18">
        <f t="shared" si="49"/>
        <v>0</v>
      </c>
      <c r="Z39" s="99">
        <v>0</v>
      </c>
      <c r="AA39" s="18">
        <f t="shared" si="50"/>
        <v>0</v>
      </c>
      <c r="AB39" s="100">
        <v>2.5</v>
      </c>
      <c r="AC39" s="18">
        <f t="shared" si="51"/>
        <v>0.20833333333333334</v>
      </c>
      <c r="AD39" s="26">
        <f t="shared" si="52"/>
        <v>2.5</v>
      </c>
      <c r="AE39" s="27">
        <f t="shared" si="53"/>
        <v>0.20833333333333334</v>
      </c>
      <c r="AF39" s="28">
        <f t="shared" si="54"/>
        <v>18.5</v>
      </c>
      <c r="AG39" s="29">
        <f t="shared" si="55"/>
        <v>1.5416666666666665</v>
      </c>
      <c r="AH39" s="28">
        <f t="shared" si="56"/>
        <v>0</v>
      </c>
      <c r="AI39" s="22">
        <f t="shared" si="57"/>
        <v>0</v>
      </c>
    </row>
    <row r="40" spans="1:35" ht="15">
      <c r="A40" s="94" t="s">
        <v>101</v>
      </c>
      <c r="B40" s="93" t="s">
        <v>61</v>
      </c>
      <c r="C40" s="93" t="s">
        <v>102</v>
      </c>
      <c r="D40" s="93">
        <v>0</v>
      </c>
      <c r="E40" s="18">
        <f t="shared" si="37"/>
        <v>0</v>
      </c>
      <c r="F40" s="96">
        <v>5</v>
      </c>
      <c r="G40" s="18">
        <f t="shared" si="38"/>
        <v>0.4166666666666667</v>
      </c>
      <c r="H40" s="19"/>
      <c r="I40" s="18">
        <f t="shared" si="39"/>
        <v>0</v>
      </c>
      <c r="J40" s="19"/>
      <c r="K40" s="18">
        <f t="shared" si="40"/>
        <v>0</v>
      </c>
      <c r="L40" s="19"/>
      <c r="M40" s="18">
        <f t="shared" si="41"/>
        <v>0</v>
      </c>
      <c r="N40" s="20">
        <f t="shared" si="42"/>
        <v>5</v>
      </c>
      <c r="O40" s="21">
        <f t="shared" si="43"/>
        <v>0.4166666666666667</v>
      </c>
      <c r="P40" s="97">
        <v>3</v>
      </c>
      <c r="Q40" s="18">
        <f t="shared" si="44"/>
        <v>0.25</v>
      </c>
      <c r="R40" s="98"/>
      <c r="S40" s="18">
        <f t="shared" si="45"/>
        <v>0</v>
      </c>
      <c r="T40" s="20">
        <f t="shared" si="46"/>
        <v>3</v>
      </c>
      <c r="U40" s="22">
        <f t="shared" si="47"/>
        <v>0.25</v>
      </c>
      <c r="V40" s="23"/>
      <c r="W40" s="18">
        <f t="shared" si="48"/>
        <v>0</v>
      </c>
      <c r="X40" s="24"/>
      <c r="Y40" s="18">
        <f t="shared" si="49"/>
        <v>0</v>
      </c>
      <c r="Z40" s="99">
        <v>9</v>
      </c>
      <c r="AA40" s="18">
        <f t="shared" si="50"/>
        <v>0.75</v>
      </c>
      <c r="AB40" s="100"/>
      <c r="AC40" s="18">
        <f t="shared" si="51"/>
        <v>0</v>
      </c>
      <c r="AD40" s="26">
        <f t="shared" si="52"/>
        <v>9</v>
      </c>
      <c r="AE40" s="27">
        <f t="shared" si="53"/>
        <v>0.75</v>
      </c>
      <c r="AF40" s="28">
        <f t="shared" si="54"/>
        <v>17</v>
      </c>
      <c r="AG40" s="29">
        <f t="shared" si="55"/>
        <v>1.4166666666666667</v>
      </c>
      <c r="AH40" s="28">
        <f t="shared" si="56"/>
        <v>0</v>
      </c>
      <c r="AI40" s="22">
        <f t="shared" si="57"/>
        <v>0</v>
      </c>
    </row>
    <row r="41" spans="1:35" ht="15">
      <c r="A41" s="94" t="s">
        <v>103</v>
      </c>
      <c r="B41" s="93" t="s">
        <v>78</v>
      </c>
      <c r="C41" s="93" t="s">
        <v>104</v>
      </c>
      <c r="D41" s="93">
        <v>6</v>
      </c>
      <c r="E41" s="18">
        <f t="shared" si="37"/>
        <v>0.5</v>
      </c>
      <c r="F41" s="96"/>
      <c r="G41" s="18">
        <f t="shared" si="38"/>
        <v>0</v>
      </c>
      <c r="H41" s="19"/>
      <c r="I41" s="18">
        <f t="shared" si="39"/>
        <v>0</v>
      </c>
      <c r="J41" s="19"/>
      <c r="K41" s="18">
        <f t="shared" si="40"/>
        <v>0</v>
      </c>
      <c r="L41" s="19"/>
      <c r="M41" s="18">
        <f t="shared" si="41"/>
        <v>0</v>
      </c>
      <c r="N41" s="20">
        <f t="shared" si="42"/>
        <v>6</v>
      </c>
      <c r="O41" s="21">
        <f t="shared" si="43"/>
        <v>0.5</v>
      </c>
      <c r="P41" s="97">
        <v>0</v>
      </c>
      <c r="Q41" s="18">
        <f t="shared" si="44"/>
        <v>0</v>
      </c>
      <c r="R41" s="98">
        <v>2</v>
      </c>
      <c r="S41" s="18">
        <f t="shared" si="45"/>
        <v>0.16666666666666666</v>
      </c>
      <c r="T41" s="20">
        <f t="shared" si="46"/>
        <v>2</v>
      </c>
      <c r="U41" s="22">
        <f t="shared" si="47"/>
        <v>0.16666666666666666</v>
      </c>
      <c r="V41" s="23"/>
      <c r="W41" s="18">
        <f t="shared" si="48"/>
        <v>0</v>
      </c>
      <c r="X41" s="24"/>
      <c r="Y41" s="18">
        <f t="shared" si="49"/>
        <v>0</v>
      </c>
      <c r="Z41" s="99">
        <v>10</v>
      </c>
      <c r="AA41" s="18">
        <f t="shared" si="50"/>
        <v>0.8333333333333334</v>
      </c>
      <c r="AB41" s="100">
        <v>1</v>
      </c>
      <c r="AC41" s="18">
        <f t="shared" si="51"/>
        <v>0.08333333333333333</v>
      </c>
      <c r="AD41" s="26">
        <f t="shared" si="52"/>
        <v>11</v>
      </c>
      <c r="AE41" s="27">
        <f t="shared" si="53"/>
        <v>0.9166666666666667</v>
      </c>
      <c r="AF41" s="28">
        <f t="shared" si="54"/>
        <v>19</v>
      </c>
      <c r="AG41" s="29">
        <f t="shared" si="55"/>
        <v>1.5833333333333335</v>
      </c>
      <c r="AH41" s="28">
        <f t="shared" si="56"/>
        <v>6</v>
      </c>
      <c r="AI41" s="22">
        <f t="shared" si="57"/>
        <v>0.5</v>
      </c>
    </row>
    <row r="42" spans="1:35" ht="15">
      <c r="A42" s="94" t="s">
        <v>105</v>
      </c>
      <c r="B42" s="93" t="s">
        <v>61</v>
      </c>
      <c r="C42" s="93" t="s">
        <v>106</v>
      </c>
      <c r="D42" s="93">
        <v>11</v>
      </c>
      <c r="E42" s="18">
        <f t="shared" si="37"/>
        <v>0.9166666666666666</v>
      </c>
      <c r="F42" s="96">
        <v>1</v>
      </c>
      <c r="G42" s="18">
        <f t="shared" si="38"/>
        <v>0.08333333333333333</v>
      </c>
      <c r="H42" s="19"/>
      <c r="I42" s="18">
        <f t="shared" si="39"/>
        <v>0</v>
      </c>
      <c r="J42" s="19"/>
      <c r="K42" s="18">
        <f t="shared" si="40"/>
        <v>0</v>
      </c>
      <c r="L42" s="19"/>
      <c r="M42" s="18">
        <f t="shared" si="41"/>
        <v>0</v>
      </c>
      <c r="N42" s="20">
        <f t="shared" si="42"/>
        <v>12</v>
      </c>
      <c r="O42" s="21">
        <f t="shared" si="43"/>
        <v>1</v>
      </c>
      <c r="P42" s="97">
        <v>0</v>
      </c>
      <c r="Q42" s="18">
        <f t="shared" si="44"/>
        <v>0</v>
      </c>
      <c r="R42" s="98"/>
      <c r="S42" s="18">
        <f t="shared" si="45"/>
        <v>0</v>
      </c>
      <c r="T42" s="20">
        <f t="shared" si="46"/>
        <v>0</v>
      </c>
      <c r="U42" s="22">
        <f t="shared" si="47"/>
        <v>0</v>
      </c>
      <c r="V42" s="23"/>
      <c r="W42" s="18">
        <f t="shared" si="48"/>
        <v>0</v>
      </c>
      <c r="X42" s="24"/>
      <c r="Y42" s="18">
        <f t="shared" si="49"/>
        <v>0</v>
      </c>
      <c r="Z42" s="99">
        <v>1</v>
      </c>
      <c r="AA42" s="18">
        <f t="shared" si="50"/>
        <v>0.08333333333333333</v>
      </c>
      <c r="AB42" s="100"/>
      <c r="AC42" s="18">
        <f t="shared" si="51"/>
        <v>0</v>
      </c>
      <c r="AD42" s="26">
        <f t="shared" si="52"/>
        <v>1</v>
      </c>
      <c r="AE42" s="27">
        <f t="shared" si="53"/>
        <v>0.08333333333333333</v>
      </c>
      <c r="AF42" s="28">
        <f t="shared" si="54"/>
        <v>13</v>
      </c>
      <c r="AG42" s="29">
        <f t="shared" si="55"/>
        <v>1.0833333333333333</v>
      </c>
      <c r="AH42" s="28">
        <f t="shared" si="56"/>
        <v>0</v>
      </c>
      <c r="AI42" s="22">
        <f t="shared" si="57"/>
        <v>0</v>
      </c>
    </row>
    <row r="43" spans="1:35" ht="15">
      <c r="A43" s="94" t="s">
        <v>107</v>
      </c>
      <c r="B43" s="93" t="s">
        <v>61</v>
      </c>
      <c r="C43" s="93" t="s">
        <v>108</v>
      </c>
      <c r="D43" s="93">
        <v>6</v>
      </c>
      <c r="E43" s="18">
        <f t="shared" si="37"/>
        <v>0.5</v>
      </c>
      <c r="F43" s="96"/>
      <c r="G43" s="18">
        <f t="shared" si="38"/>
        <v>0</v>
      </c>
      <c r="H43" s="19"/>
      <c r="I43" s="18">
        <f t="shared" si="39"/>
        <v>0</v>
      </c>
      <c r="J43" s="19"/>
      <c r="K43" s="18">
        <f t="shared" si="40"/>
        <v>0</v>
      </c>
      <c r="L43" s="19"/>
      <c r="M43" s="18">
        <f t="shared" si="41"/>
        <v>0</v>
      </c>
      <c r="N43" s="20">
        <f t="shared" si="42"/>
        <v>6</v>
      </c>
      <c r="O43" s="21">
        <f t="shared" si="43"/>
        <v>0.5</v>
      </c>
      <c r="P43" s="97">
        <v>6</v>
      </c>
      <c r="Q43" s="18">
        <f t="shared" si="44"/>
        <v>0.5</v>
      </c>
      <c r="R43" s="98">
        <v>1.5</v>
      </c>
      <c r="S43" s="18">
        <f t="shared" si="45"/>
        <v>0.125</v>
      </c>
      <c r="T43" s="20">
        <f t="shared" si="46"/>
        <v>7.5</v>
      </c>
      <c r="U43" s="22">
        <f t="shared" si="47"/>
        <v>0.625</v>
      </c>
      <c r="V43" s="23"/>
      <c r="W43" s="18">
        <f t="shared" si="48"/>
        <v>0</v>
      </c>
      <c r="X43" s="24"/>
      <c r="Y43" s="18">
        <f t="shared" si="49"/>
        <v>0</v>
      </c>
      <c r="Z43" s="99">
        <v>0</v>
      </c>
      <c r="AA43" s="18">
        <f t="shared" si="50"/>
        <v>0</v>
      </c>
      <c r="AB43" s="100">
        <v>3</v>
      </c>
      <c r="AC43" s="18">
        <f t="shared" si="51"/>
        <v>0.25</v>
      </c>
      <c r="AD43" s="26">
        <f t="shared" si="52"/>
        <v>3</v>
      </c>
      <c r="AE43" s="27">
        <f t="shared" si="53"/>
        <v>0.25</v>
      </c>
      <c r="AF43" s="28">
        <f t="shared" si="54"/>
        <v>16.5</v>
      </c>
      <c r="AG43" s="29">
        <f t="shared" si="55"/>
        <v>1.375</v>
      </c>
      <c r="AH43" s="28">
        <f t="shared" si="56"/>
        <v>1.5</v>
      </c>
      <c r="AI43" s="22">
        <f t="shared" si="57"/>
        <v>0.125</v>
      </c>
    </row>
    <row r="44" spans="1:35" ht="15">
      <c r="A44" s="94" t="s">
        <v>109</v>
      </c>
      <c r="B44" s="93" t="s">
        <v>61</v>
      </c>
      <c r="C44" s="93" t="s">
        <v>110</v>
      </c>
      <c r="D44" s="93">
        <v>9</v>
      </c>
      <c r="E44" s="18">
        <f aca="true" t="shared" si="58" ref="E44:E47">+D44/12</f>
        <v>0.75</v>
      </c>
      <c r="F44" s="96"/>
      <c r="G44" s="18">
        <f aca="true" t="shared" si="59" ref="G44:G47">F44/12</f>
        <v>0</v>
      </c>
      <c r="H44" s="19"/>
      <c r="I44" s="18">
        <f aca="true" t="shared" si="60" ref="I44:I47">+H44/12</f>
        <v>0</v>
      </c>
      <c r="J44" s="19"/>
      <c r="K44" s="18">
        <f aca="true" t="shared" si="61" ref="K44:K47">+J44/12</f>
        <v>0</v>
      </c>
      <c r="L44" s="19"/>
      <c r="M44" s="18">
        <f aca="true" t="shared" si="62" ref="M44:M47">+L44/12</f>
        <v>0</v>
      </c>
      <c r="N44" s="20">
        <f aca="true" t="shared" si="63" ref="N44:N47">D44+F44+H44+J44+L44</f>
        <v>9</v>
      </c>
      <c r="O44" s="21">
        <f aca="true" t="shared" si="64" ref="O44:O47">E44+G44+I44+K44+M44</f>
        <v>0.75</v>
      </c>
      <c r="P44" s="97">
        <v>3</v>
      </c>
      <c r="Q44" s="18">
        <f aca="true" t="shared" si="65" ref="Q44:Q47">+P44/12</f>
        <v>0.25</v>
      </c>
      <c r="R44" s="98"/>
      <c r="S44" s="18">
        <f aca="true" t="shared" si="66" ref="S44:S47">+R44/12</f>
        <v>0</v>
      </c>
      <c r="T44" s="20">
        <f aca="true" t="shared" si="67" ref="T44:T47">P44+R44</f>
        <v>3</v>
      </c>
      <c r="U44" s="22">
        <f aca="true" t="shared" si="68" ref="U44:U47">Q44+S44</f>
        <v>0.25</v>
      </c>
      <c r="V44" s="23"/>
      <c r="W44" s="18">
        <f aca="true" t="shared" si="69" ref="W44:W47">+V44/12</f>
        <v>0</v>
      </c>
      <c r="X44" s="24"/>
      <c r="Y44" s="18">
        <f aca="true" t="shared" si="70" ref="Y44:Y47">+X44/12</f>
        <v>0</v>
      </c>
      <c r="Z44" s="99">
        <v>0</v>
      </c>
      <c r="AA44" s="18">
        <f aca="true" t="shared" si="71" ref="AA44:AA47">+Z44/12</f>
        <v>0</v>
      </c>
      <c r="AB44" s="100"/>
      <c r="AC44" s="18">
        <f aca="true" t="shared" si="72" ref="AC44:AC47">AB44/12</f>
        <v>0</v>
      </c>
      <c r="AD44" s="26">
        <f aca="true" t="shared" si="73" ref="AD44:AD47">X44+Z44+AB44</f>
        <v>0</v>
      </c>
      <c r="AE44" s="27">
        <f aca="true" t="shared" si="74" ref="AE44:AE47">Y44+AA44+AC44</f>
        <v>0</v>
      </c>
      <c r="AF44" s="28">
        <f aca="true" t="shared" si="75" ref="AF44:AF47">N44+T44+V44+AD44</f>
        <v>12</v>
      </c>
      <c r="AG44" s="29">
        <f aca="true" t="shared" si="76" ref="AG44:AG47">O44+U44+W44+AE44</f>
        <v>1</v>
      </c>
      <c r="AH44" s="28">
        <f aca="true" t="shared" si="77" ref="AH44:AH47">IF(AF44-F44-J44-AB44-12&lt;0,0,AF44-F44-J44-AB44-12)</f>
        <v>0</v>
      </c>
      <c r="AI44" s="22">
        <f aca="true" t="shared" si="78" ref="AI44:AI47">AH44/12</f>
        <v>0</v>
      </c>
    </row>
    <row r="45" spans="1:35" ht="15">
      <c r="A45" s="94" t="s">
        <v>111</v>
      </c>
      <c r="B45" s="93" t="s">
        <v>61</v>
      </c>
      <c r="C45" s="93" t="s">
        <v>112</v>
      </c>
      <c r="D45" s="93">
        <v>12</v>
      </c>
      <c r="E45" s="18">
        <f t="shared" si="58"/>
        <v>1</v>
      </c>
      <c r="F45" s="96"/>
      <c r="G45" s="18">
        <f t="shared" si="59"/>
        <v>0</v>
      </c>
      <c r="H45" s="19"/>
      <c r="I45" s="18">
        <f t="shared" si="60"/>
        <v>0</v>
      </c>
      <c r="J45" s="19"/>
      <c r="K45" s="18">
        <f t="shared" si="61"/>
        <v>0</v>
      </c>
      <c r="L45" s="19"/>
      <c r="M45" s="18">
        <f t="shared" si="62"/>
        <v>0</v>
      </c>
      <c r="N45" s="20">
        <f t="shared" si="63"/>
        <v>12</v>
      </c>
      <c r="O45" s="21">
        <f t="shared" si="64"/>
        <v>1</v>
      </c>
      <c r="P45" s="97">
        <v>0</v>
      </c>
      <c r="Q45" s="18">
        <f t="shared" si="65"/>
        <v>0</v>
      </c>
      <c r="R45" s="98"/>
      <c r="S45" s="18">
        <f t="shared" si="66"/>
        <v>0</v>
      </c>
      <c r="T45" s="20">
        <f t="shared" si="67"/>
        <v>0</v>
      </c>
      <c r="U45" s="22">
        <f t="shared" si="68"/>
        <v>0</v>
      </c>
      <c r="V45" s="23"/>
      <c r="W45" s="18">
        <f t="shared" si="69"/>
        <v>0</v>
      </c>
      <c r="X45" s="24"/>
      <c r="Y45" s="18">
        <f t="shared" si="70"/>
        <v>0</v>
      </c>
      <c r="Z45" s="99">
        <v>0</v>
      </c>
      <c r="AA45" s="18">
        <f t="shared" si="71"/>
        <v>0</v>
      </c>
      <c r="AB45" s="100"/>
      <c r="AC45" s="18">
        <f t="shared" si="72"/>
        <v>0</v>
      </c>
      <c r="AD45" s="26">
        <f t="shared" si="73"/>
        <v>0</v>
      </c>
      <c r="AE45" s="27">
        <f t="shared" si="74"/>
        <v>0</v>
      </c>
      <c r="AF45" s="28">
        <f t="shared" si="75"/>
        <v>12</v>
      </c>
      <c r="AG45" s="29">
        <f t="shared" si="76"/>
        <v>1</v>
      </c>
      <c r="AH45" s="28">
        <f t="shared" si="77"/>
        <v>0</v>
      </c>
      <c r="AI45" s="22">
        <f t="shared" si="78"/>
        <v>0</v>
      </c>
    </row>
    <row r="46" spans="1:35" ht="15">
      <c r="A46" s="95"/>
      <c r="B46" s="93" t="s">
        <v>113</v>
      </c>
      <c r="C46" s="93" t="s">
        <v>114</v>
      </c>
      <c r="D46" s="93">
        <v>6</v>
      </c>
      <c r="E46" s="18">
        <f t="shared" si="58"/>
        <v>0.5</v>
      </c>
      <c r="F46" s="96">
        <v>1</v>
      </c>
      <c r="G46" s="18">
        <f t="shared" si="59"/>
        <v>0.08333333333333333</v>
      </c>
      <c r="H46" s="19"/>
      <c r="I46" s="18">
        <f t="shared" si="60"/>
        <v>0</v>
      </c>
      <c r="J46" s="19"/>
      <c r="K46" s="18">
        <f t="shared" si="61"/>
        <v>0</v>
      </c>
      <c r="L46" s="19"/>
      <c r="M46" s="18">
        <f t="shared" si="62"/>
        <v>0</v>
      </c>
      <c r="N46" s="20">
        <f t="shared" si="63"/>
        <v>7</v>
      </c>
      <c r="O46" s="21">
        <f t="shared" si="64"/>
        <v>0.5833333333333334</v>
      </c>
      <c r="P46" s="97">
        <v>6</v>
      </c>
      <c r="Q46" s="18">
        <f t="shared" si="65"/>
        <v>0.5</v>
      </c>
      <c r="R46" s="98"/>
      <c r="S46" s="18">
        <f t="shared" si="66"/>
        <v>0</v>
      </c>
      <c r="T46" s="20">
        <f t="shared" si="67"/>
        <v>6</v>
      </c>
      <c r="U46" s="22">
        <f t="shared" si="68"/>
        <v>0.5</v>
      </c>
      <c r="V46" s="23"/>
      <c r="W46" s="18">
        <f t="shared" si="69"/>
        <v>0</v>
      </c>
      <c r="X46" s="24"/>
      <c r="Y46" s="18">
        <f t="shared" si="70"/>
        <v>0</v>
      </c>
      <c r="Z46" s="99">
        <v>0</v>
      </c>
      <c r="AA46" s="18">
        <f t="shared" si="71"/>
        <v>0</v>
      </c>
      <c r="AB46" s="100"/>
      <c r="AC46" s="18">
        <f t="shared" si="72"/>
        <v>0</v>
      </c>
      <c r="AD46" s="26">
        <f t="shared" si="73"/>
        <v>0</v>
      </c>
      <c r="AE46" s="27">
        <f t="shared" si="74"/>
        <v>0</v>
      </c>
      <c r="AF46" s="28">
        <f t="shared" si="75"/>
        <v>13</v>
      </c>
      <c r="AG46" s="29">
        <f t="shared" si="76"/>
        <v>1.0833333333333335</v>
      </c>
      <c r="AH46" s="28">
        <f t="shared" si="77"/>
        <v>0</v>
      </c>
      <c r="AI46" s="22">
        <f t="shared" si="78"/>
        <v>0</v>
      </c>
    </row>
    <row r="47" spans="1:35" ht="15">
      <c r="A47" s="94" t="s">
        <v>115</v>
      </c>
      <c r="B47" s="93" t="s">
        <v>61</v>
      </c>
      <c r="C47" s="93" t="s">
        <v>116</v>
      </c>
      <c r="D47" s="93">
        <v>3</v>
      </c>
      <c r="E47" s="18">
        <f t="shared" si="58"/>
        <v>0.25</v>
      </c>
      <c r="F47" s="96">
        <v>5</v>
      </c>
      <c r="G47" s="18">
        <f t="shared" si="59"/>
        <v>0.4166666666666667</v>
      </c>
      <c r="H47" s="19"/>
      <c r="I47" s="18">
        <f t="shared" si="60"/>
        <v>0</v>
      </c>
      <c r="J47" s="19"/>
      <c r="K47" s="18">
        <f t="shared" si="61"/>
        <v>0</v>
      </c>
      <c r="L47" s="19"/>
      <c r="M47" s="18">
        <f t="shared" si="62"/>
        <v>0</v>
      </c>
      <c r="N47" s="20">
        <f t="shared" si="63"/>
        <v>8</v>
      </c>
      <c r="O47" s="21">
        <f t="shared" si="64"/>
        <v>0.6666666666666667</v>
      </c>
      <c r="P47" s="97">
        <v>9</v>
      </c>
      <c r="Q47" s="18">
        <f t="shared" si="65"/>
        <v>0.75</v>
      </c>
      <c r="R47" s="98"/>
      <c r="S47" s="18">
        <f t="shared" si="66"/>
        <v>0</v>
      </c>
      <c r="T47" s="20">
        <f t="shared" si="67"/>
        <v>9</v>
      </c>
      <c r="U47" s="22">
        <f t="shared" si="68"/>
        <v>0.75</v>
      </c>
      <c r="V47" s="23"/>
      <c r="W47" s="18">
        <f t="shared" si="69"/>
        <v>0</v>
      </c>
      <c r="X47" s="24"/>
      <c r="Y47" s="18">
        <f t="shared" si="70"/>
        <v>0</v>
      </c>
      <c r="Z47" s="99">
        <v>0</v>
      </c>
      <c r="AA47" s="18">
        <f t="shared" si="71"/>
        <v>0</v>
      </c>
      <c r="AB47" s="100">
        <v>2</v>
      </c>
      <c r="AC47" s="18">
        <f t="shared" si="72"/>
        <v>0.16666666666666666</v>
      </c>
      <c r="AD47" s="26">
        <f t="shared" si="73"/>
        <v>2</v>
      </c>
      <c r="AE47" s="27">
        <f t="shared" si="74"/>
        <v>0.16666666666666666</v>
      </c>
      <c r="AF47" s="28">
        <f t="shared" si="75"/>
        <v>19</v>
      </c>
      <c r="AG47" s="29">
        <f t="shared" si="76"/>
        <v>1.5833333333333335</v>
      </c>
      <c r="AH47" s="28">
        <f t="shared" si="77"/>
        <v>0</v>
      </c>
      <c r="AI47" s="22">
        <f t="shared" si="78"/>
        <v>0</v>
      </c>
    </row>
    <row r="48" spans="1:35" ht="15">
      <c r="A48" s="94" t="s">
        <v>117</v>
      </c>
      <c r="B48" s="93" t="s">
        <v>61</v>
      </c>
      <c r="C48" s="93" t="s">
        <v>118</v>
      </c>
      <c r="D48" s="93">
        <v>10</v>
      </c>
      <c r="E48" s="18">
        <f t="shared" si="37"/>
        <v>0.8333333333333334</v>
      </c>
      <c r="F48" s="96"/>
      <c r="G48" s="18">
        <f t="shared" si="38"/>
        <v>0</v>
      </c>
      <c r="H48" s="19"/>
      <c r="I48" s="18">
        <f t="shared" si="39"/>
        <v>0</v>
      </c>
      <c r="J48" s="19"/>
      <c r="K48" s="18">
        <f t="shared" si="40"/>
        <v>0</v>
      </c>
      <c r="L48" s="19"/>
      <c r="M48" s="18">
        <f t="shared" si="41"/>
        <v>0</v>
      </c>
      <c r="N48" s="20">
        <f t="shared" si="42"/>
        <v>10</v>
      </c>
      <c r="O48" s="21">
        <f t="shared" si="43"/>
        <v>0.8333333333333334</v>
      </c>
      <c r="P48" s="97">
        <v>0</v>
      </c>
      <c r="Q48" s="18">
        <f t="shared" si="44"/>
        <v>0</v>
      </c>
      <c r="R48" s="98"/>
      <c r="S48" s="18">
        <f t="shared" si="45"/>
        <v>0</v>
      </c>
      <c r="T48" s="20">
        <f t="shared" si="46"/>
        <v>0</v>
      </c>
      <c r="U48" s="22">
        <f t="shared" si="47"/>
        <v>0</v>
      </c>
      <c r="V48" s="23"/>
      <c r="W48" s="18">
        <f t="shared" si="48"/>
        <v>0</v>
      </c>
      <c r="X48" s="24"/>
      <c r="Y48" s="18">
        <f t="shared" si="49"/>
        <v>0</v>
      </c>
      <c r="Z48" s="99">
        <v>2</v>
      </c>
      <c r="AA48" s="18">
        <f t="shared" si="50"/>
        <v>0.16666666666666666</v>
      </c>
      <c r="AB48" s="100"/>
      <c r="AC48" s="18">
        <f t="shared" si="51"/>
        <v>0</v>
      </c>
      <c r="AD48" s="26">
        <f t="shared" si="52"/>
        <v>2</v>
      </c>
      <c r="AE48" s="27">
        <f t="shared" si="53"/>
        <v>0.16666666666666666</v>
      </c>
      <c r="AF48" s="28">
        <f t="shared" si="54"/>
        <v>12</v>
      </c>
      <c r="AG48" s="29">
        <f t="shared" si="55"/>
        <v>1</v>
      </c>
      <c r="AH48" s="28">
        <f t="shared" si="56"/>
        <v>0</v>
      </c>
      <c r="AI48" s="22">
        <f t="shared" si="57"/>
        <v>0</v>
      </c>
    </row>
    <row r="49" spans="1:35" ht="15">
      <c r="A49" s="94" t="s">
        <v>119</v>
      </c>
      <c r="B49" s="93" t="s">
        <v>61</v>
      </c>
      <c r="C49" s="93" t="s">
        <v>120</v>
      </c>
      <c r="D49" s="93">
        <v>9</v>
      </c>
      <c r="E49" s="18">
        <f t="shared" si="0"/>
        <v>0.75</v>
      </c>
      <c r="F49" s="96"/>
      <c r="G49" s="18">
        <f t="shared" si="1"/>
        <v>0</v>
      </c>
      <c r="H49" s="19"/>
      <c r="I49" s="18">
        <f t="shared" si="2"/>
        <v>0</v>
      </c>
      <c r="J49" s="19"/>
      <c r="K49" s="18">
        <f t="shared" si="3"/>
        <v>0</v>
      </c>
      <c r="L49" s="19"/>
      <c r="M49" s="18">
        <f t="shared" si="3"/>
        <v>0</v>
      </c>
      <c r="N49" s="20">
        <f t="shared" si="4"/>
        <v>9</v>
      </c>
      <c r="O49" s="21">
        <f t="shared" si="4"/>
        <v>0.75</v>
      </c>
      <c r="P49" s="97">
        <v>3</v>
      </c>
      <c r="Q49" s="18">
        <f t="shared" si="5"/>
        <v>0.25</v>
      </c>
      <c r="R49" s="98"/>
      <c r="S49" s="18">
        <f t="shared" si="6"/>
        <v>0</v>
      </c>
      <c r="T49" s="20">
        <f t="shared" si="7"/>
        <v>3</v>
      </c>
      <c r="U49" s="22">
        <f t="shared" si="7"/>
        <v>0.25</v>
      </c>
      <c r="V49" s="23"/>
      <c r="W49" s="18">
        <f t="shared" si="8"/>
        <v>0</v>
      </c>
      <c r="X49" s="24"/>
      <c r="Y49" s="18">
        <f t="shared" si="9"/>
        <v>0</v>
      </c>
      <c r="Z49" s="99">
        <v>0</v>
      </c>
      <c r="AA49" s="18">
        <f t="shared" si="10"/>
        <v>0</v>
      </c>
      <c r="AB49" s="100"/>
      <c r="AC49" s="18">
        <f t="shared" si="11"/>
        <v>0</v>
      </c>
      <c r="AD49" s="26">
        <f t="shared" si="12"/>
        <v>0</v>
      </c>
      <c r="AE49" s="27">
        <f t="shared" si="12"/>
        <v>0</v>
      </c>
      <c r="AF49" s="28">
        <f t="shared" si="13"/>
        <v>12</v>
      </c>
      <c r="AG49" s="29">
        <f t="shared" si="13"/>
        <v>1</v>
      </c>
      <c r="AH49" s="28">
        <f t="shared" si="14"/>
        <v>0</v>
      </c>
      <c r="AI49" s="22">
        <f t="shared" si="15"/>
        <v>0</v>
      </c>
    </row>
    <row r="50" spans="1:35" ht="15">
      <c r="A50" s="94" t="s">
        <v>121</v>
      </c>
      <c r="B50" s="93" t="s">
        <v>61</v>
      </c>
      <c r="C50" s="93" t="s">
        <v>122</v>
      </c>
      <c r="D50" s="93">
        <v>0</v>
      </c>
      <c r="E50" s="18">
        <f t="shared" si="0"/>
        <v>0</v>
      </c>
      <c r="F50" s="96">
        <v>3</v>
      </c>
      <c r="G50" s="18">
        <f t="shared" si="1"/>
        <v>0.25</v>
      </c>
      <c r="H50" s="19"/>
      <c r="I50" s="18">
        <f t="shared" si="2"/>
        <v>0</v>
      </c>
      <c r="J50" s="19"/>
      <c r="K50" s="18">
        <f t="shared" si="3"/>
        <v>0</v>
      </c>
      <c r="L50" s="19"/>
      <c r="M50" s="18">
        <f t="shared" si="3"/>
        <v>0</v>
      </c>
      <c r="N50" s="20">
        <f t="shared" si="4"/>
        <v>3</v>
      </c>
      <c r="O50" s="21">
        <f t="shared" si="4"/>
        <v>0.25</v>
      </c>
      <c r="P50" s="97">
        <v>3</v>
      </c>
      <c r="Q50" s="18">
        <f t="shared" si="5"/>
        <v>0.25</v>
      </c>
      <c r="R50" s="98"/>
      <c r="S50" s="18">
        <f t="shared" si="6"/>
        <v>0</v>
      </c>
      <c r="T50" s="20">
        <f t="shared" si="7"/>
        <v>3</v>
      </c>
      <c r="U50" s="22">
        <f t="shared" si="7"/>
        <v>0.25</v>
      </c>
      <c r="V50" s="23"/>
      <c r="W50" s="18">
        <f t="shared" si="8"/>
        <v>0</v>
      </c>
      <c r="X50" s="24"/>
      <c r="Y50" s="18">
        <f t="shared" si="9"/>
        <v>0</v>
      </c>
      <c r="Z50" s="99">
        <v>9</v>
      </c>
      <c r="AA50" s="18">
        <f t="shared" si="10"/>
        <v>0.75</v>
      </c>
      <c r="AB50" s="100">
        <v>1</v>
      </c>
      <c r="AC50" s="18">
        <f t="shared" si="11"/>
        <v>0.08333333333333333</v>
      </c>
      <c r="AD50" s="26">
        <f t="shared" si="12"/>
        <v>10</v>
      </c>
      <c r="AE50" s="27">
        <f t="shared" si="12"/>
        <v>0.8333333333333334</v>
      </c>
      <c r="AF50" s="28">
        <f t="shared" si="13"/>
        <v>16</v>
      </c>
      <c r="AG50" s="29">
        <f t="shared" si="13"/>
        <v>1.3333333333333335</v>
      </c>
      <c r="AH50" s="28">
        <f t="shared" si="14"/>
        <v>0</v>
      </c>
      <c r="AI50" s="22">
        <f t="shared" si="15"/>
        <v>0</v>
      </c>
    </row>
    <row r="51" spans="1:35" ht="15">
      <c r="A51" s="94" t="s">
        <v>123</v>
      </c>
      <c r="B51" s="93" t="s">
        <v>78</v>
      </c>
      <c r="C51" s="93" t="s">
        <v>124</v>
      </c>
      <c r="D51" s="93">
        <v>12</v>
      </c>
      <c r="E51" s="18">
        <f t="shared" si="0"/>
        <v>1</v>
      </c>
      <c r="F51" s="96"/>
      <c r="G51" s="18">
        <f t="shared" si="1"/>
        <v>0</v>
      </c>
      <c r="H51" s="19"/>
      <c r="I51" s="18">
        <f t="shared" si="2"/>
        <v>0</v>
      </c>
      <c r="J51" s="19"/>
      <c r="K51" s="18">
        <f t="shared" si="3"/>
        <v>0</v>
      </c>
      <c r="L51" s="19"/>
      <c r="M51" s="18">
        <f t="shared" si="3"/>
        <v>0</v>
      </c>
      <c r="N51" s="20">
        <f t="shared" si="4"/>
        <v>12</v>
      </c>
      <c r="O51" s="21">
        <f t="shared" si="4"/>
        <v>1</v>
      </c>
      <c r="P51" s="97">
        <v>0</v>
      </c>
      <c r="Q51" s="18">
        <f t="shared" si="5"/>
        <v>0</v>
      </c>
      <c r="R51" s="98"/>
      <c r="S51" s="18">
        <f t="shared" si="6"/>
        <v>0</v>
      </c>
      <c r="T51" s="20">
        <f t="shared" si="7"/>
        <v>0</v>
      </c>
      <c r="U51" s="22">
        <f t="shared" si="7"/>
        <v>0</v>
      </c>
      <c r="V51" s="23"/>
      <c r="W51" s="18">
        <f t="shared" si="8"/>
        <v>0</v>
      </c>
      <c r="X51" s="24"/>
      <c r="Y51" s="18">
        <f t="shared" si="9"/>
        <v>0</v>
      </c>
      <c r="Z51" s="99">
        <v>0</v>
      </c>
      <c r="AA51" s="18">
        <f t="shared" si="10"/>
        <v>0</v>
      </c>
      <c r="AB51" s="100"/>
      <c r="AC51" s="18">
        <f t="shared" si="11"/>
        <v>0</v>
      </c>
      <c r="AD51" s="26">
        <f t="shared" si="12"/>
        <v>0</v>
      </c>
      <c r="AE51" s="27">
        <f t="shared" si="12"/>
        <v>0</v>
      </c>
      <c r="AF51" s="28">
        <f t="shared" si="13"/>
        <v>12</v>
      </c>
      <c r="AG51" s="29">
        <f t="shared" si="13"/>
        <v>1</v>
      </c>
      <c r="AH51" s="28">
        <f t="shared" si="14"/>
        <v>0</v>
      </c>
      <c r="AI51" s="22">
        <f t="shared" si="15"/>
        <v>0</v>
      </c>
    </row>
    <row r="52" spans="1:35" ht="15">
      <c r="A52" s="15"/>
      <c r="B52" s="16"/>
      <c r="C52" s="16"/>
      <c r="D52" s="17"/>
      <c r="E52" s="18">
        <f t="shared" si="0"/>
        <v>0</v>
      </c>
      <c r="F52" s="19"/>
      <c r="G52" s="18">
        <f t="shared" si="1"/>
        <v>0</v>
      </c>
      <c r="H52" s="19"/>
      <c r="I52" s="18">
        <f t="shared" si="2"/>
        <v>0</v>
      </c>
      <c r="J52" s="19"/>
      <c r="K52" s="18">
        <f t="shared" si="3"/>
        <v>0</v>
      </c>
      <c r="L52" s="19"/>
      <c r="M52" s="18">
        <f t="shared" si="3"/>
        <v>0</v>
      </c>
      <c r="N52" s="20">
        <f t="shared" si="4"/>
        <v>0</v>
      </c>
      <c r="O52" s="21">
        <f t="shared" si="4"/>
        <v>0</v>
      </c>
      <c r="P52" s="19"/>
      <c r="Q52" s="18">
        <f t="shared" si="5"/>
        <v>0</v>
      </c>
      <c r="R52" s="19"/>
      <c r="S52" s="18">
        <f t="shared" si="6"/>
        <v>0</v>
      </c>
      <c r="T52" s="20">
        <f t="shared" si="7"/>
        <v>0</v>
      </c>
      <c r="U52" s="22">
        <f t="shared" si="7"/>
        <v>0</v>
      </c>
      <c r="V52" s="23"/>
      <c r="W52" s="18">
        <f t="shared" si="8"/>
        <v>0</v>
      </c>
      <c r="X52" s="24"/>
      <c r="Y52" s="18">
        <f t="shared" si="9"/>
        <v>0</v>
      </c>
      <c r="Z52" s="24"/>
      <c r="AA52" s="18">
        <f t="shared" si="10"/>
        <v>0</v>
      </c>
      <c r="AB52" s="25"/>
      <c r="AC52" s="18">
        <f t="shared" si="11"/>
        <v>0</v>
      </c>
      <c r="AD52" s="26">
        <f t="shared" si="12"/>
        <v>0</v>
      </c>
      <c r="AE52" s="27">
        <f t="shared" si="12"/>
        <v>0</v>
      </c>
      <c r="AF52" s="28">
        <f t="shared" si="13"/>
        <v>0</v>
      </c>
      <c r="AG52" s="29">
        <f t="shared" si="13"/>
        <v>0</v>
      </c>
      <c r="AH52" s="28">
        <f t="shared" si="14"/>
        <v>0</v>
      </c>
      <c r="AI52" s="22">
        <f t="shared" si="15"/>
        <v>0</v>
      </c>
    </row>
    <row r="53" spans="1:35" s="1" customFormat="1" ht="15">
      <c r="A53" s="493" t="s">
        <v>35</v>
      </c>
      <c r="B53" s="494"/>
      <c r="C53" s="495"/>
      <c r="D53" s="46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8"/>
    </row>
    <row r="54" spans="1:35" ht="15">
      <c r="A54" s="15"/>
      <c r="B54" s="16"/>
      <c r="C54" s="16"/>
      <c r="D54" s="17"/>
      <c r="E54" s="18">
        <f t="shared" si="0"/>
        <v>0</v>
      </c>
      <c r="F54" s="19"/>
      <c r="G54" s="18">
        <f t="shared" si="1"/>
        <v>0</v>
      </c>
      <c r="H54" s="19"/>
      <c r="I54" s="18">
        <f t="shared" si="2"/>
        <v>0</v>
      </c>
      <c r="J54" s="19"/>
      <c r="K54" s="18">
        <f t="shared" si="3"/>
        <v>0</v>
      </c>
      <c r="L54" s="19"/>
      <c r="M54" s="18">
        <f t="shared" si="3"/>
        <v>0</v>
      </c>
      <c r="N54" s="20">
        <f t="shared" si="4"/>
        <v>0</v>
      </c>
      <c r="O54" s="21">
        <f t="shared" si="4"/>
        <v>0</v>
      </c>
      <c r="P54" s="19"/>
      <c r="Q54" s="18">
        <f t="shared" si="5"/>
        <v>0</v>
      </c>
      <c r="R54" s="19"/>
      <c r="S54" s="18">
        <f t="shared" si="6"/>
        <v>0</v>
      </c>
      <c r="T54" s="20">
        <f t="shared" si="7"/>
        <v>0</v>
      </c>
      <c r="U54" s="22">
        <f t="shared" si="7"/>
        <v>0</v>
      </c>
      <c r="V54" s="23"/>
      <c r="W54" s="18">
        <f t="shared" si="8"/>
        <v>0</v>
      </c>
      <c r="X54" s="24"/>
      <c r="Y54" s="18">
        <f t="shared" si="9"/>
        <v>0</v>
      </c>
      <c r="Z54" s="24"/>
      <c r="AA54" s="18">
        <f t="shared" si="10"/>
        <v>0</v>
      </c>
      <c r="AB54" s="25"/>
      <c r="AC54" s="18">
        <f t="shared" si="11"/>
        <v>0</v>
      </c>
      <c r="AD54" s="26">
        <f t="shared" si="12"/>
        <v>0</v>
      </c>
      <c r="AE54" s="27">
        <f t="shared" si="12"/>
        <v>0</v>
      </c>
      <c r="AF54" s="28">
        <f t="shared" si="13"/>
        <v>0</v>
      </c>
      <c r="AG54" s="29">
        <f t="shared" si="13"/>
        <v>0</v>
      </c>
      <c r="AH54" s="28">
        <f t="shared" si="14"/>
        <v>0</v>
      </c>
      <c r="AI54" s="22">
        <f t="shared" si="15"/>
        <v>0</v>
      </c>
    </row>
    <row r="55" spans="1:35" ht="15">
      <c r="A55" s="15"/>
      <c r="B55" s="16"/>
      <c r="C55" s="16"/>
      <c r="D55" s="17"/>
      <c r="E55" s="18">
        <f t="shared" si="0"/>
        <v>0</v>
      </c>
      <c r="F55" s="19"/>
      <c r="G55" s="18">
        <f t="shared" si="1"/>
        <v>0</v>
      </c>
      <c r="H55" s="19"/>
      <c r="I55" s="18">
        <f t="shared" si="2"/>
        <v>0</v>
      </c>
      <c r="J55" s="19"/>
      <c r="K55" s="18">
        <f t="shared" si="3"/>
        <v>0</v>
      </c>
      <c r="L55" s="19"/>
      <c r="M55" s="18">
        <f t="shared" si="3"/>
        <v>0</v>
      </c>
      <c r="N55" s="20">
        <f t="shared" si="4"/>
        <v>0</v>
      </c>
      <c r="O55" s="21">
        <f t="shared" si="4"/>
        <v>0</v>
      </c>
      <c r="P55" s="19"/>
      <c r="Q55" s="18">
        <f t="shared" si="5"/>
        <v>0</v>
      </c>
      <c r="R55" s="19"/>
      <c r="S55" s="18">
        <f t="shared" si="6"/>
        <v>0</v>
      </c>
      <c r="T55" s="20">
        <f t="shared" si="7"/>
        <v>0</v>
      </c>
      <c r="U55" s="22">
        <f t="shared" si="7"/>
        <v>0</v>
      </c>
      <c r="V55" s="23"/>
      <c r="W55" s="18">
        <f t="shared" si="8"/>
        <v>0</v>
      </c>
      <c r="X55" s="24"/>
      <c r="Y55" s="18">
        <f t="shared" si="9"/>
        <v>0</v>
      </c>
      <c r="Z55" s="24"/>
      <c r="AA55" s="18">
        <f t="shared" si="10"/>
        <v>0</v>
      </c>
      <c r="AB55" s="25"/>
      <c r="AC55" s="18">
        <f t="shared" si="11"/>
        <v>0</v>
      </c>
      <c r="AD55" s="26">
        <f t="shared" si="12"/>
        <v>0</v>
      </c>
      <c r="AE55" s="27">
        <f t="shared" si="12"/>
        <v>0</v>
      </c>
      <c r="AF55" s="28">
        <f t="shared" si="13"/>
        <v>0</v>
      </c>
      <c r="AG55" s="29">
        <f t="shared" si="13"/>
        <v>0</v>
      </c>
      <c r="AH55" s="28">
        <f t="shared" si="14"/>
        <v>0</v>
      </c>
      <c r="AI55" s="22">
        <f t="shared" si="15"/>
        <v>0</v>
      </c>
    </row>
    <row r="56" spans="1:35" ht="15">
      <c r="A56" s="15"/>
      <c r="B56" s="16"/>
      <c r="C56" s="16"/>
      <c r="D56" s="17"/>
      <c r="E56" s="18">
        <f t="shared" si="0"/>
        <v>0</v>
      </c>
      <c r="F56" s="19"/>
      <c r="G56" s="18">
        <f t="shared" si="1"/>
        <v>0</v>
      </c>
      <c r="H56" s="19"/>
      <c r="I56" s="18">
        <f t="shared" si="2"/>
        <v>0</v>
      </c>
      <c r="J56" s="19"/>
      <c r="K56" s="18">
        <f t="shared" si="3"/>
        <v>0</v>
      </c>
      <c r="L56" s="19"/>
      <c r="M56" s="18">
        <f t="shared" si="3"/>
        <v>0</v>
      </c>
      <c r="N56" s="20">
        <f t="shared" si="4"/>
        <v>0</v>
      </c>
      <c r="O56" s="21">
        <f t="shared" si="4"/>
        <v>0</v>
      </c>
      <c r="P56" s="19"/>
      <c r="Q56" s="18">
        <f t="shared" si="5"/>
        <v>0</v>
      </c>
      <c r="R56" s="19"/>
      <c r="S56" s="18">
        <f t="shared" si="6"/>
        <v>0</v>
      </c>
      <c r="T56" s="20">
        <f t="shared" si="7"/>
        <v>0</v>
      </c>
      <c r="U56" s="22">
        <f t="shared" si="7"/>
        <v>0</v>
      </c>
      <c r="V56" s="23"/>
      <c r="W56" s="18">
        <f t="shared" si="8"/>
        <v>0</v>
      </c>
      <c r="X56" s="24"/>
      <c r="Y56" s="18">
        <f t="shared" si="9"/>
        <v>0</v>
      </c>
      <c r="Z56" s="24"/>
      <c r="AA56" s="18">
        <f t="shared" si="10"/>
        <v>0</v>
      </c>
      <c r="AB56" s="25"/>
      <c r="AC56" s="18">
        <f t="shared" si="11"/>
        <v>0</v>
      </c>
      <c r="AD56" s="26">
        <f t="shared" si="12"/>
        <v>0</v>
      </c>
      <c r="AE56" s="27">
        <f t="shared" si="12"/>
        <v>0</v>
      </c>
      <c r="AF56" s="28">
        <f t="shared" si="13"/>
        <v>0</v>
      </c>
      <c r="AG56" s="29">
        <f t="shared" si="13"/>
        <v>0</v>
      </c>
      <c r="AH56" s="28">
        <f t="shared" si="14"/>
        <v>0</v>
      </c>
      <c r="AI56" s="22">
        <f t="shared" si="15"/>
        <v>0</v>
      </c>
    </row>
    <row r="57" spans="1:35" ht="15">
      <c r="A57" s="15"/>
      <c r="B57" s="16"/>
      <c r="C57" s="16"/>
      <c r="D57" s="17"/>
      <c r="E57" s="18">
        <f t="shared" si="0"/>
        <v>0</v>
      </c>
      <c r="F57" s="19"/>
      <c r="G57" s="18">
        <f t="shared" si="1"/>
        <v>0</v>
      </c>
      <c r="H57" s="19"/>
      <c r="I57" s="18">
        <f t="shared" si="2"/>
        <v>0</v>
      </c>
      <c r="J57" s="19"/>
      <c r="K57" s="18">
        <f t="shared" si="3"/>
        <v>0</v>
      </c>
      <c r="L57" s="19"/>
      <c r="M57" s="18">
        <f t="shared" si="3"/>
        <v>0</v>
      </c>
      <c r="N57" s="20">
        <f t="shared" si="4"/>
        <v>0</v>
      </c>
      <c r="O57" s="21">
        <f t="shared" si="4"/>
        <v>0</v>
      </c>
      <c r="P57" s="19"/>
      <c r="Q57" s="18">
        <f t="shared" si="5"/>
        <v>0</v>
      </c>
      <c r="R57" s="19"/>
      <c r="S57" s="18">
        <f t="shared" si="6"/>
        <v>0</v>
      </c>
      <c r="T57" s="20">
        <f t="shared" si="7"/>
        <v>0</v>
      </c>
      <c r="U57" s="22">
        <f t="shared" si="7"/>
        <v>0</v>
      </c>
      <c r="V57" s="23"/>
      <c r="W57" s="18">
        <f t="shared" si="8"/>
        <v>0</v>
      </c>
      <c r="X57" s="24"/>
      <c r="Y57" s="18">
        <f t="shared" si="9"/>
        <v>0</v>
      </c>
      <c r="Z57" s="24"/>
      <c r="AA57" s="18">
        <f t="shared" si="10"/>
        <v>0</v>
      </c>
      <c r="AB57" s="25"/>
      <c r="AC57" s="18">
        <f t="shared" si="11"/>
        <v>0</v>
      </c>
      <c r="AD57" s="26">
        <f t="shared" si="12"/>
        <v>0</v>
      </c>
      <c r="AE57" s="27">
        <f t="shared" si="12"/>
        <v>0</v>
      </c>
      <c r="AF57" s="28">
        <f t="shared" si="13"/>
        <v>0</v>
      </c>
      <c r="AG57" s="29">
        <f t="shared" si="13"/>
        <v>0</v>
      </c>
      <c r="AH57" s="28">
        <f t="shared" si="14"/>
        <v>0</v>
      </c>
      <c r="AI57" s="22">
        <f t="shared" si="15"/>
        <v>0</v>
      </c>
    </row>
    <row r="58" spans="1:35" ht="15">
      <c r="A58" s="15"/>
      <c r="B58" s="16"/>
      <c r="C58" s="16"/>
      <c r="D58" s="17"/>
      <c r="E58" s="18">
        <f t="shared" si="0"/>
        <v>0</v>
      </c>
      <c r="F58" s="19"/>
      <c r="G58" s="18">
        <f t="shared" si="1"/>
        <v>0</v>
      </c>
      <c r="H58" s="19"/>
      <c r="I58" s="18">
        <f t="shared" si="2"/>
        <v>0</v>
      </c>
      <c r="J58" s="19"/>
      <c r="K58" s="18">
        <f t="shared" si="3"/>
        <v>0</v>
      </c>
      <c r="L58" s="19"/>
      <c r="M58" s="18">
        <f t="shared" si="3"/>
        <v>0</v>
      </c>
      <c r="N58" s="20">
        <f t="shared" si="4"/>
        <v>0</v>
      </c>
      <c r="O58" s="21">
        <f t="shared" si="4"/>
        <v>0</v>
      </c>
      <c r="P58" s="19"/>
      <c r="Q58" s="18">
        <f t="shared" si="5"/>
        <v>0</v>
      </c>
      <c r="R58" s="19"/>
      <c r="S58" s="18">
        <f t="shared" si="6"/>
        <v>0</v>
      </c>
      <c r="T58" s="20">
        <f t="shared" si="7"/>
        <v>0</v>
      </c>
      <c r="U58" s="22">
        <f t="shared" si="7"/>
        <v>0</v>
      </c>
      <c r="V58" s="23"/>
      <c r="W58" s="18">
        <f t="shared" si="8"/>
        <v>0</v>
      </c>
      <c r="X58" s="24"/>
      <c r="Y58" s="18">
        <f t="shared" si="9"/>
        <v>0</v>
      </c>
      <c r="Z58" s="24"/>
      <c r="AA58" s="18">
        <f t="shared" si="10"/>
        <v>0</v>
      </c>
      <c r="AB58" s="25"/>
      <c r="AC58" s="18">
        <f t="shared" si="11"/>
        <v>0</v>
      </c>
      <c r="AD58" s="26">
        <f t="shared" si="12"/>
        <v>0</v>
      </c>
      <c r="AE58" s="27">
        <f t="shared" si="12"/>
        <v>0</v>
      </c>
      <c r="AF58" s="28">
        <f t="shared" si="13"/>
        <v>0</v>
      </c>
      <c r="AG58" s="29">
        <f t="shared" si="13"/>
        <v>0</v>
      </c>
      <c r="AH58" s="28">
        <f t="shared" si="14"/>
        <v>0</v>
      </c>
      <c r="AI58" s="22">
        <f t="shared" si="15"/>
        <v>0</v>
      </c>
    </row>
    <row r="59" spans="1:35" ht="15">
      <c r="A59" s="15"/>
      <c r="B59" s="16"/>
      <c r="C59" s="16"/>
      <c r="D59" s="17"/>
      <c r="E59" s="18">
        <f t="shared" si="0"/>
        <v>0</v>
      </c>
      <c r="F59" s="19"/>
      <c r="G59" s="18">
        <f t="shared" si="1"/>
        <v>0</v>
      </c>
      <c r="H59" s="19"/>
      <c r="I59" s="18">
        <f t="shared" si="2"/>
        <v>0</v>
      </c>
      <c r="J59" s="19"/>
      <c r="K59" s="18">
        <f t="shared" si="3"/>
        <v>0</v>
      </c>
      <c r="L59" s="19"/>
      <c r="M59" s="18">
        <f t="shared" si="3"/>
        <v>0</v>
      </c>
      <c r="N59" s="20">
        <f t="shared" si="4"/>
        <v>0</v>
      </c>
      <c r="O59" s="21">
        <f t="shared" si="4"/>
        <v>0</v>
      </c>
      <c r="P59" s="19"/>
      <c r="Q59" s="18">
        <f t="shared" si="5"/>
        <v>0</v>
      </c>
      <c r="R59" s="19"/>
      <c r="S59" s="18">
        <f t="shared" si="6"/>
        <v>0</v>
      </c>
      <c r="T59" s="20">
        <f t="shared" si="7"/>
        <v>0</v>
      </c>
      <c r="U59" s="22">
        <f t="shared" si="7"/>
        <v>0</v>
      </c>
      <c r="V59" s="23"/>
      <c r="W59" s="18">
        <f t="shared" si="8"/>
        <v>0</v>
      </c>
      <c r="X59" s="24"/>
      <c r="Y59" s="18">
        <f t="shared" si="9"/>
        <v>0</v>
      </c>
      <c r="Z59" s="24"/>
      <c r="AA59" s="18">
        <f t="shared" si="10"/>
        <v>0</v>
      </c>
      <c r="AB59" s="25"/>
      <c r="AC59" s="18">
        <f t="shared" si="11"/>
        <v>0</v>
      </c>
      <c r="AD59" s="26">
        <f t="shared" si="12"/>
        <v>0</v>
      </c>
      <c r="AE59" s="27">
        <f t="shared" si="12"/>
        <v>0</v>
      </c>
      <c r="AF59" s="28">
        <f t="shared" si="13"/>
        <v>0</v>
      </c>
      <c r="AG59" s="29">
        <f t="shared" si="13"/>
        <v>0</v>
      </c>
      <c r="AH59" s="28">
        <f t="shared" si="14"/>
        <v>0</v>
      </c>
      <c r="AI59" s="22">
        <f t="shared" si="15"/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1"/>
        <v>0</v>
      </c>
      <c r="H60" s="19"/>
      <c r="I60" s="18">
        <f t="shared" si="2"/>
        <v>0</v>
      </c>
      <c r="J60" s="19"/>
      <c r="K60" s="18">
        <f t="shared" si="3"/>
        <v>0</v>
      </c>
      <c r="L60" s="19"/>
      <c r="M60" s="18">
        <f t="shared" si="3"/>
        <v>0</v>
      </c>
      <c r="N60" s="20">
        <f t="shared" si="4"/>
        <v>0</v>
      </c>
      <c r="O60" s="21">
        <f t="shared" si="4"/>
        <v>0</v>
      </c>
      <c r="P60" s="19"/>
      <c r="Q60" s="18">
        <f t="shared" si="5"/>
        <v>0</v>
      </c>
      <c r="R60" s="19"/>
      <c r="S60" s="18">
        <f t="shared" si="6"/>
        <v>0</v>
      </c>
      <c r="T60" s="20">
        <f t="shared" si="7"/>
        <v>0</v>
      </c>
      <c r="U60" s="22">
        <f t="shared" si="7"/>
        <v>0</v>
      </c>
      <c r="V60" s="23"/>
      <c r="W60" s="18">
        <f t="shared" si="8"/>
        <v>0</v>
      </c>
      <c r="X60" s="24"/>
      <c r="Y60" s="18">
        <f t="shared" si="9"/>
        <v>0</v>
      </c>
      <c r="Z60" s="24"/>
      <c r="AA60" s="18">
        <f t="shared" si="10"/>
        <v>0</v>
      </c>
      <c r="AB60" s="25"/>
      <c r="AC60" s="18">
        <f t="shared" si="11"/>
        <v>0</v>
      </c>
      <c r="AD60" s="26">
        <f t="shared" si="12"/>
        <v>0</v>
      </c>
      <c r="AE60" s="27">
        <f t="shared" si="12"/>
        <v>0</v>
      </c>
      <c r="AF60" s="28">
        <f t="shared" si="13"/>
        <v>0</v>
      </c>
      <c r="AG60" s="29">
        <f t="shared" si="13"/>
        <v>0</v>
      </c>
      <c r="AH60" s="28">
        <f t="shared" si="14"/>
        <v>0</v>
      </c>
      <c r="AI60" s="22">
        <f t="shared" si="15"/>
        <v>0</v>
      </c>
    </row>
    <row r="61" spans="1:35" s="1" customFormat="1" ht="15">
      <c r="A61" s="493" t="s">
        <v>36</v>
      </c>
      <c r="B61" s="494"/>
      <c r="C61" s="495"/>
      <c r="D61" s="46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8"/>
    </row>
    <row r="62" spans="1:35" ht="15">
      <c r="A62" s="15"/>
      <c r="B62" s="31" t="s">
        <v>125</v>
      </c>
      <c r="C62" s="31" t="s">
        <v>126</v>
      </c>
      <c r="D62" s="17">
        <v>12</v>
      </c>
      <c r="E62" s="18">
        <f t="shared" si="0"/>
        <v>1</v>
      </c>
      <c r="F62" s="19"/>
      <c r="G62" s="18">
        <f t="shared" si="1"/>
        <v>0</v>
      </c>
      <c r="H62" s="19"/>
      <c r="I62" s="18">
        <f t="shared" si="2"/>
        <v>0</v>
      </c>
      <c r="J62" s="19"/>
      <c r="K62" s="18">
        <f t="shared" si="3"/>
        <v>0</v>
      </c>
      <c r="L62" s="19"/>
      <c r="M62" s="18">
        <f t="shared" si="3"/>
        <v>0</v>
      </c>
      <c r="N62" s="20">
        <f t="shared" si="4"/>
        <v>12</v>
      </c>
      <c r="O62" s="21">
        <f t="shared" si="4"/>
        <v>1</v>
      </c>
      <c r="P62" s="19"/>
      <c r="Q62" s="18">
        <f t="shared" si="5"/>
        <v>0</v>
      </c>
      <c r="R62" s="19"/>
      <c r="S62" s="18">
        <f t="shared" si="6"/>
        <v>0</v>
      </c>
      <c r="T62" s="20">
        <f t="shared" si="7"/>
        <v>0</v>
      </c>
      <c r="U62" s="22">
        <f t="shared" si="7"/>
        <v>0</v>
      </c>
      <c r="V62" s="23"/>
      <c r="W62" s="18">
        <f t="shared" si="8"/>
        <v>0</v>
      </c>
      <c r="X62" s="24"/>
      <c r="Y62" s="18">
        <f t="shared" si="9"/>
        <v>0</v>
      </c>
      <c r="Z62" s="24"/>
      <c r="AA62" s="18">
        <f t="shared" si="10"/>
        <v>0</v>
      </c>
      <c r="AB62" s="25"/>
      <c r="AC62" s="18">
        <f t="shared" si="11"/>
        <v>0</v>
      </c>
      <c r="AD62" s="26">
        <f t="shared" si="12"/>
        <v>0</v>
      </c>
      <c r="AE62" s="27">
        <f t="shared" si="12"/>
        <v>0</v>
      </c>
      <c r="AF62" s="28">
        <f t="shared" si="13"/>
        <v>12</v>
      </c>
      <c r="AG62" s="29">
        <f t="shared" si="13"/>
        <v>1</v>
      </c>
      <c r="AH62" s="28">
        <f t="shared" si="14"/>
        <v>0</v>
      </c>
      <c r="AI62" s="22">
        <f t="shared" si="15"/>
        <v>0</v>
      </c>
    </row>
    <row r="63" spans="1:35" ht="15">
      <c r="A63" s="30"/>
      <c r="B63" s="31"/>
      <c r="C63" s="31" t="s">
        <v>1849</v>
      </c>
      <c r="D63" s="17">
        <v>3</v>
      </c>
      <c r="E63" s="18">
        <f aca="true" t="shared" si="79" ref="E63:E65">+D63/12</f>
        <v>0.25</v>
      </c>
      <c r="F63" s="19"/>
      <c r="G63" s="18">
        <f t="shared" si="1"/>
        <v>0</v>
      </c>
      <c r="H63" s="19"/>
      <c r="I63" s="18">
        <f t="shared" si="2"/>
        <v>0</v>
      </c>
      <c r="J63" s="19"/>
      <c r="K63" s="18">
        <f aca="true" t="shared" si="80" ref="K63:K65">+J63/12</f>
        <v>0</v>
      </c>
      <c r="L63" s="19"/>
      <c r="M63" s="18">
        <f aca="true" t="shared" si="81" ref="M63:M65">+L63/12</f>
        <v>0</v>
      </c>
      <c r="N63" s="20">
        <f aca="true" t="shared" si="82" ref="N63:N65">D63+F63+H63+J63+L63</f>
        <v>3</v>
      </c>
      <c r="O63" s="21">
        <f aca="true" t="shared" si="83" ref="O63:O65">E63+G63+I63+K63+M63</f>
        <v>0.25</v>
      </c>
      <c r="P63" s="19"/>
      <c r="Q63" s="18">
        <f t="shared" si="5"/>
        <v>0</v>
      </c>
      <c r="R63" s="19"/>
      <c r="S63" s="18">
        <f t="shared" si="6"/>
        <v>0</v>
      </c>
      <c r="T63" s="20">
        <f aca="true" t="shared" si="84" ref="T63:T65">P63+R63</f>
        <v>0</v>
      </c>
      <c r="U63" s="22">
        <f aca="true" t="shared" si="85" ref="U63:U65">Q63+S63</f>
        <v>0</v>
      </c>
      <c r="V63" s="23"/>
      <c r="W63" s="18">
        <f t="shared" si="8"/>
        <v>0</v>
      </c>
      <c r="X63" s="24"/>
      <c r="Y63" s="18">
        <f t="shared" si="9"/>
        <v>0</v>
      </c>
      <c r="Z63" s="24"/>
      <c r="AA63" s="18">
        <f t="shared" si="10"/>
        <v>0</v>
      </c>
      <c r="AB63" s="33"/>
      <c r="AC63" s="18">
        <f aca="true" t="shared" si="86" ref="AC63:AC65">AB63/12</f>
        <v>0</v>
      </c>
      <c r="AD63" s="26">
        <f aca="true" t="shared" si="87" ref="AD63:AD65">X63+Z63+AB63</f>
        <v>0</v>
      </c>
      <c r="AE63" s="27">
        <f aca="true" t="shared" si="88" ref="AE63:AE65">Y63+AA63+AC63</f>
        <v>0</v>
      </c>
      <c r="AF63" s="28">
        <f aca="true" t="shared" si="89" ref="AF63:AF65">N63+T63+V63+AD63</f>
        <v>3</v>
      </c>
      <c r="AG63" s="29">
        <f aca="true" t="shared" si="90" ref="AG63:AG65">O63+U63+W63+AE63</f>
        <v>0.25</v>
      </c>
      <c r="AH63" s="28">
        <f t="shared" si="14"/>
        <v>0</v>
      </c>
      <c r="AI63" s="22">
        <f t="shared" si="15"/>
        <v>0</v>
      </c>
    </row>
    <row r="64" spans="1:35" ht="15">
      <c r="A64" s="30"/>
      <c r="B64" s="31"/>
      <c r="C64" s="31"/>
      <c r="D64" s="17"/>
      <c r="E64" s="18">
        <f t="shared" si="79"/>
        <v>0</v>
      </c>
      <c r="F64" s="19"/>
      <c r="G64" s="18">
        <f t="shared" si="1"/>
        <v>0</v>
      </c>
      <c r="H64" s="19"/>
      <c r="I64" s="18">
        <f t="shared" si="2"/>
        <v>0</v>
      </c>
      <c r="J64" s="19"/>
      <c r="K64" s="18">
        <f t="shared" si="80"/>
        <v>0</v>
      </c>
      <c r="L64" s="19"/>
      <c r="M64" s="18">
        <f t="shared" si="81"/>
        <v>0</v>
      </c>
      <c r="N64" s="20">
        <f t="shared" si="82"/>
        <v>0</v>
      </c>
      <c r="O64" s="21">
        <f t="shared" si="83"/>
        <v>0</v>
      </c>
      <c r="P64" s="19"/>
      <c r="Q64" s="18">
        <f t="shared" si="5"/>
        <v>0</v>
      </c>
      <c r="R64" s="19"/>
      <c r="S64" s="18">
        <f t="shared" si="6"/>
        <v>0</v>
      </c>
      <c r="T64" s="20">
        <f t="shared" si="84"/>
        <v>0</v>
      </c>
      <c r="U64" s="22">
        <f t="shared" si="85"/>
        <v>0</v>
      </c>
      <c r="V64" s="23"/>
      <c r="W64" s="18">
        <f t="shared" si="8"/>
        <v>0</v>
      </c>
      <c r="X64" s="24"/>
      <c r="Y64" s="18">
        <f t="shared" si="9"/>
        <v>0</v>
      </c>
      <c r="Z64" s="24"/>
      <c r="AA64" s="18">
        <f t="shared" si="10"/>
        <v>0</v>
      </c>
      <c r="AB64" s="33"/>
      <c r="AC64" s="18">
        <f t="shared" si="86"/>
        <v>0</v>
      </c>
      <c r="AD64" s="26">
        <f t="shared" si="87"/>
        <v>0</v>
      </c>
      <c r="AE64" s="27">
        <f t="shared" si="88"/>
        <v>0</v>
      </c>
      <c r="AF64" s="28">
        <f t="shared" si="89"/>
        <v>0</v>
      </c>
      <c r="AG64" s="29">
        <f t="shared" si="90"/>
        <v>0</v>
      </c>
      <c r="AH64" s="28">
        <f t="shared" si="14"/>
        <v>0</v>
      </c>
      <c r="AI64" s="22">
        <f t="shared" si="15"/>
        <v>0</v>
      </c>
    </row>
    <row r="65" spans="1:35" ht="15">
      <c r="A65" s="30"/>
      <c r="B65" s="31"/>
      <c r="C65" s="31"/>
      <c r="D65" s="17"/>
      <c r="E65" s="18">
        <f t="shared" si="79"/>
        <v>0</v>
      </c>
      <c r="F65" s="19"/>
      <c r="G65" s="18">
        <f t="shared" si="1"/>
        <v>0</v>
      </c>
      <c r="H65" s="19"/>
      <c r="I65" s="18">
        <f t="shared" si="2"/>
        <v>0</v>
      </c>
      <c r="J65" s="19"/>
      <c r="K65" s="18">
        <f t="shared" si="80"/>
        <v>0</v>
      </c>
      <c r="L65" s="19"/>
      <c r="M65" s="18">
        <f t="shared" si="81"/>
        <v>0</v>
      </c>
      <c r="N65" s="20">
        <f t="shared" si="82"/>
        <v>0</v>
      </c>
      <c r="O65" s="21">
        <f t="shared" si="83"/>
        <v>0</v>
      </c>
      <c r="P65" s="19"/>
      <c r="Q65" s="18">
        <f t="shared" si="5"/>
        <v>0</v>
      </c>
      <c r="R65" s="19"/>
      <c r="S65" s="18">
        <f t="shared" si="6"/>
        <v>0</v>
      </c>
      <c r="T65" s="20">
        <f t="shared" si="84"/>
        <v>0</v>
      </c>
      <c r="U65" s="22">
        <f t="shared" si="85"/>
        <v>0</v>
      </c>
      <c r="V65" s="23"/>
      <c r="W65" s="18">
        <f t="shared" si="8"/>
        <v>0</v>
      </c>
      <c r="X65" s="24"/>
      <c r="Y65" s="18">
        <f t="shared" si="9"/>
        <v>0</v>
      </c>
      <c r="Z65" s="24"/>
      <c r="AA65" s="18">
        <f t="shared" si="10"/>
        <v>0</v>
      </c>
      <c r="AB65" s="33"/>
      <c r="AC65" s="18">
        <f t="shared" si="86"/>
        <v>0</v>
      </c>
      <c r="AD65" s="26">
        <f t="shared" si="87"/>
        <v>0</v>
      </c>
      <c r="AE65" s="27">
        <f t="shared" si="88"/>
        <v>0</v>
      </c>
      <c r="AF65" s="28">
        <f t="shared" si="89"/>
        <v>0</v>
      </c>
      <c r="AG65" s="29">
        <f t="shared" si="90"/>
        <v>0</v>
      </c>
      <c r="AH65" s="28">
        <f t="shared" si="14"/>
        <v>0</v>
      </c>
      <c r="AI65" s="22">
        <f t="shared" si="15"/>
        <v>0</v>
      </c>
    </row>
    <row r="66" spans="1:35" ht="15">
      <c r="A66" s="30"/>
      <c r="B66" s="31"/>
      <c r="C66" s="31"/>
      <c r="D66" s="17"/>
      <c r="E66" s="18">
        <f t="shared" si="0"/>
        <v>0</v>
      </c>
      <c r="F66" s="19"/>
      <c r="G66" s="18">
        <f aca="true" t="shared" si="91" ref="G66:G90">F66/12</f>
        <v>0</v>
      </c>
      <c r="H66" s="19"/>
      <c r="I66" s="18">
        <f aca="true" t="shared" si="92" ref="I66:I90">+H66/12</f>
        <v>0</v>
      </c>
      <c r="J66" s="19"/>
      <c r="K66" s="18">
        <f aca="true" t="shared" si="93" ref="K66:K90">+J66/12</f>
        <v>0</v>
      </c>
      <c r="L66" s="19"/>
      <c r="M66" s="18">
        <f aca="true" t="shared" si="94" ref="M66:M90">+L66/12</f>
        <v>0</v>
      </c>
      <c r="N66" s="20">
        <f aca="true" t="shared" si="95" ref="N66:O88">D66+F66+H66+J66+L66</f>
        <v>0</v>
      </c>
      <c r="O66" s="21">
        <f t="shared" si="95"/>
        <v>0</v>
      </c>
      <c r="P66" s="19"/>
      <c r="Q66" s="18">
        <f aca="true" t="shared" si="96" ref="Q66:Q90">+P66/12</f>
        <v>0</v>
      </c>
      <c r="R66" s="19"/>
      <c r="S66" s="18">
        <f aca="true" t="shared" si="97" ref="S66:S90">+R66/12</f>
        <v>0</v>
      </c>
      <c r="T66" s="20">
        <f aca="true" t="shared" si="98" ref="T66:U88">P66+R66</f>
        <v>0</v>
      </c>
      <c r="U66" s="22">
        <f t="shared" si="98"/>
        <v>0</v>
      </c>
      <c r="V66" s="23"/>
      <c r="W66" s="18">
        <f aca="true" t="shared" si="99" ref="W66:W90">+V66/12</f>
        <v>0</v>
      </c>
      <c r="X66" s="24"/>
      <c r="Y66" s="18">
        <f aca="true" t="shared" si="100" ref="Y66:Y90">+X66/12</f>
        <v>0</v>
      </c>
      <c r="Z66" s="24"/>
      <c r="AA66" s="18">
        <f aca="true" t="shared" si="101" ref="AA66:AA90">+Z66/12</f>
        <v>0</v>
      </c>
      <c r="AB66" s="33"/>
      <c r="AC66" s="18">
        <f t="shared" si="11"/>
        <v>0</v>
      </c>
      <c r="AD66" s="26">
        <f aca="true" t="shared" si="102" ref="AD66:AE90">X66+Z66+AB66</f>
        <v>0</v>
      </c>
      <c r="AE66" s="27">
        <f t="shared" si="102"/>
        <v>0</v>
      </c>
      <c r="AF66" s="28">
        <f aca="true" t="shared" si="103" ref="AF66:AG90">N66+T66+V66+AD66</f>
        <v>0</v>
      </c>
      <c r="AG66" s="29">
        <f t="shared" si="103"/>
        <v>0</v>
      </c>
      <c r="AH66" s="28">
        <f aca="true" t="shared" si="104" ref="AH66:AH90">IF(AF66-F66-J66-AB66-12&lt;0,0,AF66-F66-J66-AB66-12)</f>
        <v>0</v>
      </c>
      <c r="AI66" s="22">
        <f aca="true" t="shared" si="105" ref="AI66:AI90">AH66/12</f>
        <v>0</v>
      </c>
    </row>
    <row r="67" spans="1:35" ht="15">
      <c r="A67" s="30"/>
      <c r="B67" s="31"/>
      <c r="C67" s="31"/>
      <c r="D67" s="17"/>
      <c r="E67" s="18">
        <f t="shared" si="0"/>
        <v>0</v>
      </c>
      <c r="F67" s="19"/>
      <c r="G67" s="18">
        <f t="shared" si="91"/>
        <v>0</v>
      </c>
      <c r="H67" s="19"/>
      <c r="I67" s="18">
        <f t="shared" si="92"/>
        <v>0</v>
      </c>
      <c r="J67" s="19"/>
      <c r="K67" s="18">
        <f t="shared" si="93"/>
        <v>0</v>
      </c>
      <c r="L67" s="19"/>
      <c r="M67" s="18">
        <f t="shared" si="94"/>
        <v>0</v>
      </c>
      <c r="N67" s="20">
        <f t="shared" si="95"/>
        <v>0</v>
      </c>
      <c r="O67" s="21">
        <f t="shared" si="95"/>
        <v>0</v>
      </c>
      <c r="P67" s="19"/>
      <c r="Q67" s="18">
        <f t="shared" si="96"/>
        <v>0</v>
      </c>
      <c r="R67" s="19"/>
      <c r="S67" s="18">
        <f t="shared" si="97"/>
        <v>0</v>
      </c>
      <c r="T67" s="20">
        <f t="shared" si="98"/>
        <v>0</v>
      </c>
      <c r="U67" s="22">
        <f t="shared" si="98"/>
        <v>0</v>
      </c>
      <c r="V67" s="23"/>
      <c r="W67" s="18">
        <f t="shared" si="99"/>
        <v>0</v>
      </c>
      <c r="X67" s="24"/>
      <c r="Y67" s="18">
        <f t="shared" si="100"/>
        <v>0</v>
      </c>
      <c r="Z67" s="24"/>
      <c r="AA67" s="18">
        <f t="shared" si="101"/>
        <v>0</v>
      </c>
      <c r="AB67" s="33"/>
      <c r="AC67" s="18">
        <f t="shared" si="11"/>
        <v>0</v>
      </c>
      <c r="AD67" s="26">
        <f t="shared" si="102"/>
        <v>0</v>
      </c>
      <c r="AE67" s="27">
        <f t="shared" si="102"/>
        <v>0</v>
      </c>
      <c r="AF67" s="28">
        <f t="shared" si="103"/>
        <v>0</v>
      </c>
      <c r="AG67" s="29">
        <f t="shared" si="103"/>
        <v>0</v>
      </c>
      <c r="AH67" s="28">
        <f t="shared" si="104"/>
        <v>0</v>
      </c>
      <c r="AI67" s="22">
        <f t="shared" si="105"/>
        <v>0</v>
      </c>
    </row>
    <row r="68" spans="1:35" ht="15">
      <c r="A68" s="30"/>
      <c r="B68" s="31"/>
      <c r="C68" s="31"/>
      <c r="D68" s="17"/>
      <c r="E68" s="18">
        <f t="shared" si="0"/>
        <v>0</v>
      </c>
      <c r="F68" s="19"/>
      <c r="G68" s="18">
        <f t="shared" si="91"/>
        <v>0</v>
      </c>
      <c r="H68" s="19"/>
      <c r="I68" s="18">
        <f t="shared" si="92"/>
        <v>0</v>
      </c>
      <c r="J68" s="19"/>
      <c r="K68" s="18">
        <f t="shared" si="93"/>
        <v>0</v>
      </c>
      <c r="L68" s="19"/>
      <c r="M68" s="18">
        <f t="shared" si="94"/>
        <v>0</v>
      </c>
      <c r="N68" s="20">
        <f t="shared" si="95"/>
        <v>0</v>
      </c>
      <c r="O68" s="21">
        <f t="shared" si="95"/>
        <v>0</v>
      </c>
      <c r="P68" s="19"/>
      <c r="Q68" s="18">
        <f t="shared" si="96"/>
        <v>0</v>
      </c>
      <c r="R68" s="19"/>
      <c r="S68" s="18">
        <f t="shared" si="97"/>
        <v>0</v>
      </c>
      <c r="T68" s="20">
        <f t="shared" si="98"/>
        <v>0</v>
      </c>
      <c r="U68" s="22">
        <f t="shared" si="98"/>
        <v>0</v>
      </c>
      <c r="V68" s="23"/>
      <c r="W68" s="18">
        <f t="shared" si="99"/>
        <v>0</v>
      </c>
      <c r="X68" s="24"/>
      <c r="Y68" s="18">
        <f t="shared" si="100"/>
        <v>0</v>
      </c>
      <c r="Z68" s="24"/>
      <c r="AA68" s="18">
        <f t="shared" si="101"/>
        <v>0</v>
      </c>
      <c r="AB68" s="33"/>
      <c r="AC68" s="18">
        <f t="shared" si="11"/>
        <v>0</v>
      </c>
      <c r="AD68" s="26">
        <f t="shared" si="102"/>
        <v>0</v>
      </c>
      <c r="AE68" s="27">
        <f t="shared" si="102"/>
        <v>0</v>
      </c>
      <c r="AF68" s="28">
        <f t="shared" si="103"/>
        <v>0</v>
      </c>
      <c r="AG68" s="29">
        <f t="shared" si="103"/>
        <v>0</v>
      </c>
      <c r="AH68" s="28">
        <f t="shared" si="104"/>
        <v>0</v>
      </c>
      <c r="AI68" s="22">
        <f t="shared" si="105"/>
        <v>0</v>
      </c>
    </row>
    <row r="69" spans="1:35" ht="15">
      <c r="A69" s="30"/>
      <c r="B69" s="31"/>
      <c r="C69" s="16"/>
      <c r="D69" s="17"/>
      <c r="E69" s="18">
        <f t="shared" si="0"/>
        <v>0</v>
      </c>
      <c r="F69" s="19"/>
      <c r="G69" s="18">
        <f t="shared" si="91"/>
        <v>0</v>
      </c>
      <c r="H69" s="19"/>
      <c r="I69" s="18">
        <f t="shared" si="92"/>
        <v>0</v>
      </c>
      <c r="J69" s="19"/>
      <c r="K69" s="18">
        <f t="shared" si="93"/>
        <v>0</v>
      </c>
      <c r="L69" s="19"/>
      <c r="M69" s="18">
        <f t="shared" si="94"/>
        <v>0</v>
      </c>
      <c r="N69" s="20">
        <f t="shared" si="95"/>
        <v>0</v>
      </c>
      <c r="O69" s="21">
        <f t="shared" si="95"/>
        <v>0</v>
      </c>
      <c r="P69" s="19"/>
      <c r="Q69" s="18">
        <f t="shared" si="96"/>
        <v>0</v>
      </c>
      <c r="R69" s="19"/>
      <c r="S69" s="18">
        <f t="shared" si="97"/>
        <v>0</v>
      </c>
      <c r="T69" s="20">
        <f t="shared" si="98"/>
        <v>0</v>
      </c>
      <c r="U69" s="22">
        <f t="shared" si="98"/>
        <v>0</v>
      </c>
      <c r="V69" s="23"/>
      <c r="W69" s="18">
        <f t="shared" si="99"/>
        <v>0</v>
      </c>
      <c r="X69" s="24"/>
      <c r="Y69" s="18">
        <f t="shared" si="100"/>
        <v>0</v>
      </c>
      <c r="Z69" s="24"/>
      <c r="AA69" s="18">
        <f t="shared" si="101"/>
        <v>0</v>
      </c>
      <c r="AB69" s="33"/>
      <c r="AC69" s="18">
        <f t="shared" si="11"/>
        <v>0</v>
      </c>
      <c r="AD69" s="26">
        <f t="shared" si="102"/>
        <v>0</v>
      </c>
      <c r="AE69" s="27">
        <f t="shared" si="102"/>
        <v>0</v>
      </c>
      <c r="AF69" s="28">
        <f t="shared" si="103"/>
        <v>0</v>
      </c>
      <c r="AG69" s="29">
        <f t="shared" si="103"/>
        <v>0</v>
      </c>
      <c r="AH69" s="28">
        <f t="shared" si="104"/>
        <v>0</v>
      </c>
      <c r="AI69" s="22">
        <f t="shared" si="105"/>
        <v>0</v>
      </c>
    </row>
    <row r="70" spans="1:35" s="1" customFormat="1" ht="15">
      <c r="A70" s="493" t="s">
        <v>37</v>
      </c>
      <c r="B70" s="494"/>
      <c r="C70" s="495"/>
      <c r="D70" s="46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8"/>
    </row>
    <row r="71" spans="1:35" s="274" customFormat="1" ht="15">
      <c r="A71" s="30"/>
      <c r="B71" s="305" t="s">
        <v>1367</v>
      </c>
      <c r="C71" s="305" t="s">
        <v>1349</v>
      </c>
      <c r="D71" s="306">
        <v>6</v>
      </c>
      <c r="E71" s="18">
        <f aca="true" t="shared" si="106" ref="E71:E75">+D71/12</f>
        <v>0.5</v>
      </c>
      <c r="F71" s="19"/>
      <c r="G71" s="18">
        <f aca="true" t="shared" si="107" ref="G71:G75">F71/12</f>
        <v>0</v>
      </c>
      <c r="H71" s="19"/>
      <c r="I71" s="18">
        <f aca="true" t="shared" si="108" ref="I71:I75">+H71/12</f>
        <v>0</v>
      </c>
      <c r="J71" s="19"/>
      <c r="K71" s="18">
        <f aca="true" t="shared" si="109" ref="K71:K75">+J71/12</f>
        <v>0</v>
      </c>
      <c r="L71" s="19"/>
      <c r="M71" s="18">
        <f aca="true" t="shared" si="110" ref="M71:M75">+L71/12</f>
        <v>0</v>
      </c>
      <c r="N71" s="20">
        <f aca="true" t="shared" si="111" ref="N71:N75">D71+F71+H71+J71+L71</f>
        <v>6</v>
      </c>
      <c r="O71" s="21">
        <f aca="true" t="shared" si="112" ref="O71:O75">E71+G71+I71+K71+M71</f>
        <v>0.5</v>
      </c>
      <c r="P71" s="19"/>
      <c r="Q71" s="18">
        <f aca="true" t="shared" si="113" ref="Q71:Q75">+P71/12</f>
        <v>0</v>
      </c>
      <c r="R71" s="19"/>
      <c r="S71" s="18">
        <f aca="true" t="shared" si="114" ref="S71:S75">+R71/12</f>
        <v>0</v>
      </c>
      <c r="T71" s="20">
        <f aca="true" t="shared" si="115" ref="T71:T75">P71+R71</f>
        <v>0</v>
      </c>
      <c r="U71" s="22">
        <f aca="true" t="shared" si="116" ref="U71:U75">Q71+S71</f>
        <v>0</v>
      </c>
      <c r="V71" s="23"/>
      <c r="W71" s="18">
        <f aca="true" t="shared" si="117" ref="W71:W75">+V71/12</f>
        <v>0</v>
      </c>
      <c r="X71" s="24"/>
      <c r="Y71" s="18">
        <f aca="true" t="shared" si="118" ref="Y71:Y75">+X71/12</f>
        <v>0</v>
      </c>
      <c r="Z71" s="24"/>
      <c r="AA71" s="34">
        <f aca="true" t="shared" si="119" ref="AA71:AA75">+Z71/12</f>
        <v>0</v>
      </c>
      <c r="AB71" s="33"/>
      <c r="AC71" s="34">
        <f aca="true" t="shared" si="120" ref="AC71:AC75">AB71/12</f>
        <v>0</v>
      </c>
      <c r="AD71" s="26">
        <f aca="true" t="shared" si="121" ref="AD71:AD75">X71+Z71+AB71</f>
        <v>0</v>
      </c>
      <c r="AE71" s="27">
        <f aca="true" t="shared" si="122" ref="AE71:AE75">Y71+AA71+AC71</f>
        <v>0</v>
      </c>
      <c r="AF71" s="28">
        <f aca="true" t="shared" si="123" ref="AF71:AF75">N71+T71+V71+AD71</f>
        <v>6</v>
      </c>
      <c r="AG71" s="29">
        <f aca="true" t="shared" si="124" ref="AG71:AG75">O71+U71+W71+AE71</f>
        <v>0.5</v>
      </c>
      <c r="AH71" s="28">
        <f aca="true" t="shared" si="125" ref="AH71:AH75">IF(AF71-F71-J71-AB71-12&lt;0,0,AF71-F71-J71-AB71-12)</f>
        <v>0</v>
      </c>
      <c r="AI71" s="22">
        <f aca="true" t="shared" si="126" ref="AI71:AI75">AH71/12</f>
        <v>0</v>
      </c>
    </row>
    <row r="72" spans="1:35" s="274" customFormat="1" ht="15">
      <c r="A72" s="30"/>
      <c r="B72" s="305" t="s">
        <v>1368</v>
      </c>
      <c r="C72" s="305" t="s">
        <v>1350</v>
      </c>
      <c r="D72" s="306">
        <v>6</v>
      </c>
      <c r="E72" s="18">
        <f t="shared" si="106"/>
        <v>0.5</v>
      </c>
      <c r="F72" s="19"/>
      <c r="G72" s="18">
        <f t="shared" si="107"/>
        <v>0</v>
      </c>
      <c r="H72" s="19"/>
      <c r="I72" s="18">
        <f t="shared" si="108"/>
        <v>0</v>
      </c>
      <c r="J72" s="19"/>
      <c r="K72" s="18">
        <f t="shared" si="109"/>
        <v>0</v>
      </c>
      <c r="L72" s="19"/>
      <c r="M72" s="18">
        <f t="shared" si="110"/>
        <v>0</v>
      </c>
      <c r="N72" s="20">
        <f t="shared" si="111"/>
        <v>6</v>
      </c>
      <c r="O72" s="21">
        <f t="shared" si="112"/>
        <v>0.5</v>
      </c>
      <c r="P72" s="19"/>
      <c r="Q72" s="18">
        <f t="shared" si="113"/>
        <v>0</v>
      </c>
      <c r="R72" s="19"/>
      <c r="S72" s="18">
        <f t="shared" si="114"/>
        <v>0</v>
      </c>
      <c r="T72" s="20">
        <f t="shared" si="115"/>
        <v>0</v>
      </c>
      <c r="U72" s="22">
        <f t="shared" si="116"/>
        <v>0</v>
      </c>
      <c r="V72" s="23"/>
      <c r="W72" s="18">
        <f t="shared" si="117"/>
        <v>0</v>
      </c>
      <c r="X72" s="24"/>
      <c r="Y72" s="18">
        <f t="shared" si="118"/>
        <v>0</v>
      </c>
      <c r="Z72" s="24"/>
      <c r="AA72" s="34">
        <f t="shared" si="119"/>
        <v>0</v>
      </c>
      <c r="AB72" s="33"/>
      <c r="AC72" s="34">
        <f t="shared" si="120"/>
        <v>0</v>
      </c>
      <c r="AD72" s="26">
        <f t="shared" si="121"/>
        <v>0</v>
      </c>
      <c r="AE72" s="27">
        <f t="shared" si="122"/>
        <v>0</v>
      </c>
      <c r="AF72" s="28">
        <f t="shared" si="123"/>
        <v>6</v>
      </c>
      <c r="AG72" s="29">
        <f t="shared" si="124"/>
        <v>0.5</v>
      </c>
      <c r="AH72" s="28">
        <f t="shared" si="125"/>
        <v>0</v>
      </c>
      <c r="AI72" s="22">
        <f t="shared" si="126"/>
        <v>0</v>
      </c>
    </row>
    <row r="73" spans="1:35" s="274" customFormat="1" ht="15">
      <c r="A73" s="30"/>
      <c r="B73" s="305" t="s">
        <v>1369</v>
      </c>
      <c r="C73" s="305" t="s">
        <v>1351</v>
      </c>
      <c r="D73" s="307">
        <v>6</v>
      </c>
      <c r="E73" s="18">
        <f t="shared" si="106"/>
        <v>0.5</v>
      </c>
      <c r="F73" s="19"/>
      <c r="G73" s="18">
        <f t="shared" si="107"/>
        <v>0</v>
      </c>
      <c r="H73" s="19"/>
      <c r="I73" s="18">
        <f t="shared" si="108"/>
        <v>0</v>
      </c>
      <c r="J73" s="19"/>
      <c r="K73" s="18">
        <f t="shared" si="109"/>
        <v>0</v>
      </c>
      <c r="L73" s="19"/>
      <c r="M73" s="18">
        <f t="shared" si="110"/>
        <v>0</v>
      </c>
      <c r="N73" s="20">
        <f t="shared" si="111"/>
        <v>6</v>
      </c>
      <c r="O73" s="21">
        <f t="shared" si="112"/>
        <v>0.5</v>
      </c>
      <c r="P73" s="19"/>
      <c r="Q73" s="18">
        <f t="shared" si="113"/>
        <v>0</v>
      </c>
      <c r="R73" s="19"/>
      <c r="S73" s="18">
        <f t="shared" si="114"/>
        <v>0</v>
      </c>
      <c r="T73" s="20">
        <f t="shared" si="115"/>
        <v>0</v>
      </c>
      <c r="U73" s="22">
        <f t="shared" si="116"/>
        <v>0</v>
      </c>
      <c r="V73" s="23"/>
      <c r="W73" s="18">
        <f t="shared" si="117"/>
        <v>0</v>
      </c>
      <c r="X73" s="24"/>
      <c r="Y73" s="18">
        <f t="shared" si="118"/>
        <v>0</v>
      </c>
      <c r="Z73" s="24"/>
      <c r="AA73" s="34">
        <f t="shared" si="119"/>
        <v>0</v>
      </c>
      <c r="AB73" s="33"/>
      <c r="AC73" s="34">
        <f t="shared" si="120"/>
        <v>0</v>
      </c>
      <c r="AD73" s="26">
        <f t="shared" si="121"/>
        <v>0</v>
      </c>
      <c r="AE73" s="27">
        <f t="shared" si="122"/>
        <v>0</v>
      </c>
      <c r="AF73" s="28">
        <f t="shared" si="123"/>
        <v>6</v>
      </c>
      <c r="AG73" s="29">
        <f t="shared" si="124"/>
        <v>0.5</v>
      </c>
      <c r="AH73" s="28">
        <f t="shared" si="125"/>
        <v>0</v>
      </c>
      <c r="AI73" s="22">
        <f t="shared" si="126"/>
        <v>0</v>
      </c>
    </row>
    <row r="74" spans="1:35" s="274" customFormat="1" ht="15">
      <c r="A74" s="15"/>
      <c r="B74" s="305" t="s">
        <v>1370</v>
      </c>
      <c r="C74" s="305" t="s">
        <v>1352</v>
      </c>
      <c r="D74" s="306">
        <v>6</v>
      </c>
      <c r="E74" s="18">
        <f t="shared" si="106"/>
        <v>0.5</v>
      </c>
      <c r="F74" s="19"/>
      <c r="G74" s="18">
        <f t="shared" si="107"/>
        <v>0</v>
      </c>
      <c r="H74" s="19"/>
      <c r="I74" s="18">
        <f t="shared" si="108"/>
        <v>0</v>
      </c>
      <c r="J74" s="19"/>
      <c r="K74" s="18">
        <f t="shared" si="109"/>
        <v>0</v>
      </c>
      <c r="L74" s="19"/>
      <c r="M74" s="18">
        <f t="shared" si="110"/>
        <v>0</v>
      </c>
      <c r="N74" s="20">
        <f t="shared" si="111"/>
        <v>6</v>
      </c>
      <c r="O74" s="21">
        <f t="shared" si="112"/>
        <v>0.5</v>
      </c>
      <c r="P74" s="19"/>
      <c r="Q74" s="18">
        <f t="shared" si="113"/>
        <v>0</v>
      </c>
      <c r="R74" s="19"/>
      <c r="S74" s="18">
        <f t="shared" si="114"/>
        <v>0</v>
      </c>
      <c r="T74" s="20">
        <f t="shared" si="115"/>
        <v>0</v>
      </c>
      <c r="U74" s="22">
        <f t="shared" si="116"/>
        <v>0</v>
      </c>
      <c r="V74" s="23"/>
      <c r="W74" s="18">
        <f t="shared" si="117"/>
        <v>0</v>
      </c>
      <c r="X74" s="24"/>
      <c r="Y74" s="18">
        <f t="shared" si="118"/>
        <v>0</v>
      </c>
      <c r="Z74" s="24"/>
      <c r="AA74" s="34">
        <f t="shared" si="119"/>
        <v>0</v>
      </c>
      <c r="AB74" s="33"/>
      <c r="AC74" s="34">
        <f t="shared" si="120"/>
        <v>0</v>
      </c>
      <c r="AD74" s="26">
        <f t="shared" si="121"/>
        <v>0</v>
      </c>
      <c r="AE74" s="27">
        <f t="shared" si="122"/>
        <v>0</v>
      </c>
      <c r="AF74" s="28">
        <f t="shared" si="123"/>
        <v>6</v>
      </c>
      <c r="AG74" s="29">
        <f t="shared" si="124"/>
        <v>0.5</v>
      </c>
      <c r="AH74" s="28">
        <f t="shared" si="125"/>
        <v>0</v>
      </c>
      <c r="AI74" s="22">
        <f t="shared" si="126"/>
        <v>0</v>
      </c>
    </row>
    <row r="75" spans="1:35" s="274" customFormat="1" ht="15">
      <c r="A75" s="30"/>
      <c r="B75" s="305" t="s">
        <v>1371</v>
      </c>
      <c r="C75" s="305" t="s">
        <v>1353</v>
      </c>
      <c r="D75" s="308">
        <v>6</v>
      </c>
      <c r="E75" s="18">
        <f t="shared" si="106"/>
        <v>0.5</v>
      </c>
      <c r="F75" s="19"/>
      <c r="G75" s="18">
        <f t="shared" si="107"/>
        <v>0</v>
      </c>
      <c r="H75" s="19"/>
      <c r="I75" s="18">
        <f t="shared" si="108"/>
        <v>0</v>
      </c>
      <c r="J75" s="19"/>
      <c r="K75" s="18">
        <f t="shared" si="109"/>
        <v>0</v>
      </c>
      <c r="L75" s="19"/>
      <c r="M75" s="18">
        <f t="shared" si="110"/>
        <v>0</v>
      </c>
      <c r="N75" s="20">
        <f t="shared" si="111"/>
        <v>6</v>
      </c>
      <c r="O75" s="21">
        <f t="shared" si="112"/>
        <v>0.5</v>
      </c>
      <c r="P75" s="19"/>
      <c r="Q75" s="18">
        <f t="shared" si="113"/>
        <v>0</v>
      </c>
      <c r="R75" s="19"/>
      <c r="S75" s="18">
        <f t="shared" si="114"/>
        <v>0</v>
      </c>
      <c r="T75" s="20">
        <f t="shared" si="115"/>
        <v>0</v>
      </c>
      <c r="U75" s="22">
        <f t="shared" si="116"/>
        <v>0</v>
      </c>
      <c r="V75" s="23"/>
      <c r="W75" s="18">
        <f t="shared" si="117"/>
        <v>0</v>
      </c>
      <c r="X75" s="24"/>
      <c r="Y75" s="18">
        <f t="shared" si="118"/>
        <v>0</v>
      </c>
      <c r="Z75" s="24"/>
      <c r="AA75" s="34">
        <f t="shared" si="119"/>
        <v>0</v>
      </c>
      <c r="AB75" s="37"/>
      <c r="AC75" s="34">
        <f t="shared" si="120"/>
        <v>0</v>
      </c>
      <c r="AD75" s="38">
        <f t="shared" si="121"/>
        <v>0</v>
      </c>
      <c r="AE75" s="27">
        <f t="shared" si="122"/>
        <v>0</v>
      </c>
      <c r="AF75" s="28">
        <f t="shared" si="123"/>
        <v>6</v>
      </c>
      <c r="AG75" s="29">
        <f t="shared" si="124"/>
        <v>0.5</v>
      </c>
      <c r="AH75" s="28">
        <f t="shared" si="125"/>
        <v>0</v>
      </c>
      <c r="AI75" s="22">
        <f t="shared" si="126"/>
        <v>0</v>
      </c>
    </row>
    <row r="76" spans="1:35" s="274" customFormat="1" ht="15">
      <c r="A76" s="30"/>
      <c r="B76" s="305" t="s">
        <v>1372</v>
      </c>
      <c r="C76" s="305" t="s">
        <v>1354</v>
      </c>
      <c r="D76" s="306">
        <v>3</v>
      </c>
      <c r="E76" s="18">
        <f aca="true" t="shared" si="127" ref="E76:E80">+D76/12</f>
        <v>0.25</v>
      </c>
      <c r="F76" s="19"/>
      <c r="G76" s="18">
        <f aca="true" t="shared" si="128" ref="G76:G80">F76/12</f>
        <v>0</v>
      </c>
      <c r="H76" s="19"/>
      <c r="I76" s="18">
        <f aca="true" t="shared" si="129" ref="I76:I80">+H76/12</f>
        <v>0</v>
      </c>
      <c r="J76" s="19"/>
      <c r="K76" s="18">
        <f aca="true" t="shared" si="130" ref="K76:K80">+J76/12</f>
        <v>0</v>
      </c>
      <c r="L76" s="19"/>
      <c r="M76" s="18">
        <f aca="true" t="shared" si="131" ref="M76:M80">+L76/12</f>
        <v>0</v>
      </c>
      <c r="N76" s="20">
        <f aca="true" t="shared" si="132" ref="N76:N80">D76+F76+H76+J76+L76</f>
        <v>3</v>
      </c>
      <c r="O76" s="21">
        <f aca="true" t="shared" si="133" ref="O76:O80">E76+G76+I76+K76+M76</f>
        <v>0.25</v>
      </c>
      <c r="P76" s="19"/>
      <c r="Q76" s="18">
        <f aca="true" t="shared" si="134" ref="Q76:Q80">+P76/12</f>
        <v>0</v>
      </c>
      <c r="R76" s="19"/>
      <c r="S76" s="18">
        <f aca="true" t="shared" si="135" ref="S76:S80">+R76/12</f>
        <v>0</v>
      </c>
      <c r="T76" s="20">
        <f aca="true" t="shared" si="136" ref="T76:T80">P76+R76</f>
        <v>0</v>
      </c>
      <c r="U76" s="22">
        <f aca="true" t="shared" si="137" ref="U76:U80">Q76+S76</f>
        <v>0</v>
      </c>
      <c r="V76" s="23"/>
      <c r="W76" s="18">
        <f aca="true" t="shared" si="138" ref="W76:W80">+V76/12</f>
        <v>0</v>
      </c>
      <c r="X76" s="24"/>
      <c r="Y76" s="18">
        <f aca="true" t="shared" si="139" ref="Y76:Y80">+X76/12</f>
        <v>0</v>
      </c>
      <c r="Z76" s="24"/>
      <c r="AA76" s="34">
        <f aca="true" t="shared" si="140" ref="AA76:AA80">+Z76/12</f>
        <v>0</v>
      </c>
      <c r="AB76" s="33"/>
      <c r="AC76" s="34">
        <f aca="true" t="shared" si="141" ref="AC76:AC80">AB76/12</f>
        <v>0</v>
      </c>
      <c r="AD76" s="26">
        <f aca="true" t="shared" si="142" ref="AD76:AD80">X76+Z76+AB76</f>
        <v>0</v>
      </c>
      <c r="AE76" s="27">
        <f aca="true" t="shared" si="143" ref="AE76:AE80">Y76+AA76+AC76</f>
        <v>0</v>
      </c>
      <c r="AF76" s="28">
        <f aca="true" t="shared" si="144" ref="AF76:AF80">N76+T76+V76+AD76</f>
        <v>3</v>
      </c>
      <c r="AG76" s="29">
        <f aca="true" t="shared" si="145" ref="AG76:AG80">O76+U76+W76+AE76</f>
        <v>0.25</v>
      </c>
      <c r="AH76" s="28">
        <f aca="true" t="shared" si="146" ref="AH76:AH80">IF(AF76-F76-J76-AB76-12&lt;0,0,AF76-F76-J76-AB76-12)</f>
        <v>0</v>
      </c>
      <c r="AI76" s="22">
        <f aca="true" t="shared" si="147" ref="AI76:AI80">AH76/12</f>
        <v>0</v>
      </c>
    </row>
    <row r="77" spans="1:35" s="274" customFormat="1" ht="15">
      <c r="A77" s="30"/>
      <c r="B77" s="305" t="s">
        <v>1373</v>
      </c>
      <c r="C77" s="305" t="s">
        <v>1355</v>
      </c>
      <c r="D77" s="309">
        <v>3</v>
      </c>
      <c r="E77" s="18">
        <f t="shared" si="127"/>
        <v>0.25</v>
      </c>
      <c r="F77" s="19"/>
      <c r="G77" s="18">
        <f t="shared" si="128"/>
        <v>0</v>
      </c>
      <c r="H77" s="19"/>
      <c r="I77" s="18">
        <f t="shared" si="129"/>
        <v>0</v>
      </c>
      <c r="J77" s="19"/>
      <c r="K77" s="18">
        <f t="shared" si="130"/>
        <v>0</v>
      </c>
      <c r="L77" s="19"/>
      <c r="M77" s="18">
        <f t="shared" si="131"/>
        <v>0</v>
      </c>
      <c r="N77" s="20">
        <f t="shared" si="132"/>
        <v>3</v>
      </c>
      <c r="O77" s="21">
        <f t="shared" si="133"/>
        <v>0.25</v>
      </c>
      <c r="P77" s="19"/>
      <c r="Q77" s="18">
        <f t="shared" si="134"/>
        <v>0</v>
      </c>
      <c r="R77" s="19"/>
      <c r="S77" s="18">
        <f t="shared" si="135"/>
        <v>0</v>
      </c>
      <c r="T77" s="20">
        <f t="shared" si="136"/>
        <v>0</v>
      </c>
      <c r="U77" s="22">
        <f t="shared" si="137"/>
        <v>0</v>
      </c>
      <c r="V77" s="23"/>
      <c r="W77" s="18">
        <f t="shared" si="138"/>
        <v>0</v>
      </c>
      <c r="X77" s="24"/>
      <c r="Y77" s="18">
        <f t="shared" si="139"/>
        <v>0</v>
      </c>
      <c r="Z77" s="24"/>
      <c r="AA77" s="34">
        <f t="shared" si="140"/>
        <v>0</v>
      </c>
      <c r="AB77" s="33"/>
      <c r="AC77" s="34">
        <f t="shared" si="141"/>
        <v>0</v>
      </c>
      <c r="AD77" s="26">
        <f t="shared" si="142"/>
        <v>0</v>
      </c>
      <c r="AE77" s="27">
        <f t="shared" si="143"/>
        <v>0</v>
      </c>
      <c r="AF77" s="28">
        <f t="shared" si="144"/>
        <v>3</v>
      </c>
      <c r="AG77" s="29">
        <f t="shared" si="145"/>
        <v>0.25</v>
      </c>
      <c r="AH77" s="28">
        <f t="shared" si="146"/>
        <v>0</v>
      </c>
      <c r="AI77" s="22">
        <f t="shared" si="147"/>
        <v>0</v>
      </c>
    </row>
    <row r="78" spans="1:35" s="274" customFormat="1" ht="15">
      <c r="A78" s="30"/>
      <c r="B78" s="305" t="s">
        <v>1374</v>
      </c>
      <c r="C78" s="305" t="s">
        <v>1356</v>
      </c>
      <c r="D78" s="309">
        <v>6</v>
      </c>
      <c r="E78" s="18">
        <f t="shared" si="127"/>
        <v>0.5</v>
      </c>
      <c r="F78" s="19"/>
      <c r="G78" s="18">
        <f t="shared" si="128"/>
        <v>0</v>
      </c>
      <c r="H78" s="19"/>
      <c r="I78" s="18">
        <f t="shared" si="129"/>
        <v>0</v>
      </c>
      <c r="J78" s="19"/>
      <c r="K78" s="18">
        <f t="shared" si="130"/>
        <v>0</v>
      </c>
      <c r="L78" s="19"/>
      <c r="M78" s="18">
        <f t="shared" si="131"/>
        <v>0</v>
      </c>
      <c r="N78" s="20">
        <f t="shared" si="132"/>
        <v>6</v>
      </c>
      <c r="O78" s="21">
        <f t="shared" si="133"/>
        <v>0.5</v>
      </c>
      <c r="P78" s="19"/>
      <c r="Q78" s="18">
        <f t="shared" si="134"/>
        <v>0</v>
      </c>
      <c r="R78" s="19"/>
      <c r="S78" s="18">
        <f t="shared" si="135"/>
        <v>0</v>
      </c>
      <c r="T78" s="20">
        <f t="shared" si="136"/>
        <v>0</v>
      </c>
      <c r="U78" s="22">
        <f t="shared" si="137"/>
        <v>0</v>
      </c>
      <c r="V78" s="23"/>
      <c r="W78" s="18">
        <f t="shared" si="138"/>
        <v>0</v>
      </c>
      <c r="X78" s="24"/>
      <c r="Y78" s="18">
        <f t="shared" si="139"/>
        <v>0</v>
      </c>
      <c r="Z78" s="24"/>
      <c r="AA78" s="34">
        <f t="shared" si="140"/>
        <v>0</v>
      </c>
      <c r="AB78" s="33"/>
      <c r="AC78" s="34">
        <f t="shared" si="141"/>
        <v>0</v>
      </c>
      <c r="AD78" s="26">
        <f t="shared" si="142"/>
        <v>0</v>
      </c>
      <c r="AE78" s="27">
        <f t="shared" si="143"/>
        <v>0</v>
      </c>
      <c r="AF78" s="28">
        <f t="shared" si="144"/>
        <v>6</v>
      </c>
      <c r="AG78" s="29">
        <f t="shared" si="145"/>
        <v>0.5</v>
      </c>
      <c r="AH78" s="28">
        <f t="shared" si="146"/>
        <v>0</v>
      </c>
      <c r="AI78" s="22">
        <f t="shared" si="147"/>
        <v>0</v>
      </c>
    </row>
    <row r="79" spans="1:35" s="274" customFormat="1" ht="15">
      <c r="A79" s="15"/>
      <c r="B79" s="305" t="s">
        <v>1375</v>
      </c>
      <c r="C79" s="305" t="s">
        <v>1357</v>
      </c>
      <c r="D79" s="309">
        <v>6</v>
      </c>
      <c r="E79" s="18">
        <f t="shared" si="127"/>
        <v>0.5</v>
      </c>
      <c r="F79" s="19"/>
      <c r="G79" s="18">
        <f t="shared" si="128"/>
        <v>0</v>
      </c>
      <c r="H79" s="19"/>
      <c r="I79" s="18">
        <f t="shared" si="129"/>
        <v>0</v>
      </c>
      <c r="J79" s="19"/>
      <c r="K79" s="18">
        <f t="shared" si="130"/>
        <v>0</v>
      </c>
      <c r="L79" s="19"/>
      <c r="M79" s="18">
        <f t="shared" si="131"/>
        <v>0</v>
      </c>
      <c r="N79" s="20">
        <f t="shared" si="132"/>
        <v>6</v>
      </c>
      <c r="O79" s="21">
        <f t="shared" si="133"/>
        <v>0.5</v>
      </c>
      <c r="P79" s="19"/>
      <c r="Q79" s="18">
        <f t="shared" si="134"/>
        <v>0</v>
      </c>
      <c r="R79" s="19"/>
      <c r="S79" s="18">
        <f t="shared" si="135"/>
        <v>0</v>
      </c>
      <c r="T79" s="20">
        <f t="shared" si="136"/>
        <v>0</v>
      </c>
      <c r="U79" s="22">
        <f t="shared" si="137"/>
        <v>0</v>
      </c>
      <c r="V79" s="23"/>
      <c r="W79" s="18">
        <f t="shared" si="138"/>
        <v>0</v>
      </c>
      <c r="X79" s="24"/>
      <c r="Y79" s="18">
        <f t="shared" si="139"/>
        <v>0</v>
      </c>
      <c r="Z79" s="24"/>
      <c r="AA79" s="34">
        <f t="shared" si="140"/>
        <v>0</v>
      </c>
      <c r="AB79" s="33"/>
      <c r="AC79" s="34">
        <f t="shared" si="141"/>
        <v>0</v>
      </c>
      <c r="AD79" s="26">
        <f t="shared" si="142"/>
        <v>0</v>
      </c>
      <c r="AE79" s="27">
        <f t="shared" si="143"/>
        <v>0</v>
      </c>
      <c r="AF79" s="28">
        <f t="shared" si="144"/>
        <v>6</v>
      </c>
      <c r="AG79" s="29">
        <f t="shared" si="145"/>
        <v>0.5</v>
      </c>
      <c r="AH79" s="28">
        <f t="shared" si="146"/>
        <v>0</v>
      </c>
      <c r="AI79" s="22">
        <f t="shared" si="147"/>
        <v>0</v>
      </c>
    </row>
    <row r="80" spans="1:35" s="274" customFormat="1" ht="15">
      <c r="A80" s="30"/>
      <c r="B80" s="305" t="s">
        <v>1376</v>
      </c>
      <c r="C80" s="305" t="s">
        <v>1358</v>
      </c>
      <c r="D80" s="309">
        <v>6</v>
      </c>
      <c r="E80" s="18">
        <f t="shared" si="127"/>
        <v>0.5</v>
      </c>
      <c r="F80" s="19"/>
      <c r="G80" s="18">
        <f t="shared" si="128"/>
        <v>0</v>
      </c>
      <c r="H80" s="19"/>
      <c r="I80" s="18">
        <f t="shared" si="129"/>
        <v>0</v>
      </c>
      <c r="J80" s="19"/>
      <c r="K80" s="18">
        <f t="shared" si="130"/>
        <v>0</v>
      </c>
      <c r="L80" s="19"/>
      <c r="M80" s="18">
        <f t="shared" si="131"/>
        <v>0</v>
      </c>
      <c r="N80" s="20">
        <f t="shared" si="132"/>
        <v>6</v>
      </c>
      <c r="O80" s="21">
        <f t="shared" si="133"/>
        <v>0.5</v>
      </c>
      <c r="P80" s="19"/>
      <c r="Q80" s="18">
        <f t="shared" si="134"/>
        <v>0</v>
      </c>
      <c r="R80" s="19"/>
      <c r="S80" s="18">
        <f t="shared" si="135"/>
        <v>0</v>
      </c>
      <c r="T80" s="20">
        <f t="shared" si="136"/>
        <v>0</v>
      </c>
      <c r="U80" s="22">
        <f t="shared" si="137"/>
        <v>0</v>
      </c>
      <c r="V80" s="23"/>
      <c r="W80" s="18">
        <f t="shared" si="138"/>
        <v>0</v>
      </c>
      <c r="X80" s="24"/>
      <c r="Y80" s="18">
        <f t="shared" si="139"/>
        <v>0</v>
      </c>
      <c r="Z80" s="24"/>
      <c r="AA80" s="34">
        <f t="shared" si="140"/>
        <v>0</v>
      </c>
      <c r="AB80" s="37"/>
      <c r="AC80" s="34">
        <f t="shared" si="141"/>
        <v>0</v>
      </c>
      <c r="AD80" s="38">
        <f t="shared" si="142"/>
        <v>0</v>
      </c>
      <c r="AE80" s="27">
        <f t="shared" si="143"/>
        <v>0</v>
      </c>
      <c r="AF80" s="28">
        <f t="shared" si="144"/>
        <v>6</v>
      </c>
      <c r="AG80" s="29">
        <f t="shared" si="145"/>
        <v>0.5</v>
      </c>
      <c r="AH80" s="28">
        <f t="shared" si="146"/>
        <v>0</v>
      </c>
      <c r="AI80" s="22">
        <f t="shared" si="147"/>
        <v>0</v>
      </c>
    </row>
    <row r="81" spans="1:35" s="274" customFormat="1" ht="15">
      <c r="A81" s="30"/>
      <c r="B81" s="305" t="s">
        <v>1377</v>
      </c>
      <c r="C81" s="305" t="s">
        <v>1359</v>
      </c>
      <c r="D81" s="309">
        <v>6</v>
      </c>
      <c r="E81" s="18">
        <f aca="true" t="shared" si="148" ref="E81:E85">+D81/12</f>
        <v>0.5</v>
      </c>
      <c r="F81" s="19"/>
      <c r="G81" s="18">
        <f aca="true" t="shared" si="149" ref="G81:G85">F81/12</f>
        <v>0</v>
      </c>
      <c r="H81" s="19"/>
      <c r="I81" s="18">
        <f aca="true" t="shared" si="150" ref="I81:I85">+H81/12</f>
        <v>0</v>
      </c>
      <c r="J81" s="19"/>
      <c r="K81" s="18">
        <f aca="true" t="shared" si="151" ref="K81:K85">+J81/12</f>
        <v>0</v>
      </c>
      <c r="L81" s="19"/>
      <c r="M81" s="18">
        <f aca="true" t="shared" si="152" ref="M81:M85">+L81/12</f>
        <v>0</v>
      </c>
      <c r="N81" s="20">
        <f aca="true" t="shared" si="153" ref="N81:N85">D81+F81+H81+J81+L81</f>
        <v>6</v>
      </c>
      <c r="O81" s="21">
        <f aca="true" t="shared" si="154" ref="O81:O85">E81+G81+I81+K81+M81</f>
        <v>0.5</v>
      </c>
      <c r="P81" s="19"/>
      <c r="Q81" s="18">
        <f aca="true" t="shared" si="155" ref="Q81:Q85">+P81/12</f>
        <v>0</v>
      </c>
      <c r="R81" s="19"/>
      <c r="S81" s="18">
        <f aca="true" t="shared" si="156" ref="S81:S85">+R81/12</f>
        <v>0</v>
      </c>
      <c r="T81" s="20">
        <f aca="true" t="shared" si="157" ref="T81:T85">P81+R81</f>
        <v>0</v>
      </c>
      <c r="U81" s="22">
        <f aca="true" t="shared" si="158" ref="U81:U85">Q81+S81</f>
        <v>0</v>
      </c>
      <c r="V81" s="23"/>
      <c r="W81" s="18">
        <f aca="true" t="shared" si="159" ref="W81:W85">+V81/12</f>
        <v>0</v>
      </c>
      <c r="X81" s="24"/>
      <c r="Y81" s="18">
        <f aca="true" t="shared" si="160" ref="Y81:Y85">+X81/12</f>
        <v>0</v>
      </c>
      <c r="Z81" s="24"/>
      <c r="AA81" s="34">
        <f aca="true" t="shared" si="161" ref="AA81:AA85">+Z81/12</f>
        <v>0</v>
      </c>
      <c r="AB81" s="33"/>
      <c r="AC81" s="34">
        <f aca="true" t="shared" si="162" ref="AC81:AC85">AB81/12</f>
        <v>0</v>
      </c>
      <c r="AD81" s="26">
        <f aca="true" t="shared" si="163" ref="AD81:AD85">X81+Z81+AB81</f>
        <v>0</v>
      </c>
      <c r="AE81" s="27">
        <f aca="true" t="shared" si="164" ref="AE81:AE85">Y81+AA81+AC81</f>
        <v>0</v>
      </c>
      <c r="AF81" s="28">
        <f aca="true" t="shared" si="165" ref="AF81:AF85">N81+T81+V81+AD81</f>
        <v>6</v>
      </c>
      <c r="AG81" s="29">
        <f aca="true" t="shared" si="166" ref="AG81:AG85">O81+U81+W81+AE81</f>
        <v>0.5</v>
      </c>
      <c r="AH81" s="28">
        <f aca="true" t="shared" si="167" ref="AH81:AH85">IF(AF81-F81-J81-AB81-12&lt;0,0,AF81-F81-J81-AB81-12)</f>
        <v>0</v>
      </c>
      <c r="AI81" s="22">
        <f aca="true" t="shared" si="168" ref="AI81:AI85">AH81/12</f>
        <v>0</v>
      </c>
    </row>
    <row r="82" spans="1:35" s="274" customFormat="1" ht="15">
      <c r="A82" s="30"/>
      <c r="B82" s="305" t="s">
        <v>1378</v>
      </c>
      <c r="C82" s="305" t="s">
        <v>1360</v>
      </c>
      <c r="D82" s="309">
        <v>6</v>
      </c>
      <c r="E82" s="18">
        <f t="shared" si="148"/>
        <v>0.5</v>
      </c>
      <c r="F82" s="19"/>
      <c r="G82" s="18">
        <f t="shared" si="149"/>
        <v>0</v>
      </c>
      <c r="H82" s="19"/>
      <c r="I82" s="18">
        <f t="shared" si="150"/>
        <v>0</v>
      </c>
      <c r="J82" s="19"/>
      <c r="K82" s="18">
        <f t="shared" si="151"/>
        <v>0</v>
      </c>
      <c r="L82" s="19"/>
      <c r="M82" s="18">
        <f t="shared" si="152"/>
        <v>0</v>
      </c>
      <c r="N82" s="20">
        <f t="shared" si="153"/>
        <v>6</v>
      </c>
      <c r="O82" s="21">
        <f t="shared" si="154"/>
        <v>0.5</v>
      </c>
      <c r="P82" s="19"/>
      <c r="Q82" s="18">
        <f t="shared" si="155"/>
        <v>0</v>
      </c>
      <c r="R82" s="19"/>
      <c r="S82" s="18">
        <f t="shared" si="156"/>
        <v>0</v>
      </c>
      <c r="T82" s="20">
        <f t="shared" si="157"/>
        <v>0</v>
      </c>
      <c r="U82" s="22">
        <f t="shared" si="158"/>
        <v>0</v>
      </c>
      <c r="V82" s="23"/>
      <c r="W82" s="18">
        <f t="shared" si="159"/>
        <v>0</v>
      </c>
      <c r="X82" s="24"/>
      <c r="Y82" s="18">
        <f t="shared" si="160"/>
        <v>0</v>
      </c>
      <c r="Z82" s="24"/>
      <c r="AA82" s="34">
        <f t="shared" si="161"/>
        <v>0</v>
      </c>
      <c r="AB82" s="33"/>
      <c r="AC82" s="34">
        <f t="shared" si="162"/>
        <v>0</v>
      </c>
      <c r="AD82" s="26">
        <f t="shared" si="163"/>
        <v>0</v>
      </c>
      <c r="AE82" s="27">
        <f t="shared" si="164"/>
        <v>0</v>
      </c>
      <c r="AF82" s="28">
        <f t="shared" si="165"/>
        <v>6</v>
      </c>
      <c r="AG82" s="29">
        <f t="shared" si="166"/>
        <v>0.5</v>
      </c>
      <c r="AH82" s="28">
        <f t="shared" si="167"/>
        <v>0</v>
      </c>
      <c r="AI82" s="22">
        <f t="shared" si="168"/>
        <v>0</v>
      </c>
    </row>
    <row r="83" spans="1:35" s="274" customFormat="1" ht="15">
      <c r="A83" s="30"/>
      <c r="B83" s="305" t="s">
        <v>1379</v>
      </c>
      <c r="C83" s="305" t="s">
        <v>1361</v>
      </c>
      <c r="D83" s="309">
        <v>6</v>
      </c>
      <c r="E83" s="18">
        <f t="shared" si="148"/>
        <v>0.5</v>
      </c>
      <c r="F83" s="19"/>
      <c r="G83" s="18">
        <f t="shared" si="149"/>
        <v>0</v>
      </c>
      <c r="H83" s="19"/>
      <c r="I83" s="18">
        <f t="shared" si="150"/>
        <v>0</v>
      </c>
      <c r="J83" s="19"/>
      <c r="K83" s="18">
        <f t="shared" si="151"/>
        <v>0</v>
      </c>
      <c r="L83" s="19"/>
      <c r="M83" s="18">
        <f t="shared" si="152"/>
        <v>0</v>
      </c>
      <c r="N83" s="20">
        <f t="shared" si="153"/>
        <v>6</v>
      </c>
      <c r="O83" s="21">
        <f t="shared" si="154"/>
        <v>0.5</v>
      </c>
      <c r="P83" s="19"/>
      <c r="Q83" s="18">
        <f t="shared" si="155"/>
        <v>0</v>
      </c>
      <c r="R83" s="19"/>
      <c r="S83" s="18">
        <f t="shared" si="156"/>
        <v>0</v>
      </c>
      <c r="T83" s="20">
        <f t="shared" si="157"/>
        <v>0</v>
      </c>
      <c r="U83" s="22">
        <f t="shared" si="158"/>
        <v>0</v>
      </c>
      <c r="V83" s="23"/>
      <c r="W83" s="18">
        <f t="shared" si="159"/>
        <v>0</v>
      </c>
      <c r="X83" s="24"/>
      <c r="Y83" s="18">
        <f t="shared" si="160"/>
        <v>0</v>
      </c>
      <c r="Z83" s="24"/>
      <c r="AA83" s="34">
        <f t="shared" si="161"/>
        <v>0</v>
      </c>
      <c r="AB83" s="33"/>
      <c r="AC83" s="34">
        <f t="shared" si="162"/>
        <v>0</v>
      </c>
      <c r="AD83" s="26">
        <f t="shared" si="163"/>
        <v>0</v>
      </c>
      <c r="AE83" s="27">
        <f t="shared" si="164"/>
        <v>0</v>
      </c>
      <c r="AF83" s="28">
        <f t="shared" si="165"/>
        <v>6</v>
      </c>
      <c r="AG83" s="29">
        <f t="shared" si="166"/>
        <v>0.5</v>
      </c>
      <c r="AH83" s="28">
        <f t="shared" si="167"/>
        <v>0</v>
      </c>
      <c r="AI83" s="22">
        <f t="shared" si="168"/>
        <v>0</v>
      </c>
    </row>
    <row r="84" spans="1:35" s="274" customFormat="1" ht="15">
      <c r="A84" s="15"/>
      <c r="B84" s="305" t="s">
        <v>1380</v>
      </c>
      <c r="C84" s="305" t="s">
        <v>1362</v>
      </c>
      <c r="D84" s="309">
        <v>3</v>
      </c>
      <c r="E84" s="18">
        <f t="shared" si="148"/>
        <v>0.25</v>
      </c>
      <c r="F84" s="19"/>
      <c r="G84" s="18">
        <f t="shared" si="149"/>
        <v>0</v>
      </c>
      <c r="H84" s="19"/>
      <c r="I84" s="18">
        <f t="shared" si="150"/>
        <v>0</v>
      </c>
      <c r="J84" s="19"/>
      <c r="K84" s="18">
        <f t="shared" si="151"/>
        <v>0</v>
      </c>
      <c r="L84" s="19"/>
      <c r="M84" s="18">
        <f t="shared" si="152"/>
        <v>0</v>
      </c>
      <c r="N84" s="20">
        <f t="shared" si="153"/>
        <v>3</v>
      </c>
      <c r="O84" s="21">
        <f t="shared" si="154"/>
        <v>0.25</v>
      </c>
      <c r="P84" s="19"/>
      <c r="Q84" s="18">
        <f t="shared" si="155"/>
        <v>0</v>
      </c>
      <c r="R84" s="19"/>
      <c r="S84" s="18">
        <f t="shared" si="156"/>
        <v>0</v>
      </c>
      <c r="T84" s="20">
        <f t="shared" si="157"/>
        <v>0</v>
      </c>
      <c r="U84" s="22">
        <f t="shared" si="158"/>
        <v>0</v>
      </c>
      <c r="V84" s="23"/>
      <c r="W84" s="18">
        <f t="shared" si="159"/>
        <v>0</v>
      </c>
      <c r="X84" s="24"/>
      <c r="Y84" s="18">
        <f t="shared" si="160"/>
        <v>0</v>
      </c>
      <c r="Z84" s="24"/>
      <c r="AA84" s="34">
        <f t="shared" si="161"/>
        <v>0</v>
      </c>
      <c r="AB84" s="33"/>
      <c r="AC84" s="34">
        <f t="shared" si="162"/>
        <v>0</v>
      </c>
      <c r="AD84" s="26">
        <f t="shared" si="163"/>
        <v>0</v>
      </c>
      <c r="AE84" s="27">
        <f t="shared" si="164"/>
        <v>0</v>
      </c>
      <c r="AF84" s="28">
        <f t="shared" si="165"/>
        <v>3</v>
      </c>
      <c r="AG84" s="29">
        <f t="shared" si="166"/>
        <v>0.25</v>
      </c>
      <c r="AH84" s="28">
        <f t="shared" si="167"/>
        <v>0</v>
      </c>
      <c r="AI84" s="22">
        <f t="shared" si="168"/>
        <v>0</v>
      </c>
    </row>
    <row r="85" spans="1:35" s="274" customFormat="1" ht="15">
      <c r="A85" s="30"/>
      <c r="B85" s="305" t="s">
        <v>1381</v>
      </c>
      <c r="C85" s="305" t="s">
        <v>1363</v>
      </c>
      <c r="D85" s="309">
        <v>6</v>
      </c>
      <c r="E85" s="18">
        <f t="shared" si="148"/>
        <v>0.5</v>
      </c>
      <c r="F85" s="19"/>
      <c r="G85" s="18">
        <f t="shared" si="149"/>
        <v>0</v>
      </c>
      <c r="H85" s="19"/>
      <c r="I85" s="18">
        <f t="shared" si="150"/>
        <v>0</v>
      </c>
      <c r="J85" s="19"/>
      <c r="K85" s="18">
        <f t="shared" si="151"/>
        <v>0</v>
      </c>
      <c r="L85" s="19"/>
      <c r="M85" s="18">
        <f t="shared" si="152"/>
        <v>0</v>
      </c>
      <c r="N85" s="20">
        <f t="shared" si="153"/>
        <v>6</v>
      </c>
      <c r="O85" s="21">
        <f t="shared" si="154"/>
        <v>0.5</v>
      </c>
      <c r="P85" s="19"/>
      <c r="Q85" s="18">
        <f t="shared" si="155"/>
        <v>0</v>
      </c>
      <c r="R85" s="19"/>
      <c r="S85" s="18">
        <f t="shared" si="156"/>
        <v>0</v>
      </c>
      <c r="T85" s="20">
        <f t="shared" si="157"/>
        <v>0</v>
      </c>
      <c r="U85" s="22">
        <f t="shared" si="158"/>
        <v>0</v>
      </c>
      <c r="V85" s="23"/>
      <c r="W85" s="18">
        <f t="shared" si="159"/>
        <v>0</v>
      </c>
      <c r="X85" s="24"/>
      <c r="Y85" s="18">
        <f t="shared" si="160"/>
        <v>0</v>
      </c>
      <c r="Z85" s="24"/>
      <c r="AA85" s="34">
        <f t="shared" si="161"/>
        <v>0</v>
      </c>
      <c r="AB85" s="37"/>
      <c r="AC85" s="34">
        <f t="shared" si="162"/>
        <v>0</v>
      </c>
      <c r="AD85" s="38">
        <f t="shared" si="163"/>
        <v>0</v>
      </c>
      <c r="AE85" s="27">
        <f t="shared" si="164"/>
        <v>0</v>
      </c>
      <c r="AF85" s="28">
        <f t="shared" si="165"/>
        <v>6</v>
      </c>
      <c r="AG85" s="29">
        <f t="shared" si="166"/>
        <v>0.5</v>
      </c>
      <c r="AH85" s="28">
        <f t="shared" si="167"/>
        <v>0</v>
      </c>
      <c r="AI85" s="22">
        <f t="shared" si="168"/>
        <v>0</v>
      </c>
    </row>
    <row r="86" spans="1:35" ht="15">
      <c r="A86" s="30"/>
      <c r="B86" s="305" t="s">
        <v>1382</v>
      </c>
      <c r="C86" s="305" t="s">
        <v>1364</v>
      </c>
      <c r="D86" s="309">
        <v>6</v>
      </c>
      <c r="E86" s="18">
        <f t="shared" si="0"/>
        <v>0.5</v>
      </c>
      <c r="F86" s="19"/>
      <c r="G86" s="18">
        <f t="shared" si="91"/>
        <v>0</v>
      </c>
      <c r="H86" s="19"/>
      <c r="I86" s="18">
        <f t="shared" si="92"/>
        <v>0</v>
      </c>
      <c r="J86" s="19"/>
      <c r="K86" s="18">
        <f t="shared" si="93"/>
        <v>0</v>
      </c>
      <c r="L86" s="19"/>
      <c r="M86" s="18">
        <f t="shared" si="94"/>
        <v>0</v>
      </c>
      <c r="N86" s="20">
        <f t="shared" si="95"/>
        <v>6</v>
      </c>
      <c r="O86" s="21">
        <f t="shared" si="95"/>
        <v>0.5</v>
      </c>
      <c r="P86" s="19"/>
      <c r="Q86" s="18">
        <f t="shared" si="96"/>
        <v>0</v>
      </c>
      <c r="R86" s="19"/>
      <c r="S86" s="18">
        <f t="shared" si="97"/>
        <v>0</v>
      </c>
      <c r="T86" s="20">
        <f t="shared" si="98"/>
        <v>0</v>
      </c>
      <c r="U86" s="22">
        <f t="shared" si="98"/>
        <v>0</v>
      </c>
      <c r="V86" s="23"/>
      <c r="W86" s="18">
        <f t="shared" si="99"/>
        <v>0</v>
      </c>
      <c r="X86" s="24"/>
      <c r="Y86" s="18">
        <f t="shared" si="100"/>
        <v>0</v>
      </c>
      <c r="Z86" s="24"/>
      <c r="AA86" s="34">
        <f t="shared" si="101"/>
        <v>0</v>
      </c>
      <c r="AB86" s="33"/>
      <c r="AC86" s="34">
        <f t="shared" si="11"/>
        <v>0</v>
      </c>
      <c r="AD86" s="26">
        <f t="shared" si="102"/>
        <v>0</v>
      </c>
      <c r="AE86" s="27">
        <f t="shared" si="102"/>
        <v>0</v>
      </c>
      <c r="AF86" s="28">
        <f t="shared" si="103"/>
        <v>6</v>
      </c>
      <c r="AG86" s="29">
        <f t="shared" si="103"/>
        <v>0.5</v>
      </c>
      <c r="AH86" s="28">
        <f t="shared" si="104"/>
        <v>0</v>
      </c>
      <c r="AI86" s="22">
        <f t="shared" si="105"/>
        <v>0</v>
      </c>
    </row>
    <row r="87" spans="1:35" ht="15">
      <c r="A87" s="30"/>
      <c r="B87" s="305" t="s">
        <v>1383</v>
      </c>
      <c r="C87" s="305" t="s">
        <v>1365</v>
      </c>
      <c r="D87" s="309">
        <v>3</v>
      </c>
      <c r="E87" s="18">
        <f t="shared" si="0"/>
        <v>0.25</v>
      </c>
      <c r="F87" s="19"/>
      <c r="G87" s="18">
        <f t="shared" si="91"/>
        <v>0</v>
      </c>
      <c r="H87" s="19"/>
      <c r="I87" s="18">
        <f t="shared" si="92"/>
        <v>0</v>
      </c>
      <c r="J87" s="19"/>
      <c r="K87" s="18">
        <f t="shared" si="93"/>
        <v>0</v>
      </c>
      <c r="L87" s="19"/>
      <c r="M87" s="18">
        <f t="shared" si="94"/>
        <v>0</v>
      </c>
      <c r="N87" s="20">
        <f t="shared" si="95"/>
        <v>3</v>
      </c>
      <c r="O87" s="21">
        <f t="shared" si="95"/>
        <v>0.25</v>
      </c>
      <c r="P87" s="19"/>
      <c r="Q87" s="18">
        <f t="shared" si="96"/>
        <v>0</v>
      </c>
      <c r="R87" s="19"/>
      <c r="S87" s="18">
        <f t="shared" si="97"/>
        <v>0</v>
      </c>
      <c r="T87" s="20">
        <f t="shared" si="98"/>
        <v>0</v>
      </c>
      <c r="U87" s="22">
        <f t="shared" si="98"/>
        <v>0</v>
      </c>
      <c r="V87" s="23"/>
      <c r="W87" s="18">
        <f t="shared" si="99"/>
        <v>0</v>
      </c>
      <c r="X87" s="24"/>
      <c r="Y87" s="18">
        <f t="shared" si="100"/>
        <v>0</v>
      </c>
      <c r="Z87" s="24"/>
      <c r="AA87" s="34">
        <f t="shared" si="101"/>
        <v>0</v>
      </c>
      <c r="AB87" s="33"/>
      <c r="AC87" s="34">
        <f t="shared" si="11"/>
        <v>0</v>
      </c>
      <c r="AD87" s="26">
        <f t="shared" si="102"/>
        <v>0</v>
      </c>
      <c r="AE87" s="27">
        <f t="shared" si="102"/>
        <v>0</v>
      </c>
      <c r="AF87" s="28">
        <f t="shared" si="103"/>
        <v>3</v>
      </c>
      <c r="AG87" s="29">
        <f t="shared" si="103"/>
        <v>0.25</v>
      </c>
      <c r="AH87" s="28">
        <f t="shared" si="104"/>
        <v>0</v>
      </c>
      <c r="AI87" s="22">
        <f t="shared" si="105"/>
        <v>0</v>
      </c>
    </row>
    <row r="88" spans="1:35" ht="15">
      <c r="A88" s="30"/>
      <c r="B88" s="305" t="s">
        <v>1384</v>
      </c>
      <c r="C88" s="305" t="s">
        <v>1366</v>
      </c>
      <c r="D88" s="309">
        <v>6</v>
      </c>
      <c r="E88" s="18">
        <f t="shared" si="0"/>
        <v>0.5</v>
      </c>
      <c r="F88" s="19"/>
      <c r="G88" s="18">
        <f t="shared" si="91"/>
        <v>0</v>
      </c>
      <c r="H88" s="19"/>
      <c r="I88" s="18">
        <f t="shared" si="92"/>
        <v>0</v>
      </c>
      <c r="J88" s="19"/>
      <c r="K88" s="18">
        <f t="shared" si="93"/>
        <v>0</v>
      </c>
      <c r="L88" s="19"/>
      <c r="M88" s="18">
        <f t="shared" si="94"/>
        <v>0</v>
      </c>
      <c r="N88" s="20">
        <f t="shared" si="95"/>
        <v>6</v>
      </c>
      <c r="O88" s="21">
        <f t="shared" si="95"/>
        <v>0.5</v>
      </c>
      <c r="P88" s="19"/>
      <c r="Q88" s="18">
        <f t="shared" si="96"/>
        <v>0</v>
      </c>
      <c r="R88" s="19"/>
      <c r="S88" s="18">
        <f t="shared" si="97"/>
        <v>0</v>
      </c>
      <c r="T88" s="20">
        <f t="shared" si="98"/>
        <v>0</v>
      </c>
      <c r="U88" s="22">
        <f t="shared" si="98"/>
        <v>0</v>
      </c>
      <c r="V88" s="23"/>
      <c r="W88" s="18">
        <f t="shared" si="99"/>
        <v>0</v>
      </c>
      <c r="X88" s="24"/>
      <c r="Y88" s="18">
        <f t="shared" si="100"/>
        <v>0</v>
      </c>
      <c r="Z88" s="24"/>
      <c r="AA88" s="34">
        <f t="shared" si="101"/>
        <v>0</v>
      </c>
      <c r="AB88" s="33"/>
      <c r="AC88" s="34">
        <f t="shared" si="11"/>
        <v>0</v>
      </c>
      <c r="AD88" s="26">
        <f t="shared" si="102"/>
        <v>0</v>
      </c>
      <c r="AE88" s="27">
        <f t="shared" si="102"/>
        <v>0</v>
      </c>
      <c r="AF88" s="28">
        <f t="shared" si="103"/>
        <v>6</v>
      </c>
      <c r="AG88" s="29">
        <f t="shared" si="103"/>
        <v>0.5</v>
      </c>
      <c r="AH88" s="28">
        <f t="shared" si="104"/>
        <v>0</v>
      </c>
      <c r="AI88" s="22">
        <f t="shared" si="105"/>
        <v>0</v>
      </c>
    </row>
    <row r="89" spans="1:35" ht="15">
      <c r="A89" s="15"/>
      <c r="B89" s="31"/>
      <c r="C89" s="35"/>
      <c r="D89" s="17"/>
      <c r="E89" s="18">
        <f t="shared" si="0"/>
        <v>0</v>
      </c>
      <c r="F89" s="19"/>
      <c r="G89" s="18">
        <f t="shared" si="91"/>
        <v>0</v>
      </c>
      <c r="H89" s="19"/>
      <c r="I89" s="18">
        <f t="shared" si="92"/>
        <v>0</v>
      </c>
      <c r="J89" s="19"/>
      <c r="K89" s="18">
        <f t="shared" si="93"/>
        <v>0</v>
      </c>
      <c r="L89" s="19"/>
      <c r="M89" s="18">
        <f t="shared" si="94"/>
        <v>0</v>
      </c>
      <c r="N89" s="20">
        <f aca="true" t="shared" si="169" ref="N89:O90">D89+F89+H89+J89+L89</f>
        <v>0</v>
      </c>
      <c r="O89" s="21">
        <f t="shared" si="169"/>
        <v>0</v>
      </c>
      <c r="P89" s="19"/>
      <c r="Q89" s="18">
        <f t="shared" si="96"/>
        <v>0</v>
      </c>
      <c r="R89" s="19"/>
      <c r="S89" s="18">
        <f t="shared" si="97"/>
        <v>0</v>
      </c>
      <c r="T89" s="20">
        <f aca="true" t="shared" si="170" ref="T89:U90">P89+R89</f>
        <v>0</v>
      </c>
      <c r="U89" s="22">
        <f t="shared" si="170"/>
        <v>0</v>
      </c>
      <c r="V89" s="23"/>
      <c r="W89" s="18">
        <f t="shared" si="99"/>
        <v>0</v>
      </c>
      <c r="X89" s="24"/>
      <c r="Y89" s="18">
        <f t="shared" si="100"/>
        <v>0</v>
      </c>
      <c r="Z89" s="24"/>
      <c r="AA89" s="34">
        <f t="shared" si="101"/>
        <v>0</v>
      </c>
      <c r="AB89" s="33"/>
      <c r="AC89" s="34">
        <f t="shared" si="11"/>
        <v>0</v>
      </c>
      <c r="AD89" s="26">
        <f t="shared" si="102"/>
        <v>0</v>
      </c>
      <c r="AE89" s="27">
        <f t="shared" si="102"/>
        <v>0</v>
      </c>
      <c r="AF89" s="28">
        <f t="shared" si="103"/>
        <v>0</v>
      </c>
      <c r="AG89" s="29">
        <f t="shared" si="103"/>
        <v>0</v>
      </c>
      <c r="AH89" s="28">
        <f t="shared" si="104"/>
        <v>0</v>
      </c>
      <c r="AI89" s="22">
        <f t="shared" si="105"/>
        <v>0</v>
      </c>
    </row>
    <row r="90" spans="1:35" ht="15.75" thickBot="1">
      <c r="A90" s="30"/>
      <c r="B90" s="31"/>
      <c r="C90" s="36"/>
      <c r="D90" s="17"/>
      <c r="E90" s="18">
        <f t="shared" si="0"/>
        <v>0</v>
      </c>
      <c r="F90" s="19"/>
      <c r="G90" s="18">
        <f t="shared" si="91"/>
        <v>0</v>
      </c>
      <c r="H90" s="19"/>
      <c r="I90" s="18">
        <f t="shared" si="92"/>
        <v>0</v>
      </c>
      <c r="J90" s="19"/>
      <c r="K90" s="18">
        <f t="shared" si="93"/>
        <v>0</v>
      </c>
      <c r="L90" s="19"/>
      <c r="M90" s="18">
        <f t="shared" si="94"/>
        <v>0</v>
      </c>
      <c r="N90" s="20">
        <f t="shared" si="169"/>
        <v>0</v>
      </c>
      <c r="O90" s="21">
        <f t="shared" si="169"/>
        <v>0</v>
      </c>
      <c r="P90" s="19"/>
      <c r="Q90" s="18">
        <f t="shared" si="96"/>
        <v>0</v>
      </c>
      <c r="R90" s="19"/>
      <c r="S90" s="18">
        <f t="shared" si="97"/>
        <v>0</v>
      </c>
      <c r="T90" s="20">
        <f t="shared" si="170"/>
        <v>0</v>
      </c>
      <c r="U90" s="22">
        <f t="shared" si="170"/>
        <v>0</v>
      </c>
      <c r="V90" s="23"/>
      <c r="W90" s="18">
        <f t="shared" si="99"/>
        <v>0</v>
      </c>
      <c r="X90" s="24"/>
      <c r="Y90" s="18">
        <f t="shared" si="100"/>
        <v>0</v>
      </c>
      <c r="Z90" s="24"/>
      <c r="AA90" s="34">
        <f t="shared" si="101"/>
        <v>0</v>
      </c>
      <c r="AB90" s="37"/>
      <c r="AC90" s="34">
        <f t="shared" si="11"/>
        <v>0</v>
      </c>
      <c r="AD90" s="38">
        <f t="shared" si="102"/>
        <v>0</v>
      </c>
      <c r="AE90" s="27">
        <f t="shared" si="102"/>
        <v>0</v>
      </c>
      <c r="AF90" s="28">
        <f t="shared" si="103"/>
        <v>0</v>
      </c>
      <c r="AG90" s="29">
        <f t="shared" si="103"/>
        <v>0</v>
      </c>
      <c r="AH90" s="28">
        <f t="shared" si="104"/>
        <v>0</v>
      </c>
      <c r="AI90" s="22">
        <f t="shared" si="105"/>
        <v>0</v>
      </c>
    </row>
    <row r="91" spans="1:67" s="41" customFormat="1" ht="15.75" thickBot="1">
      <c r="A91" s="496" t="s">
        <v>38</v>
      </c>
      <c r="B91" s="497"/>
      <c r="C91" s="498"/>
      <c r="D91" s="39">
        <f aca="true" t="shared" si="171" ref="D91:Q91">SUM(D20:D90)</f>
        <v>317</v>
      </c>
      <c r="E91" s="39">
        <f t="shared" si="171"/>
        <v>26.416666666666664</v>
      </c>
      <c r="F91" s="39">
        <f t="shared" si="171"/>
        <v>40</v>
      </c>
      <c r="G91" s="39">
        <f t="shared" si="171"/>
        <v>3.333333333333333</v>
      </c>
      <c r="H91" s="39">
        <f t="shared" si="171"/>
        <v>0</v>
      </c>
      <c r="I91" s="39">
        <f t="shared" si="171"/>
        <v>0</v>
      </c>
      <c r="J91" s="39">
        <f t="shared" si="171"/>
        <v>0</v>
      </c>
      <c r="K91" s="39">
        <f t="shared" si="171"/>
        <v>0</v>
      </c>
      <c r="L91" s="39">
        <f t="shared" si="171"/>
        <v>0</v>
      </c>
      <c r="M91" s="39">
        <f t="shared" si="171"/>
        <v>0</v>
      </c>
      <c r="N91" s="39">
        <f t="shared" si="171"/>
        <v>357</v>
      </c>
      <c r="O91" s="39">
        <f t="shared" si="171"/>
        <v>29.750000000000004</v>
      </c>
      <c r="P91" s="39">
        <f t="shared" si="171"/>
        <v>72</v>
      </c>
      <c r="Q91" s="39">
        <f t="shared" si="171"/>
        <v>6</v>
      </c>
      <c r="R91" s="39">
        <f>SUM(R20:R62)</f>
        <v>7.5</v>
      </c>
      <c r="S91" s="39">
        <f>SUM(S20:S90)</f>
        <v>0.625</v>
      </c>
      <c r="T91" s="39">
        <f>SUM(T20:T90)</f>
        <v>79.5</v>
      </c>
      <c r="U91" s="39">
        <f>SUM(U20:U90)</f>
        <v>6.625</v>
      </c>
      <c r="V91" s="39">
        <f>SUM(V20:V90)</f>
        <v>0</v>
      </c>
      <c r="W91" s="39">
        <f>SUM(W20:W62)</f>
        <v>0</v>
      </c>
      <c r="X91" s="39">
        <f aca="true" t="shared" si="172" ref="X91:AI91">SUM(X20:X90)</f>
        <v>0</v>
      </c>
      <c r="Y91" s="39">
        <f t="shared" si="172"/>
        <v>0</v>
      </c>
      <c r="Z91" s="39">
        <f t="shared" si="172"/>
        <v>99</v>
      </c>
      <c r="AA91" s="39">
        <f t="shared" si="172"/>
        <v>8.25</v>
      </c>
      <c r="AB91" s="39">
        <f t="shared" si="172"/>
        <v>16.5</v>
      </c>
      <c r="AC91" s="39">
        <f t="shared" si="172"/>
        <v>1.375</v>
      </c>
      <c r="AD91" s="39">
        <f t="shared" si="172"/>
        <v>115.5</v>
      </c>
      <c r="AE91" s="39">
        <f t="shared" si="172"/>
        <v>9.624999999999998</v>
      </c>
      <c r="AF91" s="39">
        <f t="shared" si="172"/>
        <v>552</v>
      </c>
      <c r="AG91" s="39">
        <f t="shared" si="172"/>
        <v>46</v>
      </c>
      <c r="AH91" s="39">
        <f t="shared" si="172"/>
        <v>24.5</v>
      </c>
      <c r="AI91" s="40">
        <f t="shared" si="172"/>
        <v>2.0416666666666665</v>
      </c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</row>
    <row r="92" spans="16:67" ht="15">
      <c r="P92" s="1"/>
      <c r="Q92" s="1"/>
      <c r="R92" s="1"/>
      <c r="S92" s="1"/>
      <c r="V92" s="1"/>
      <c r="W92" s="1"/>
      <c r="X92" s="1"/>
      <c r="Y92" s="1"/>
      <c r="Z92" s="1"/>
      <c r="AA92" s="1"/>
      <c r="AB92" s="1"/>
      <c r="AC92" s="1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</row>
    <row r="93" spans="1:19" ht="15">
      <c r="A93" s="373" t="s">
        <v>39</v>
      </c>
      <c r="B93" s="374"/>
      <c r="C93" s="374"/>
      <c r="D93" s="374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4"/>
      <c r="R93" s="374"/>
      <c r="S93" s="374"/>
    </row>
    <row r="94" spans="1:36" ht="15" customHeight="1">
      <c r="A94" s="375" t="s">
        <v>1820</v>
      </c>
      <c r="B94" s="376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6"/>
      <c r="Y94" s="376"/>
      <c r="Z94" s="376"/>
      <c r="AA94" s="376"/>
      <c r="AB94" s="376"/>
      <c r="AC94" s="376"/>
      <c r="AD94" s="376"/>
      <c r="AE94" s="376"/>
      <c r="AF94" s="376"/>
      <c r="AG94" s="376"/>
      <c r="AH94" s="376"/>
      <c r="AI94" s="376"/>
      <c r="AJ94" s="1"/>
    </row>
    <row r="96" ht="15">
      <c r="A96" t="s">
        <v>40</v>
      </c>
    </row>
  </sheetData>
  <mergeCells count="69">
    <mergeCell ref="AH1:AI1"/>
    <mergeCell ref="A9:B9"/>
    <mergeCell ref="A2:AI2"/>
    <mergeCell ref="L3:S3"/>
    <mergeCell ref="L4:S4"/>
    <mergeCell ref="A6:AI6"/>
    <mergeCell ref="A7:AI7"/>
    <mergeCell ref="A10:B10"/>
    <mergeCell ref="A12:A19"/>
    <mergeCell ref="B12:B15"/>
    <mergeCell ref="C12:C19"/>
    <mergeCell ref="D12:AG12"/>
    <mergeCell ref="D13:U13"/>
    <mergeCell ref="V13:W16"/>
    <mergeCell ref="X13:AE13"/>
    <mergeCell ref="AF13:AG16"/>
    <mergeCell ref="X14:Y16"/>
    <mergeCell ref="P17:P19"/>
    <mergeCell ref="D17:D19"/>
    <mergeCell ref="E17:E19"/>
    <mergeCell ref="F17:F19"/>
    <mergeCell ref="G17:G19"/>
    <mergeCell ref="H17:H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Z14:AA16"/>
    <mergeCell ref="AB14:AC16"/>
    <mergeCell ref="AD14:AE16"/>
    <mergeCell ref="I17:I19"/>
    <mergeCell ref="J17:J19"/>
    <mergeCell ref="K17:K19"/>
    <mergeCell ref="L17:L19"/>
    <mergeCell ref="M17:M19"/>
    <mergeCell ref="N17:N19"/>
    <mergeCell ref="O17:O19"/>
    <mergeCell ref="Y17:Y19"/>
    <mergeCell ref="Z17:Z19"/>
    <mergeCell ref="AA17:AA19"/>
    <mergeCell ref="AB17:AB19"/>
    <mergeCell ref="Q17:Q19"/>
    <mergeCell ref="R17:R19"/>
    <mergeCell ref="S17:S19"/>
    <mergeCell ref="T17:T19"/>
    <mergeCell ref="U17:U19"/>
    <mergeCell ref="V17:V19"/>
    <mergeCell ref="A93:S93"/>
    <mergeCell ref="A94:AI94"/>
    <mergeCell ref="AI17:AI19"/>
    <mergeCell ref="A20:C20"/>
    <mergeCell ref="A53:C53"/>
    <mergeCell ref="A61:C61"/>
    <mergeCell ref="A70:C70"/>
    <mergeCell ref="A91:C91"/>
    <mergeCell ref="AC17:AC19"/>
    <mergeCell ref="AD17:AD19"/>
    <mergeCell ref="AE17:AE19"/>
    <mergeCell ref="AF17:AF19"/>
    <mergeCell ref="AG17:AG19"/>
    <mergeCell ref="AH17:AH19"/>
    <mergeCell ref="W17:W19"/>
    <mergeCell ref="X17:X19"/>
  </mergeCells>
  <printOptions/>
  <pageMargins left="0.7" right="0.7" top="0.75" bottom="0.75" header="0.3" footer="0.3"/>
  <pageSetup fitToHeight="0" fitToWidth="1" horizontalDpi="600" verticalDpi="600" orientation="landscape" paperSize="17" scale="57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5"/>
  <sheetViews>
    <sheetView workbookViewId="0" topLeftCell="A37">
      <selection activeCell="C27" sqref="C27"/>
    </sheetView>
  </sheetViews>
  <sheetFormatPr defaultColWidth="9.140625" defaultRowHeight="15"/>
  <cols>
    <col min="1" max="1" width="21.00390625" style="248" customWidth="1"/>
    <col min="2" max="2" width="25.140625" style="248" customWidth="1"/>
    <col min="3" max="3" width="45.28125" style="248" customWidth="1"/>
    <col min="4" max="5" width="8.00390625" style="248" customWidth="1"/>
    <col min="6" max="6" width="7.00390625" style="248" bestFit="1" customWidth="1"/>
    <col min="7" max="7" width="7.28125" style="248" customWidth="1"/>
    <col min="8" max="8" width="5.8515625" style="248" customWidth="1"/>
    <col min="9" max="9" width="6.421875" style="248" customWidth="1"/>
    <col min="10" max="11" width="6.28125" style="248" customWidth="1"/>
    <col min="12" max="13" width="7.28125" style="248" customWidth="1"/>
    <col min="14" max="14" width="11.28125" style="1" customWidth="1"/>
    <col min="15" max="15" width="11.00390625" style="1" customWidth="1"/>
    <col min="16" max="16" width="8.57421875" style="248" customWidth="1"/>
    <col min="17" max="17" width="7.421875" style="248" customWidth="1"/>
    <col min="18" max="19" width="7.7109375" style="248" customWidth="1"/>
    <col min="20" max="20" width="9.28125" style="1" customWidth="1"/>
    <col min="21" max="21" width="9.8515625" style="1" customWidth="1"/>
    <col min="22" max="22" width="7.7109375" style="248" customWidth="1"/>
    <col min="23" max="23" width="6.140625" style="248" customWidth="1"/>
    <col min="24" max="26" width="7.7109375" style="248" customWidth="1"/>
    <col min="27" max="27" width="9.7109375" style="248" customWidth="1"/>
    <col min="28" max="29" width="7.7109375" style="248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248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1118</v>
      </c>
    </row>
    <row r="10" spans="1:3" s="7" customFormat="1" ht="16.5" thickBot="1">
      <c r="A10" s="449" t="s">
        <v>5</v>
      </c>
      <c r="B10" s="450"/>
      <c r="C10" s="8" t="s">
        <v>1171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5"/>
      <c r="B21" s="16"/>
      <c r="C21" s="16"/>
      <c r="D21" s="17"/>
      <c r="E21" s="18">
        <f aca="true" t="shared" si="0" ref="E21:E69">+D21/12</f>
        <v>0</v>
      </c>
      <c r="G21" s="18">
        <f aca="true" t="shared" si="1" ref="G21:G46">F21/12</f>
        <v>0</v>
      </c>
      <c r="H21" s="19"/>
      <c r="I21" s="18">
        <f aca="true" t="shared" si="2" ref="I21:I46">+H21/12</f>
        <v>0</v>
      </c>
      <c r="J21" s="19"/>
      <c r="K21" s="18">
        <f aca="true" t="shared" si="3" ref="K21:M36">+J21/12</f>
        <v>0</v>
      </c>
      <c r="L21" s="19"/>
      <c r="M21" s="18">
        <f aca="true" t="shared" si="4" ref="M21:M33">+L21/12</f>
        <v>0</v>
      </c>
      <c r="N21" s="20">
        <f aca="true" t="shared" si="5" ref="N21:O36">D21+F21+H21+J21+L21</f>
        <v>0</v>
      </c>
      <c r="O21" s="21">
        <f t="shared" si="5"/>
        <v>0</v>
      </c>
      <c r="Q21" s="18">
        <f aca="true" t="shared" si="6" ref="Q21:Q46">+P21/12</f>
        <v>0</v>
      </c>
      <c r="R21" s="19"/>
      <c r="S21" s="18">
        <f aca="true" t="shared" si="7" ref="S21:S46">+R21/12</f>
        <v>0</v>
      </c>
      <c r="T21" s="20">
        <f aca="true" t="shared" si="8" ref="T21:U36">P21+R21</f>
        <v>0</v>
      </c>
      <c r="U21" s="22">
        <f t="shared" si="8"/>
        <v>0</v>
      </c>
      <c r="V21" s="23"/>
      <c r="W21" s="18">
        <f aca="true" t="shared" si="9" ref="W21:W46">+V21/12</f>
        <v>0</v>
      </c>
      <c r="X21" s="24"/>
      <c r="Y21" s="18">
        <f aca="true" t="shared" si="10" ref="Y21:Y46">+X21/12</f>
        <v>0</v>
      </c>
      <c r="AA21" s="18">
        <f aca="true" t="shared" si="11" ref="AA21:AA46">+Z21/12</f>
        <v>0</v>
      </c>
      <c r="AB21" s="25"/>
      <c r="AC21" s="18">
        <f aca="true" t="shared" si="12" ref="AC21:AC69">AB21/12</f>
        <v>0</v>
      </c>
      <c r="AD21" s="26">
        <f aca="true" t="shared" si="13" ref="AD21:AE36">X21+Z21+AB21</f>
        <v>0</v>
      </c>
      <c r="AE21" s="27">
        <f t="shared" si="13"/>
        <v>0</v>
      </c>
      <c r="AF21" s="28">
        <f aca="true" t="shared" si="14" ref="AF21:AG36">N21+T21+V21+AD21</f>
        <v>0</v>
      </c>
      <c r="AG21" s="29">
        <f t="shared" si="14"/>
        <v>0</v>
      </c>
      <c r="AH21" s="28">
        <f aca="true" t="shared" si="15" ref="AH21:AH46">IF(AF21-F21-J21-AB21-12&lt;0,0,AF21-F21-J21-AB21-12)</f>
        <v>0</v>
      </c>
      <c r="AI21" s="22">
        <f aca="true" t="shared" si="16" ref="AI21:AI46">AH21/12</f>
        <v>0</v>
      </c>
    </row>
    <row r="22" spans="1:35" ht="15">
      <c r="A22" s="15"/>
      <c r="B22" s="16"/>
      <c r="C22" s="16"/>
      <c r="D22" s="17"/>
      <c r="E22" s="18">
        <f t="shared" si="0"/>
        <v>0</v>
      </c>
      <c r="G22" s="18">
        <f t="shared" si="1"/>
        <v>0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0</v>
      </c>
      <c r="O22" s="21">
        <f t="shared" si="5"/>
        <v>0</v>
      </c>
      <c r="Q22" s="18">
        <f t="shared" si="6"/>
        <v>0</v>
      </c>
      <c r="R22" s="19"/>
      <c r="S22" s="18">
        <f t="shared" si="7"/>
        <v>0</v>
      </c>
      <c r="T22" s="20">
        <f t="shared" si="8"/>
        <v>0</v>
      </c>
      <c r="U22" s="22">
        <f t="shared" si="8"/>
        <v>0</v>
      </c>
      <c r="V22" s="23"/>
      <c r="W22" s="18">
        <f t="shared" si="9"/>
        <v>0</v>
      </c>
      <c r="X22" s="24"/>
      <c r="Y22" s="18">
        <f t="shared" si="10"/>
        <v>0</v>
      </c>
      <c r="AA22" s="18">
        <f t="shared" si="11"/>
        <v>0</v>
      </c>
      <c r="AB22" s="25"/>
      <c r="AC22" s="18">
        <f t="shared" si="12"/>
        <v>0</v>
      </c>
      <c r="AD22" s="26">
        <f t="shared" si="13"/>
        <v>0</v>
      </c>
      <c r="AE22" s="27">
        <f t="shared" si="13"/>
        <v>0</v>
      </c>
      <c r="AF22" s="28">
        <f t="shared" si="14"/>
        <v>0</v>
      </c>
      <c r="AG22" s="29">
        <f t="shared" si="14"/>
        <v>0</v>
      </c>
      <c r="AH22" s="28">
        <f t="shared" si="15"/>
        <v>0</v>
      </c>
      <c r="AI22" s="22">
        <f t="shared" si="16"/>
        <v>0</v>
      </c>
    </row>
    <row r="23" spans="1:35" ht="15">
      <c r="A23" s="15"/>
      <c r="B23" s="16"/>
      <c r="C23" s="16"/>
      <c r="D23" s="17"/>
      <c r="E23" s="18">
        <f t="shared" si="0"/>
        <v>0</v>
      </c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0</v>
      </c>
      <c r="O23" s="21">
        <f t="shared" si="5"/>
        <v>0</v>
      </c>
      <c r="Q23" s="18">
        <f t="shared" si="6"/>
        <v>0</v>
      </c>
      <c r="R23" s="19"/>
      <c r="S23" s="18">
        <f t="shared" si="7"/>
        <v>0</v>
      </c>
      <c r="T23" s="20">
        <f t="shared" si="8"/>
        <v>0</v>
      </c>
      <c r="U23" s="22">
        <f t="shared" si="8"/>
        <v>0</v>
      </c>
      <c r="V23" s="23"/>
      <c r="W23" s="18">
        <f t="shared" si="9"/>
        <v>0</v>
      </c>
      <c r="X23" s="24"/>
      <c r="Y23" s="18">
        <f t="shared" si="10"/>
        <v>0</v>
      </c>
      <c r="AA23" s="18">
        <f t="shared" si="11"/>
        <v>0</v>
      </c>
      <c r="AB23" s="25"/>
      <c r="AC23" s="18">
        <f t="shared" si="12"/>
        <v>0</v>
      </c>
      <c r="AD23" s="26">
        <f t="shared" si="13"/>
        <v>0</v>
      </c>
      <c r="AE23" s="27">
        <f t="shared" si="13"/>
        <v>0</v>
      </c>
      <c r="AF23" s="28">
        <f t="shared" si="14"/>
        <v>0</v>
      </c>
      <c r="AG23" s="29">
        <f t="shared" si="14"/>
        <v>0</v>
      </c>
      <c r="AH23" s="28">
        <f t="shared" si="15"/>
        <v>0</v>
      </c>
      <c r="AI23" s="22">
        <f t="shared" si="16"/>
        <v>0</v>
      </c>
    </row>
    <row r="24" spans="1:35" ht="15">
      <c r="A24" s="15"/>
      <c r="B24" s="16"/>
      <c r="C24" s="16"/>
      <c r="D24" s="17"/>
      <c r="E24" s="18">
        <f t="shared" si="0"/>
        <v>0</v>
      </c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0</v>
      </c>
      <c r="O24" s="21">
        <f t="shared" si="5"/>
        <v>0</v>
      </c>
      <c r="Q24" s="18">
        <f t="shared" si="6"/>
        <v>0</v>
      </c>
      <c r="R24" s="19"/>
      <c r="S24" s="18">
        <f t="shared" si="7"/>
        <v>0</v>
      </c>
      <c r="T24" s="20">
        <f t="shared" si="8"/>
        <v>0</v>
      </c>
      <c r="U24" s="22">
        <f t="shared" si="8"/>
        <v>0</v>
      </c>
      <c r="V24" s="23"/>
      <c r="W24" s="18">
        <f t="shared" si="9"/>
        <v>0</v>
      </c>
      <c r="X24" s="24"/>
      <c r="Y24" s="18">
        <f t="shared" si="10"/>
        <v>0</v>
      </c>
      <c r="AA24" s="18">
        <f t="shared" si="11"/>
        <v>0</v>
      </c>
      <c r="AB24" s="25"/>
      <c r="AC24" s="18">
        <f t="shared" si="12"/>
        <v>0</v>
      </c>
      <c r="AD24" s="26">
        <f t="shared" si="13"/>
        <v>0</v>
      </c>
      <c r="AE24" s="27">
        <f t="shared" si="13"/>
        <v>0</v>
      </c>
      <c r="AF24" s="28">
        <f t="shared" si="14"/>
        <v>0</v>
      </c>
      <c r="AG24" s="29">
        <f t="shared" si="14"/>
        <v>0</v>
      </c>
      <c r="AH24" s="28">
        <f t="shared" si="15"/>
        <v>0</v>
      </c>
      <c r="AI24" s="22">
        <f t="shared" si="16"/>
        <v>0</v>
      </c>
    </row>
    <row r="25" spans="1:35" ht="15">
      <c r="A25" s="15"/>
      <c r="B25" s="16"/>
      <c r="C25" s="16"/>
      <c r="D25" s="17"/>
      <c r="E25" s="18">
        <f t="shared" si="0"/>
        <v>0</v>
      </c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0</v>
      </c>
      <c r="O25" s="21">
        <f t="shared" si="5"/>
        <v>0</v>
      </c>
      <c r="Q25" s="18">
        <f t="shared" si="6"/>
        <v>0</v>
      </c>
      <c r="R25" s="19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AA25" s="18">
        <f t="shared" si="11"/>
        <v>0</v>
      </c>
      <c r="AB25" s="25"/>
      <c r="AC25" s="18">
        <f t="shared" si="12"/>
        <v>0</v>
      </c>
      <c r="AD25" s="26">
        <f t="shared" si="13"/>
        <v>0</v>
      </c>
      <c r="AE25" s="27">
        <f t="shared" si="13"/>
        <v>0</v>
      </c>
      <c r="AF25" s="28">
        <f t="shared" si="14"/>
        <v>0</v>
      </c>
      <c r="AG25" s="29">
        <f t="shared" si="14"/>
        <v>0</v>
      </c>
      <c r="AH25" s="28">
        <f t="shared" si="15"/>
        <v>0</v>
      </c>
      <c r="AI25" s="22">
        <f t="shared" si="16"/>
        <v>0</v>
      </c>
    </row>
    <row r="26" spans="1:35" ht="15">
      <c r="A26" s="15"/>
      <c r="B26" s="16"/>
      <c r="C26" s="16"/>
      <c r="D26" s="17"/>
      <c r="E26" s="18">
        <f t="shared" si="0"/>
        <v>0</v>
      </c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0</v>
      </c>
      <c r="O26" s="21">
        <f t="shared" si="5"/>
        <v>0</v>
      </c>
      <c r="Q26" s="18">
        <f t="shared" si="6"/>
        <v>0</v>
      </c>
      <c r="R26" s="19"/>
      <c r="S26" s="18">
        <f t="shared" si="7"/>
        <v>0</v>
      </c>
      <c r="T26" s="20">
        <f t="shared" si="8"/>
        <v>0</v>
      </c>
      <c r="U26" s="22">
        <f t="shared" si="8"/>
        <v>0</v>
      </c>
      <c r="V26" s="23"/>
      <c r="W26" s="18">
        <f t="shared" si="9"/>
        <v>0</v>
      </c>
      <c r="X26" s="24"/>
      <c r="Y26" s="18">
        <f t="shared" si="10"/>
        <v>0</v>
      </c>
      <c r="AA26" s="18">
        <f t="shared" si="11"/>
        <v>0</v>
      </c>
      <c r="AB26" s="25"/>
      <c r="AC26" s="18">
        <f t="shared" si="12"/>
        <v>0</v>
      </c>
      <c r="AD26" s="26">
        <f t="shared" si="13"/>
        <v>0</v>
      </c>
      <c r="AE26" s="27">
        <f t="shared" si="13"/>
        <v>0</v>
      </c>
      <c r="AF26" s="28">
        <f t="shared" si="14"/>
        <v>0</v>
      </c>
      <c r="AG26" s="29">
        <f t="shared" si="14"/>
        <v>0</v>
      </c>
      <c r="AH26" s="28">
        <f t="shared" si="15"/>
        <v>0</v>
      </c>
      <c r="AI26" s="22">
        <f t="shared" si="16"/>
        <v>0</v>
      </c>
    </row>
    <row r="27" spans="1:35" ht="15">
      <c r="A27" s="15"/>
      <c r="B27" s="16"/>
      <c r="C27" s="16"/>
      <c r="D27" s="17"/>
      <c r="E27" s="18">
        <f t="shared" si="0"/>
        <v>0</v>
      </c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0</v>
      </c>
      <c r="O27" s="21">
        <f t="shared" si="5"/>
        <v>0</v>
      </c>
      <c r="Q27" s="18">
        <f t="shared" si="6"/>
        <v>0</v>
      </c>
      <c r="R27" s="19"/>
      <c r="S27" s="18">
        <f t="shared" si="7"/>
        <v>0</v>
      </c>
      <c r="T27" s="20">
        <f t="shared" si="8"/>
        <v>0</v>
      </c>
      <c r="U27" s="22">
        <f t="shared" si="8"/>
        <v>0</v>
      </c>
      <c r="V27" s="23"/>
      <c r="W27" s="18">
        <f t="shared" si="9"/>
        <v>0</v>
      </c>
      <c r="X27" s="24"/>
      <c r="Y27" s="18">
        <f t="shared" si="10"/>
        <v>0</v>
      </c>
      <c r="AA27" s="18">
        <f t="shared" si="11"/>
        <v>0</v>
      </c>
      <c r="AB27" s="25"/>
      <c r="AC27" s="18">
        <f t="shared" si="12"/>
        <v>0</v>
      </c>
      <c r="AD27" s="26">
        <f t="shared" si="13"/>
        <v>0</v>
      </c>
      <c r="AE27" s="27">
        <f t="shared" si="13"/>
        <v>0</v>
      </c>
      <c r="AF27" s="28">
        <f t="shared" si="14"/>
        <v>0</v>
      </c>
      <c r="AG27" s="29">
        <f t="shared" si="14"/>
        <v>0</v>
      </c>
      <c r="AH27" s="28">
        <f t="shared" si="15"/>
        <v>0</v>
      </c>
      <c r="AI27" s="22">
        <f t="shared" si="16"/>
        <v>0</v>
      </c>
    </row>
    <row r="28" spans="1:35" ht="15">
      <c r="A28" s="15"/>
      <c r="B28" s="16"/>
      <c r="C28" s="16"/>
      <c r="D28" s="17"/>
      <c r="E28" s="18">
        <f t="shared" si="0"/>
        <v>0</v>
      </c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0</v>
      </c>
      <c r="O28" s="21">
        <f t="shared" si="5"/>
        <v>0</v>
      </c>
      <c r="Q28" s="18">
        <f t="shared" si="6"/>
        <v>0</v>
      </c>
      <c r="R28" s="19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AA28" s="18">
        <f t="shared" si="11"/>
        <v>0</v>
      </c>
      <c r="AB28" s="25"/>
      <c r="AC28" s="18">
        <f t="shared" si="12"/>
        <v>0</v>
      </c>
      <c r="AD28" s="26">
        <f t="shared" si="13"/>
        <v>0</v>
      </c>
      <c r="AE28" s="27">
        <f t="shared" si="13"/>
        <v>0</v>
      </c>
      <c r="AF28" s="28">
        <f t="shared" si="14"/>
        <v>0</v>
      </c>
      <c r="AG28" s="29">
        <f t="shared" si="14"/>
        <v>0</v>
      </c>
      <c r="AH28" s="28">
        <f t="shared" si="15"/>
        <v>0</v>
      </c>
      <c r="AI28" s="22">
        <f t="shared" si="16"/>
        <v>0</v>
      </c>
    </row>
    <row r="29" spans="1:35" ht="15">
      <c r="A29" s="15"/>
      <c r="B29" s="16"/>
      <c r="C29" s="16"/>
      <c r="D29" s="17"/>
      <c r="E29" s="18">
        <f t="shared" si="0"/>
        <v>0</v>
      </c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0</v>
      </c>
      <c r="O29" s="21">
        <f t="shared" si="5"/>
        <v>0</v>
      </c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AA29" s="18">
        <f t="shared" si="11"/>
        <v>0</v>
      </c>
      <c r="AB29" s="25"/>
      <c r="AC29" s="18">
        <f t="shared" si="12"/>
        <v>0</v>
      </c>
      <c r="AD29" s="26">
        <f t="shared" si="13"/>
        <v>0</v>
      </c>
      <c r="AE29" s="27">
        <f t="shared" si="13"/>
        <v>0</v>
      </c>
      <c r="AF29" s="28">
        <f t="shared" si="14"/>
        <v>0</v>
      </c>
      <c r="AG29" s="29">
        <f t="shared" si="14"/>
        <v>0</v>
      </c>
      <c r="AH29" s="28">
        <f t="shared" si="15"/>
        <v>0</v>
      </c>
      <c r="AI29" s="22">
        <f t="shared" si="16"/>
        <v>0</v>
      </c>
    </row>
    <row r="30" spans="1:35" ht="15">
      <c r="A30" s="15"/>
      <c r="B30" s="16"/>
      <c r="C30" s="16"/>
      <c r="D30" s="17"/>
      <c r="E30" s="18">
        <f t="shared" si="0"/>
        <v>0</v>
      </c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0</v>
      </c>
      <c r="O30" s="21">
        <f t="shared" si="5"/>
        <v>0</v>
      </c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AA30" s="18">
        <f t="shared" si="11"/>
        <v>0</v>
      </c>
      <c r="AB30" s="25"/>
      <c r="AC30" s="18">
        <f t="shared" si="12"/>
        <v>0</v>
      </c>
      <c r="AD30" s="26">
        <f t="shared" si="13"/>
        <v>0</v>
      </c>
      <c r="AE30" s="27">
        <f t="shared" si="13"/>
        <v>0</v>
      </c>
      <c r="AF30" s="28">
        <f t="shared" si="14"/>
        <v>0</v>
      </c>
      <c r="AG30" s="29">
        <f t="shared" si="14"/>
        <v>0</v>
      </c>
      <c r="AH30" s="28">
        <f t="shared" si="15"/>
        <v>0</v>
      </c>
      <c r="AI30" s="22">
        <f t="shared" si="16"/>
        <v>0</v>
      </c>
    </row>
    <row r="31" spans="1:35" ht="15">
      <c r="A31" s="15"/>
      <c r="B31" s="16"/>
      <c r="C31" s="16"/>
      <c r="D31" s="17"/>
      <c r="E31" s="18">
        <f t="shared" si="0"/>
        <v>0</v>
      </c>
      <c r="F31" s="19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0</v>
      </c>
      <c r="O31" s="21">
        <f t="shared" si="5"/>
        <v>0</v>
      </c>
      <c r="P31" s="19"/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AA31" s="18">
        <f t="shared" si="11"/>
        <v>0</v>
      </c>
      <c r="AB31" s="25"/>
      <c r="AC31" s="18">
        <f t="shared" si="12"/>
        <v>0</v>
      </c>
      <c r="AD31" s="26">
        <f t="shared" si="13"/>
        <v>0</v>
      </c>
      <c r="AE31" s="27">
        <f t="shared" si="13"/>
        <v>0</v>
      </c>
      <c r="AF31" s="28">
        <f t="shared" si="14"/>
        <v>0</v>
      </c>
      <c r="AG31" s="29">
        <f t="shared" si="14"/>
        <v>0</v>
      </c>
      <c r="AH31" s="28">
        <f t="shared" si="15"/>
        <v>0</v>
      </c>
      <c r="AI31" s="22">
        <f t="shared" si="16"/>
        <v>0</v>
      </c>
    </row>
    <row r="32" spans="1:35" ht="15">
      <c r="A32" s="15"/>
      <c r="B32" s="16"/>
      <c r="C32" s="16"/>
      <c r="D32" s="17"/>
      <c r="E32" s="18">
        <f t="shared" si="0"/>
        <v>0</v>
      </c>
      <c r="F32" s="19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0</v>
      </c>
      <c r="O32" s="21">
        <f t="shared" si="5"/>
        <v>0</v>
      </c>
      <c r="P32" s="19"/>
      <c r="Q32" s="18">
        <f t="shared" si="6"/>
        <v>0</v>
      </c>
      <c r="R32" s="19"/>
      <c r="S32" s="18">
        <f t="shared" si="7"/>
        <v>0</v>
      </c>
      <c r="T32" s="20">
        <f t="shared" si="8"/>
        <v>0</v>
      </c>
      <c r="U32" s="22">
        <f t="shared" si="8"/>
        <v>0</v>
      </c>
      <c r="V32" s="23"/>
      <c r="W32" s="18">
        <f t="shared" si="9"/>
        <v>0</v>
      </c>
      <c r="X32" s="24"/>
      <c r="Y32" s="18">
        <f t="shared" si="10"/>
        <v>0</v>
      </c>
      <c r="AA32" s="18">
        <f t="shared" si="11"/>
        <v>0</v>
      </c>
      <c r="AB32" s="25"/>
      <c r="AC32" s="18">
        <f t="shared" si="12"/>
        <v>0</v>
      </c>
      <c r="AD32" s="26">
        <f t="shared" si="13"/>
        <v>0</v>
      </c>
      <c r="AE32" s="27">
        <f t="shared" si="13"/>
        <v>0</v>
      </c>
      <c r="AF32" s="28">
        <f t="shared" si="14"/>
        <v>0</v>
      </c>
      <c r="AG32" s="29">
        <f t="shared" si="14"/>
        <v>0</v>
      </c>
      <c r="AH32" s="28">
        <f t="shared" si="15"/>
        <v>0</v>
      </c>
      <c r="AI32" s="22">
        <f t="shared" si="16"/>
        <v>0</v>
      </c>
    </row>
    <row r="33" spans="1:35" ht="15">
      <c r="A33" s="15"/>
      <c r="B33" s="16"/>
      <c r="C33" s="16"/>
      <c r="D33" s="17"/>
      <c r="E33" s="18">
        <f t="shared" si="0"/>
        <v>0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0</v>
      </c>
      <c r="O33" s="21">
        <f t="shared" si="5"/>
        <v>0</v>
      </c>
      <c r="P33" s="19"/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24"/>
      <c r="AA33" s="18">
        <f t="shared" si="11"/>
        <v>0</v>
      </c>
      <c r="AB33" s="25"/>
      <c r="AC33" s="18">
        <f t="shared" si="12"/>
        <v>0</v>
      </c>
      <c r="AD33" s="26">
        <f t="shared" si="13"/>
        <v>0</v>
      </c>
      <c r="AE33" s="27">
        <f t="shared" si="13"/>
        <v>0</v>
      </c>
      <c r="AF33" s="28">
        <f t="shared" si="14"/>
        <v>0</v>
      </c>
      <c r="AG33" s="29">
        <f t="shared" si="14"/>
        <v>0</v>
      </c>
      <c r="AH33" s="28">
        <f t="shared" si="15"/>
        <v>0</v>
      </c>
      <c r="AI33" s="22">
        <f t="shared" si="16"/>
        <v>0</v>
      </c>
    </row>
    <row r="34" spans="1:35" ht="15">
      <c r="A34" s="15"/>
      <c r="B34" s="16"/>
      <c r="C34" s="16"/>
      <c r="D34" s="17"/>
      <c r="E34" s="18">
        <f t="shared" si="0"/>
        <v>0</v>
      </c>
      <c r="F34" s="19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3"/>
        <v>0</v>
      </c>
      <c r="N34" s="20">
        <f t="shared" si="5"/>
        <v>0</v>
      </c>
      <c r="O34" s="21">
        <f t="shared" si="5"/>
        <v>0</v>
      </c>
      <c r="P34" s="19"/>
      <c r="Q34" s="18">
        <f t="shared" si="6"/>
        <v>0</v>
      </c>
      <c r="R34" s="19"/>
      <c r="S34" s="18">
        <f t="shared" si="7"/>
        <v>0</v>
      </c>
      <c r="T34" s="20">
        <f t="shared" si="8"/>
        <v>0</v>
      </c>
      <c r="U34" s="22">
        <f t="shared" si="8"/>
        <v>0</v>
      </c>
      <c r="V34" s="23"/>
      <c r="W34" s="18">
        <f t="shared" si="9"/>
        <v>0</v>
      </c>
      <c r="X34" s="24"/>
      <c r="Y34" s="18">
        <f t="shared" si="10"/>
        <v>0</v>
      </c>
      <c r="Z34" s="24"/>
      <c r="AA34" s="18">
        <f t="shared" si="11"/>
        <v>0</v>
      </c>
      <c r="AB34" s="25"/>
      <c r="AC34" s="18">
        <f t="shared" si="12"/>
        <v>0</v>
      </c>
      <c r="AD34" s="26">
        <f t="shared" si="13"/>
        <v>0</v>
      </c>
      <c r="AE34" s="27">
        <f t="shared" si="13"/>
        <v>0</v>
      </c>
      <c r="AF34" s="28">
        <f t="shared" si="14"/>
        <v>0</v>
      </c>
      <c r="AG34" s="29">
        <f t="shared" si="14"/>
        <v>0</v>
      </c>
      <c r="AH34" s="28">
        <f t="shared" si="15"/>
        <v>0</v>
      </c>
      <c r="AI34" s="22">
        <f t="shared" si="16"/>
        <v>0</v>
      </c>
    </row>
    <row r="35" spans="1:35" ht="15">
      <c r="A35" s="15"/>
      <c r="B35" s="16"/>
      <c r="C35" s="16"/>
      <c r="D35" s="17"/>
      <c r="E35" s="18">
        <f t="shared" si="0"/>
        <v>0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3"/>
        <v>0</v>
      </c>
      <c r="N35" s="20">
        <f t="shared" si="5"/>
        <v>0</v>
      </c>
      <c r="O35" s="21">
        <f t="shared" si="5"/>
        <v>0</v>
      </c>
      <c r="P35" s="19"/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24"/>
      <c r="AA35" s="18">
        <f t="shared" si="11"/>
        <v>0</v>
      </c>
      <c r="AB35" s="25"/>
      <c r="AC35" s="18">
        <f t="shared" si="12"/>
        <v>0</v>
      </c>
      <c r="AD35" s="26">
        <f t="shared" si="13"/>
        <v>0</v>
      </c>
      <c r="AE35" s="27">
        <f t="shared" si="13"/>
        <v>0</v>
      </c>
      <c r="AF35" s="28">
        <f t="shared" si="14"/>
        <v>0</v>
      </c>
      <c r="AG35" s="29">
        <f t="shared" si="14"/>
        <v>0</v>
      </c>
      <c r="AH35" s="28">
        <f t="shared" si="15"/>
        <v>0</v>
      </c>
      <c r="AI35" s="22">
        <f t="shared" si="16"/>
        <v>0</v>
      </c>
    </row>
    <row r="36" spans="1:35" ht="15">
      <c r="A36" s="15"/>
      <c r="B36" s="16"/>
      <c r="C36" s="16"/>
      <c r="D36" s="17"/>
      <c r="E36" s="18">
        <f t="shared" si="0"/>
        <v>0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3"/>
        <v>0</v>
      </c>
      <c r="N36" s="20">
        <f t="shared" si="5"/>
        <v>0</v>
      </c>
      <c r="O36" s="21">
        <f t="shared" si="5"/>
        <v>0</v>
      </c>
      <c r="P36" s="19"/>
      <c r="Q36" s="18">
        <f t="shared" si="6"/>
        <v>0</v>
      </c>
      <c r="R36" s="19"/>
      <c r="S36" s="18">
        <f t="shared" si="7"/>
        <v>0</v>
      </c>
      <c r="T36" s="20">
        <f t="shared" si="8"/>
        <v>0</v>
      </c>
      <c r="U36" s="22">
        <f t="shared" si="8"/>
        <v>0</v>
      </c>
      <c r="V36" s="23"/>
      <c r="W36" s="18">
        <f t="shared" si="9"/>
        <v>0</v>
      </c>
      <c r="X36" s="24"/>
      <c r="Y36" s="18">
        <f t="shared" si="10"/>
        <v>0</v>
      </c>
      <c r="Z36" s="24"/>
      <c r="AA36" s="18">
        <f t="shared" si="11"/>
        <v>0</v>
      </c>
      <c r="AB36" s="25"/>
      <c r="AC36" s="18">
        <f t="shared" si="12"/>
        <v>0</v>
      </c>
      <c r="AD36" s="26">
        <f t="shared" si="13"/>
        <v>0</v>
      </c>
      <c r="AE36" s="27">
        <f t="shared" si="13"/>
        <v>0</v>
      </c>
      <c r="AF36" s="28">
        <f t="shared" si="14"/>
        <v>0</v>
      </c>
      <c r="AG36" s="29">
        <f t="shared" si="14"/>
        <v>0</v>
      </c>
      <c r="AH36" s="28">
        <f t="shared" si="15"/>
        <v>0</v>
      </c>
      <c r="AI36" s="22">
        <f t="shared" si="16"/>
        <v>0</v>
      </c>
    </row>
    <row r="37" spans="1:35" ht="15">
      <c r="A37" s="15"/>
      <c r="B37" s="16"/>
      <c r="C37" s="16"/>
      <c r="D37" s="17"/>
      <c r="E37" s="18">
        <f t="shared" si="0"/>
        <v>0</v>
      </c>
      <c r="F37" s="19"/>
      <c r="G37" s="18">
        <f t="shared" si="1"/>
        <v>0</v>
      </c>
      <c r="H37" s="19"/>
      <c r="I37" s="18">
        <f t="shared" si="2"/>
        <v>0</v>
      </c>
      <c r="J37" s="19"/>
      <c r="K37" s="18">
        <f aca="true" t="shared" si="17" ref="K37:M46">+J37/12</f>
        <v>0</v>
      </c>
      <c r="L37" s="19"/>
      <c r="M37" s="18">
        <f t="shared" si="17"/>
        <v>0</v>
      </c>
      <c r="N37" s="20">
        <f aca="true" t="shared" si="18" ref="N37:O46">D37+F37+H37+J37+L37</f>
        <v>0</v>
      </c>
      <c r="O37" s="21">
        <f t="shared" si="18"/>
        <v>0</v>
      </c>
      <c r="P37" s="19"/>
      <c r="Q37" s="18">
        <f t="shared" si="6"/>
        <v>0</v>
      </c>
      <c r="R37" s="19"/>
      <c r="S37" s="18">
        <f t="shared" si="7"/>
        <v>0</v>
      </c>
      <c r="T37" s="20">
        <f aca="true" t="shared" si="19" ref="T37:U46">P37+R37</f>
        <v>0</v>
      </c>
      <c r="U37" s="22">
        <f t="shared" si="19"/>
        <v>0</v>
      </c>
      <c r="V37" s="23"/>
      <c r="W37" s="18">
        <f t="shared" si="9"/>
        <v>0</v>
      </c>
      <c r="X37" s="24"/>
      <c r="Y37" s="18">
        <f t="shared" si="10"/>
        <v>0</v>
      </c>
      <c r="Z37" s="24"/>
      <c r="AA37" s="18">
        <f t="shared" si="11"/>
        <v>0</v>
      </c>
      <c r="AB37" s="25"/>
      <c r="AC37" s="18">
        <f t="shared" si="12"/>
        <v>0</v>
      </c>
      <c r="AD37" s="26">
        <f aca="true" t="shared" si="20" ref="AD37:AE46">X37+Z37+AB37</f>
        <v>0</v>
      </c>
      <c r="AE37" s="27">
        <f t="shared" si="20"/>
        <v>0</v>
      </c>
      <c r="AF37" s="28">
        <f aca="true" t="shared" si="21" ref="AF37:AG46">N37+T37+V37+AD37</f>
        <v>0</v>
      </c>
      <c r="AG37" s="29">
        <f t="shared" si="21"/>
        <v>0</v>
      </c>
      <c r="AH37" s="28">
        <f t="shared" si="15"/>
        <v>0</v>
      </c>
      <c r="AI37" s="22">
        <f t="shared" si="16"/>
        <v>0</v>
      </c>
    </row>
    <row r="38" spans="1:35" ht="15">
      <c r="A38" s="15"/>
      <c r="B38" s="16"/>
      <c r="C38" s="16"/>
      <c r="D38" s="17"/>
      <c r="E38" s="18">
        <f t="shared" si="0"/>
        <v>0</v>
      </c>
      <c r="F38" s="19"/>
      <c r="G38" s="18">
        <f t="shared" si="1"/>
        <v>0</v>
      </c>
      <c r="H38" s="19"/>
      <c r="I38" s="18">
        <f t="shared" si="2"/>
        <v>0</v>
      </c>
      <c r="J38" s="19"/>
      <c r="K38" s="18">
        <f t="shared" si="17"/>
        <v>0</v>
      </c>
      <c r="L38" s="19"/>
      <c r="M38" s="18">
        <f t="shared" si="17"/>
        <v>0</v>
      </c>
      <c r="N38" s="20">
        <f t="shared" si="18"/>
        <v>0</v>
      </c>
      <c r="O38" s="21">
        <f t="shared" si="18"/>
        <v>0</v>
      </c>
      <c r="P38" s="19"/>
      <c r="Q38" s="18">
        <f t="shared" si="6"/>
        <v>0</v>
      </c>
      <c r="R38" s="19"/>
      <c r="S38" s="18">
        <f t="shared" si="7"/>
        <v>0</v>
      </c>
      <c r="T38" s="20">
        <f t="shared" si="19"/>
        <v>0</v>
      </c>
      <c r="U38" s="22">
        <f t="shared" si="19"/>
        <v>0</v>
      </c>
      <c r="V38" s="23"/>
      <c r="W38" s="18">
        <f t="shared" si="9"/>
        <v>0</v>
      </c>
      <c r="X38" s="24"/>
      <c r="Y38" s="18">
        <f t="shared" si="10"/>
        <v>0</v>
      </c>
      <c r="Z38" s="24"/>
      <c r="AA38" s="18">
        <f t="shared" si="11"/>
        <v>0</v>
      </c>
      <c r="AB38" s="25"/>
      <c r="AC38" s="18">
        <f t="shared" si="12"/>
        <v>0</v>
      </c>
      <c r="AD38" s="26">
        <f t="shared" si="20"/>
        <v>0</v>
      </c>
      <c r="AE38" s="27">
        <f t="shared" si="20"/>
        <v>0</v>
      </c>
      <c r="AF38" s="28">
        <f t="shared" si="21"/>
        <v>0</v>
      </c>
      <c r="AG38" s="29">
        <f t="shared" si="21"/>
        <v>0</v>
      </c>
      <c r="AH38" s="28">
        <f t="shared" si="15"/>
        <v>0</v>
      </c>
      <c r="AI38" s="22">
        <f t="shared" si="16"/>
        <v>0</v>
      </c>
    </row>
    <row r="39" spans="1:35" s="1" customFormat="1" ht="15">
      <c r="A39" s="493" t="s">
        <v>35</v>
      </c>
      <c r="B39" s="494"/>
      <c r="C39" s="495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8"/>
    </row>
    <row r="40" spans="1:35" ht="15">
      <c r="A40" s="15"/>
      <c r="B40" s="16"/>
      <c r="C40" s="16"/>
      <c r="D40" s="17"/>
      <c r="E40" s="18">
        <f t="shared" si="0"/>
        <v>0</v>
      </c>
      <c r="F40" s="19"/>
      <c r="G40" s="18">
        <f t="shared" si="1"/>
        <v>0</v>
      </c>
      <c r="H40" s="19"/>
      <c r="I40" s="18">
        <f t="shared" si="2"/>
        <v>0</v>
      </c>
      <c r="J40" s="19"/>
      <c r="K40" s="18">
        <f t="shared" si="17"/>
        <v>0</v>
      </c>
      <c r="L40" s="19"/>
      <c r="M40" s="18">
        <f t="shared" si="17"/>
        <v>0</v>
      </c>
      <c r="N40" s="20">
        <f t="shared" si="18"/>
        <v>0</v>
      </c>
      <c r="O40" s="21">
        <f t="shared" si="18"/>
        <v>0</v>
      </c>
      <c r="P40" s="19"/>
      <c r="Q40" s="18">
        <f t="shared" si="6"/>
        <v>0</v>
      </c>
      <c r="R40" s="19"/>
      <c r="S40" s="18">
        <f t="shared" si="7"/>
        <v>0</v>
      </c>
      <c r="T40" s="20">
        <f t="shared" si="19"/>
        <v>0</v>
      </c>
      <c r="U40" s="22">
        <f t="shared" si="19"/>
        <v>0</v>
      </c>
      <c r="V40" s="23"/>
      <c r="W40" s="18">
        <f t="shared" si="9"/>
        <v>0</v>
      </c>
      <c r="X40" s="24"/>
      <c r="Y40" s="18">
        <f t="shared" si="10"/>
        <v>0</v>
      </c>
      <c r="Z40" s="24"/>
      <c r="AA40" s="18">
        <f t="shared" si="11"/>
        <v>0</v>
      </c>
      <c r="AB40" s="25"/>
      <c r="AC40" s="18">
        <f t="shared" si="12"/>
        <v>0</v>
      </c>
      <c r="AD40" s="26">
        <f t="shared" si="20"/>
        <v>0</v>
      </c>
      <c r="AE40" s="27">
        <f t="shared" si="20"/>
        <v>0</v>
      </c>
      <c r="AF40" s="28">
        <f t="shared" si="21"/>
        <v>0</v>
      </c>
      <c r="AG40" s="29">
        <f t="shared" si="21"/>
        <v>0</v>
      </c>
      <c r="AH40" s="28">
        <f t="shared" si="15"/>
        <v>0</v>
      </c>
      <c r="AI40" s="22">
        <f t="shared" si="16"/>
        <v>0</v>
      </c>
    </row>
    <row r="41" spans="1:35" ht="15">
      <c r="A41" s="15"/>
      <c r="B41" s="16"/>
      <c r="C41" s="16"/>
      <c r="D41" s="17"/>
      <c r="E41" s="18">
        <f t="shared" si="0"/>
        <v>0</v>
      </c>
      <c r="F41" s="19"/>
      <c r="G41" s="18">
        <f t="shared" si="1"/>
        <v>0</v>
      </c>
      <c r="H41" s="19"/>
      <c r="I41" s="18">
        <f t="shared" si="2"/>
        <v>0</v>
      </c>
      <c r="J41" s="19"/>
      <c r="K41" s="18">
        <f t="shared" si="17"/>
        <v>0</v>
      </c>
      <c r="L41" s="19"/>
      <c r="M41" s="18">
        <f t="shared" si="17"/>
        <v>0</v>
      </c>
      <c r="N41" s="20">
        <f t="shared" si="18"/>
        <v>0</v>
      </c>
      <c r="O41" s="21">
        <f t="shared" si="18"/>
        <v>0</v>
      </c>
      <c r="P41" s="19"/>
      <c r="Q41" s="18">
        <f t="shared" si="6"/>
        <v>0</v>
      </c>
      <c r="R41" s="19"/>
      <c r="S41" s="18">
        <f t="shared" si="7"/>
        <v>0</v>
      </c>
      <c r="T41" s="20">
        <f t="shared" si="19"/>
        <v>0</v>
      </c>
      <c r="U41" s="22">
        <f t="shared" si="19"/>
        <v>0</v>
      </c>
      <c r="V41" s="23"/>
      <c r="W41" s="18">
        <f t="shared" si="9"/>
        <v>0</v>
      </c>
      <c r="X41" s="24"/>
      <c r="Y41" s="18">
        <f t="shared" si="10"/>
        <v>0</v>
      </c>
      <c r="Z41" s="24"/>
      <c r="AA41" s="18">
        <f t="shared" si="11"/>
        <v>0</v>
      </c>
      <c r="AB41" s="25"/>
      <c r="AC41" s="18">
        <f t="shared" si="12"/>
        <v>0</v>
      </c>
      <c r="AD41" s="26">
        <f t="shared" si="20"/>
        <v>0</v>
      </c>
      <c r="AE41" s="27">
        <f t="shared" si="20"/>
        <v>0</v>
      </c>
      <c r="AF41" s="28">
        <f t="shared" si="21"/>
        <v>0</v>
      </c>
      <c r="AG41" s="29">
        <f t="shared" si="21"/>
        <v>0</v>
      </c>
      <c r="AH41" s="28">
        <f t="shared" si="15"/>
        <v>0</v>
      </c>
      <c r="AI41" s="22">
        <f t="shared" si="16"/>
        <v>0</v>
      </c>
    </row>
    <row r="42" spans="1:35" ht="15">
      <c r="A42" s="15"/>
      <c r="B42" s="16"/>
      <c r="C42" s="16"/>
      <c r="D42" s="17"/>
      <c r="E42" s="18">
        <f t="shared" si="0"/>
        <v>0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17"/>
        <v>0</v>
      </c>
      <c r="L42" s="19"/>
      <c r="M42" s="18">
        <f t="shared" si="17"/>
        <v>0</v>
      </c>
      <c r="N42" s="20">
        <f t="shared" si="18"/>
        <v>0</v>
      </c>
      <c r="O42" s="21">
        <f t="shared" si="18"/>
        <v>0</v>
      </c>
      <c r="P42" s="19"/>
      <c r="Q42" s="18">
        <f t="shared" si="6"/>
        <v>0</v>
      </c>
      <c r="R42" s="19"/>
      <c r="S42" s="18">
        <f t="shared" si="7"/>
        <v>0</v>
      </c>
      <c r="T42" s="20">
        <f t="shared" si="19"/>
        <v>0</v>
      </c>
      <c r="U42" s="22">
        <f t="shared" si="19"/>
        <v>0</v>
      </c>
      <c r="V42" s="23"/>
      <c r="W42" s="18">
        <f t="shared" si="9"/>
        <v>0</v>
      </c>
      <c r="X42" s="24"/>
      <c r="Y42" s="18">
        <f t="shared" si="10"/>
        <v>0</v>
      </c>
      <c r="Z42" s="24"/>
      <c r="AA42" s="18">
        <f t="shared" si="11"/>
        <v>0</v>
      </c>
      <c r="AB42" s="25"/>
      <c r="AC42" s="18">
        <f t="shared" si="12"/>
        <v>0</v>
      </c>
      <c r="AD42" s="26">
        <f t="shared" si="20"/>
        <v>0</v>
      </c>
      <c r="AE42" s="27">
        <f t="shared" si="20"/>
        <v>0</v>
      </c>
      <c r="AF42" s="28">
        <f t="shared" si="21"/>
        <v>0</v>
      </c>
      <c r="AG42" s="29">
        <f t="shared" si="21"/>
        <v>0</v>
      </c>
      <c r="AH42" s="28">
        <f t="shared" si="15"/>
        <v>0</v>
      </c>
      <c r="AI42" s="22">
        <f t="shared" si="16"/>
        <v>0</v>
      </c>
    </row>
    <row r="43" spans="1:35" ht="15">
      <c r="A43" s="15"/>
      <c r="B43" s="16"/>
      <c r="C43" s="16"/>
      <c r="D43" s="17"/>
      <c r="E43" s="18">
        <f t="shared" si="0"/>
        <v>0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t="shared" si="17"/>
        <v>0</v>
      </c>
      <c r="L43" s="19"/>
      <c r="M43" s="18">
        <f t="shared" si="17"/>
        <v>0</v>
      </c>
      <c r="N43" s="20">
        <f t="shared" si="18"/>
        <v>0</v>
      </c>
      <c r="O43" s="21">
        <f t="shared" si="18"/>
        <v>0</v>
      </c>
      <c r="P43" s="19"/>
      <c r="Q43" s="18">
        <f t="shared" si="6"/>
        <v>0</v>
      </c>
      <c r="R43" s="19"/>
      <c r="S43" s="18">
        <f t="shared" si="7"/>
        <v>0</v>
      </c>
      <c r="T43" s="20">
        <f t="shared" si="19"/>
        <v>0</v>
      </c>
      <c r="U43" s="22">
        <f t="shared" si="19"/>
        <v>0</v>
      </c>
      <c r="V43" s="23"/>
      <c r="W43" s="18">
        <f t="shared" si="9"/>
        <v>0</v>
      </c>
      <c r="X43" s="24"/>
      <c r="Y43" s="18">
        <f t="shared" si="10"/>
        <v>0</v>
      </c>
      <c r="Z43" s="24"/>
      <c r="AA43" s="18">
        <f t="shared" si="11"/>
        <v>0</v>
      </c>
      <c r="AB43" s="25"/>
      <c r="AC43" s="18">
        <f t="shared" si="12"/>
        <v>0</v>
      </c>
      <c r="AD43" s="26">
        <f t="shared" si="20"/>
        <v>0</v>
      </c>
      <c r="AE43" s="27">
        <f t="shared" si="20"/>
        <v>0</v>
      </c>
      <c r="AF43" s="28">
        <f t="shared" si="21"/>
        <v>0</v>
      </c>
      <c r="AG43" s="29">
        <f t="shared" si="21"/>
        <v>0</v>
      </c>
      <c r="AH43" s="28">
        <f t="shared" si="15"/>
        <v>0</v>
      </c>
      <c r="AI43" s="22">
        <f t="shared" si="16"/>
        <v>0</v>
      </c>
    </row>
    <row r="44" spans="1:35" ht="15">
      <c r="A44" s="15"/>
      <c r="B44" s="16"/>
      <c r="C44" s="16"/>
      <c r="D44" s="17"/>
      <c r="E44" s="18">
        <f t="shared" si="0"/>
        <v>0</v>
      </c>
      <c r="F44" s="19"/>
      <c r="G44" s="18">
        <f t="shared" si="1"/>
        <v>0</v>
      </c>
      <c r="H44" s="19"/>
      <c r="I44" s="18">
        <f t="shared" si="2"/>
        <v>0</v>
      </c>
      <c r="J44" s="19"/>
      <c r="K44" s="18">
        <f t="shared" si="17"/>
        <v>0</v>
      </c>
      <c r="L44" s="19"/>
      <c r="M44" s="18">
        <f t="shared" si="17"/>
        <v>0</v>
      </c>
      <c r="N44" s="20">
        <f t="shared" si="18"/>
        <v>0</v>
      </c>
      <c r="O44" s="21">
        <f t="shared" si="18"/>
        <v>0</v>
      </c>
      <c r="P44" s="19"/>
      <c r="Q44" s="18">
        <f t="shared" si="6"/>
        <v>0</v>
      </c>
      <c r="R44" s="19"/>
      <c r="S44" s="18">
        <f t="shared" si="7"/>
        <v>0</v>
      </c>
      <c r="T44" s="20">
        <f t="shared" si="19"/>
        <v>0</v>
      </c>
      <c r="U44" s="22">
        <f t="shared" si="19"/>
        <v>0</v>
      </c>
      <c r="V44" s="23"/>
      <c r="W44" s="18">
        <f t="shared" si="9"/>
        <v>0</v>
      </c>
      <c r="X44" s="24"/>
      <c r="Y44" s="18">
        <f t="shared" si="10"/>
        <v>0</v>
      </c>
      <c r="Z44" s="24"/>
      <c r="AA44" s="18">
        <f t="shared" si="11"/>
        <v>0</v>
      </c>
      <c r="AB44" s="25"/>
      <c r="AC44" s="18">
        <f t="shared" si="12"/>
        <v>0</v>
      </c>
      <c r="AD44" s="26">
        <f t="shared" si="20"/>
        <v>0</v>
      </c>
      <c r="AE44" s="27">
        <f t="shared" si="20"/>
        <v>0</v>
      </c>
      <c r="AF44" s="28">
        <f t="shared" si="21"/>
        <v>0</v>
      </c>
      <c r="AG44" s="29">
        <f t="shared" si="21"/>
        <v>0</v>
      </c>
      <c r="AH44" s="28">
        <f t="shared" si="15"/>
        <v>0</v>
      </c>
      <c r="AI44" s="22">
        <f t="shared" si="16"/>
        <v>0</v>
      </c>
    </row>
    <row r="45" spans="1:35" ht="15">
      <c r="A45" s="15"/>
      <c r="B45" s="16"/>
      <c r="C45" s="16"/>
      <c r="D45" s="17"/>
      <c r="E45" s="18">
        <f t="shared" si="0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17"/>
        <v>0</v>
      </c>
      <c r="L45" s="19"/>
      <c r="M45" s="18">
        <f t="shared" si="17"/>
        <v>0</v>
      </c>
      <c r="N45" s="20">
        <f t="shared" si="18"/>
        <v>0</v>
      </c>
      <c r="O45" s="21">
        <f t="shared" si="18"/>
        <v>0</v>
      </c>
      <c r="P45" s="19"/>
      <c r="Q45" s="18">
        <f t="shared" si="6"/>
        <v>0</v>
      </c>
      <c r="R45" s="19"/>
      <c r="S45" s="18">
        <f t="shared" si="7"/>
        <v>0</v>
      </c>
      <c r="T45" s="20">
        <f t="shared" si="19"/>
        <v>0</v>
      </c>
      <c r="U45" s="22">
        <f t="shared" si="19"/>
        <v>0</v>
      </c>
      <c r="V45" s="23"/>
      <c r="W45" s="18">
        <f t="shared" si="9"/>
        <v>0</v>
      </c>
      <c r="X45" s="24"/>
      <c r="Y45" s="18">
        <f t="shared" si="10"/>
        <v>0</v>
      </c>
      <c r="Z45" s="24"/>
      <c r="AA45" s="18">
        <f t="shared" si="11"/>
        <v>0</v>
      </c>
      <c r="AB45" s="25"/>
      <c r="AC45" s="18">
        <f t="shared" si="12"/>
        <v>0</v>
      </c>
      <c r="AD45" s="26">
        <f t="shared" si="20"/>
        <v>0</v>
      </c>
      <c r="AE45" s="27">
        <f t="shared" si="20"/>
        <v>0</v>
      </c>
      <c r="AF45" s="28">
        <f t="shared" si="21"/>
        <v>0</v>
      </c>
      <c r="AG45" s="29">
        <f t="shared" si="21"/>
        <v>0</v>
      </c>
      <c r="AH45" s="28">
        <f t="shared" si="15"/>
        <v>0</v>
      </c>
      <c r="AI45" s="22">
        <f t="shared" si="16"/>
        <v>0</v>
      </c>
    </row>
    <row r="46" spans="1:35" ht="15">
      <c r="A46" s="30"/>
      <c r="B46" s="31"/>
      <c r="C46" s="31"/>
      <c r="D46" s="17"/>
      <c r="E46" s="18">
        <f t="shared" si="0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17"/>
        <v>0</v>
      </c>
      <c r="L46" s="19"/>
      <c r="M46" s="18">
        <f t="shared" si="17"/>
        <v>0</v>
      </c>
      <c r="N46" s="20">
        <f t="shared" si="18"/>
        <v>0</v>
      </c>
      <c r="O46" s="21">
        <f t="shared" si="18"/>
        <v>0</v>
      </c>
      <c r="P46" s="19"/>
      <c r="Q46" s="18">
        <f t="shared" si="6"/>
        <v>0</v>
      </c>
      <c r="R46" s="19"/>
      <c r="S46" s="18">
        <f t="shared" si="7"/>
        <v>0</v>
      </c>
      <c r="T46" s="20">
        <f t="shared" si="19"/>
        <v>0</v>
      </c>
      <c r="U46" s="22">
        <f t="shared" si="19"/>
        <v>0</v>
      </c>
      <c r="V46" s="23"/>
      <c r="W46" s="18">
        <f t="shared" si="9"/>
        <v>0</v>
      </c>
      <c r="X46" s="24"/>
      <c r="Y46" s="18">
        <f t="shared" si="10"/>
        <v>0</v>
      </c>
      <c r="Z46" s="24"/>
      <c r="AA46" s="18">
        <f t="shared" si="11"/>
        <v>0</v>
      </c>
      <c r="AB46" s="25"/>
      <c r="AC46" s="18">
        <f t="shared" si="12"/>
        <v>0</v>
      </c>
      <c r="AD46" s="26">
        <f t="shared" si="20"/>
        <v>0</v>
      </c>
      <c r="AE46" s="27">
        <f t="shared" si="20"/>
        <v>0</v>
      </c>
      <c r="AF46" s="28">
        <f t="shared" si="21"/>
        <v>0</v>
      </c>
      <c r="AG46" s="29">
        <f t="shared" si="21"/>
        <v>0</v>
      </c>
      <c r="AH46" s="28">
        <f t="shared" si="15"/>
        <v>0</v>
      </c>
      <c r="AI46" s="22">
        <f t="shared" si="16"/>
        <v>0</v>
      </c>
    </row>
    <row r="47" spans="1:35" s="1" customFormat="1" ht="15">
      <c r="A47" s="493" t="s">
        <v>36</v>
      </c>
      <c r="B47" s="494"/>
      <c r="C47" s="495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8"/>
    </row>
    <row r="48" spans="1:35" ht="15">
      <c r="A48" s="249"/>
      <c r="B48" s="31" t="s">
        <v>1169</v>
      </c>
      <c r="C48" s="31" t="s">
        <v>1170</v>
      </c>
      <c r="D48" s="255">
        <v>6</v>
      </c>
      <c r="E48" s="18">
        <f aca="true" t="shared" si="22" ref="E48:E57">+D48/12</f>
        <v>0.5</v>
      </c>
      <c r="F48" s="19">
        <v>2</v>
      </c>
      <c r="G48" s="18">
        <f aca="true" t="shared" si="23" ref="G48:G69">F48/12</f>
        <v>0.16666666666666666</v>
      </c>
      <c r="H48" s="19"/>
      <c r="I48" s="18">
        <f aca="true" t="shared" si="24" ref="I48:I69">+H48/12</f>
        <v>0</v>
      </c>
      <c r="J48" s="19"/>
      <c r="K48" s="18">
        <f aca="true" t="shared" si="25" ref="K48:K69">+J48/12</f>
        <v>0</v>
      </c>
      <c r="L48" s="19"/>
      <c r="M48" s="18">
        <f aca="true" t="shared" si="26" ref="M48:M69">+L48/12</f>
        <v>0</v>
      </c>
      <c r="N48" s="20">
        <f aca="true" t="shared" si="27" ref="N48:O63">D48+F48+H48+J48+L48</f>
        <v>8</v>
      </c>
      <c r="O48" s="21">
        <f t="shared" si="27"/>
        <v>0.6666666666666666</v>
      </c>
      <c r="P48" s="19">
        <v>6</v>
      </c>
      <c r="Q48" s="18">
        <f aca="true" t="shared" si="28" ref="Q48:Q69">+P48/12</f>
        <v>0.5</v>
      </c>
      <c r="R48" s="19">
        <v>2</v>
      </c>
      <c r="S48" s="18">
        <f aca="true" t="shared" si="29" ref="S48:S69">+R48/12</f>
        <v>0.16666666666666666</v>
      </c>
      <c r="T48" s="20">
        <f aca="true" t="shared" si="30" ref="T48:U63">P48+R48</f>
        <v>8</v>
      </c>
      <c r="U48" s="22">
        <f t="shared" si="30"/>
        <v>0.6666666666666666</v>
      </c>
      <c r="V48" s="23"/>
      <c r="W48" s="18">
        <f aca="true" t="shared" si="31" ref="W48:W69">+V48/12</f>
        <v>0</v>
      </c>
      <c r="X48" s="24"/>
      <c r="Y48" s="18">
        <f aca="true" t="shared" si="32" ref="Y48:Y69">+X48/12</f>
        <v>0</v>
      </c>
      <c r="Z48" s="24">
        <v>4</v>
      </c>
      <c r="AA48" s="18">
        <f aca="true" t="shared" si="33" ref="AA48:AA69">+Z48/12</f>
        <v>0.3333333333333333</v>
      </c>
      <c r="AB48" s="33"/>
      <c r="AC48" s="18">
        <f aca="true" t="shared" si="34" ref="AC48:AC57">AB48/12</f>
        <v>0</v>
      </c>
      <c r="AD48" s="26">
        <f aca="true" t="shared" si="35" ref="AD48:AE63">X48+Z48+AB48</f>
        <v>4</v>
      </c>
      <c r="AE48" s="27">
        <f t="shared" si="35"/>
        <v>0.3333333333333333</v>
      </c>
      <c r="AF48" s="28">
        <f aca="true" t="shared" si="36" ref="AF48:AG63">N48+T48+V48+AD48</f>
        <v>20</v>
      </c>
      <c r="AG48" s="29">
        <f t="shared" si="36"/>
        <v>1.6666666666666665</v>
      </c>
      <c r="AH48" s="28">
        <f aca="true" t="shared" si="37" ref="AH48:AH69">IF(AF48-F48-J48-AB48-12&lt;0,0,AF48-F48-J48-AB48-12)</f>
        <v>6</v>
      </c>
      <c r="AI48" s="22">
        <f aca="true" t="shared" si="38" ref="AI48:AI69">AH48/12</f>
        <v>0.5</v>
      </c>
    </row>
    <row r="49" spans="1:35" ht="15">
      <c r="A49" s="15"/>
      <c r="B49" s="31"/>
      <c r="C49" s="31"/>
      <c r="D49" s="17"/>
      <c r="E49" s="18">
        <f t="shared" si="22"/>
        <v>0</v>
      </c>
      <c r="F49" s="19"/>
      <c r="G49" s="18">
        <f t="shared" si="23"/>
        <v>0</v>
      </c>
      <c r="H49" s="19"/>
      <c r="I49" s="18">
        <f t="shared" si="24"/>
        <v>0</v>
      </c>
      <c r="J49" s="19"/>
      <c r="K49" s="18">
        <f t="shared" si="25"/>
        <v>0</v>
      </c>
      <c r="L49" s="19"/>
      <c r="M49" s="18">
        <f t="shared" si="26"/>
        <v>0</v>
      </c>
      <c r="N49" s="20">
        <f t="shared" si="27"/>
        <v>0</v>
      </c>
      <c r="O49" s="21">
        <f t="shared" si="27"/>
        <v>0</v>
      </c>
      <c r="P49" s="19"/>
      <c r="Q49" s="18">
        <f t="shared" si="28"/>
        <v>0</v>
      </c>
      <c r="R49" s="19"/>
      <c r="S49" s="18">
        <f t="shared" si="29"/>
        <v>0</v>
      </c>
      <c r="T49" s="20">
        <f t="shared" si="30"/>
        <v>0</v>
      </c>
      <c r="U49" s="22">
        <f t="shared" si="30"/>
        <v>0</v>
      </c>
      <c r="V49" s="23"/>
      <c r="W49" s="18">
        <f t="shared" si="31"/>
        <v>0</v>
      </c>
      <c r="X49" s="24"/>
      <c r="Y49" s="18">
        <f t="shared" si="32"/>
        <v>0</v>
      </c>
      <c r="Z49" s="24"/>
      <c r="AA49" s="18">
        <f t="shared" si="33"/>
        <v>0</v>
      </c>
      <c r="AB49" s="33"/>
      <c r="AC49" s="18">
        <f t="shared" si="34"/>
        <v>0</v>
      </c>
      <c r="AD49" s="26">
        <f t="shared" si="35"/>
        <v>0</v>
      </c>
      <c r="AE49" s="27">
        <f t="shared" si="35"/>
        <v>0</v>
      </c>
      <c r="AF49" s="28">
        <f t="shared" si="36"/>
        <v>0</v>
      </c>
      <c r="AG49" s="29">
        <f t="shared" si="36"/>
        <v>0</v>
      </c>
      <c r="AH49" s="28">
        <f t="shared" si="37"/>
        <v>0</v>
      </c>
      <c r="AI49" s="22">
        <f t="shared" si="38"/>
        <v>0</v>
      </c>
    </row>
    <row r="50" spans="1:35" ht="15">
      <c r="A50" s="15"/>
      <c r="B50" s="31"/>
      <c r="C50" s="31"/>
      <c r="D50" s="17"/>
      <c r="E50" s="18">
        <f t="shared" si="22"/>
        <v>0</v>
      </c>
      <c r="F50" s="19"/>
      <c r="G50" s="18">
        <f t="shared" si="23"/>
        <v>0</v>
      </c>
      <c r="H50" s="19"/>
      <c r="I50" s="18">
        <f t="shared" si="24"/>
        <v>0</v>
      </c>
      <c r="J50" s="19"/>
      <c r="K50" s="18">
        <f t="shared" si="25"/>
        <v>0</v>
      </c>
      <c r="L50" s="19"/>
      <c r="M50" s="18">
        <f t="shared" si="26"/>
        <v>0</v>
      </c>
      <c r="N50" s="20">
        <f t="shared" si="27"/>
        <v>0</v>
      </c>
      <c r="O50" s="21">
        <f t="shared" si="27"/>
        <v>0</v>
      </c>
      <c r="P50" s="19"/>
      <c r="Q50" s="18">
        <f t="shared" si="28"/>
        <v>0</v>
      </c>
      <c r="R50" s="19"/>
      <c r="S50" s="18">
        <f t="shared" si="29"/>
        <v>0</v>
      </c>
      <c r="T50" s="20">
        <f t="shared" si="30"/>
        <v>0</v>
      </c>
      <c r="U50" s="22">
        <f t="shared" si="30"/>
        <v>0</v>
      </c>
      <c r="V50" s="23"/>
      <c r="W50" s="18">
        <f t="shared" si="31"/>
        <v>0</v>
      </c>
      <c r="X50" s="24"/>
      <c r="Y50" s="18">
        <f t="shared" si="32"/>
        <v>0</v>
      </c>
      <c r="Z50" s="24"/>
      <c r="AA50" s="18">
        <f t="shared" si="33"/>
        <v>0</v>
      </c>
      <c r="AB50" s="33"/>
      <c r="AC50" s="18">
        <f t="shared" si="34"/>
        <v>0</v>
      </c>
      <c r="AD50" s="26">
        <f t="shared" si="35"/>
        <v>0</v>
      </c>
      <c r="AE50" s="27">
        <f t="shared" si="35"/>
        <v>0</v>
      </c>
      <c r="AF50" s="28">
        <f t="shared" si="36"/>
        <v>0</v>
      </c>
      <c r="AG50" s="29">
        <f t="shared" si="36"/>
        <v>0</v>
      </c>
      <c r="AH50" s="28">
        <f t="shared" si="37"/>
        <v>0</v>
      </c>
      <c r="AI50" s="22">
        <f t="shared" si="38"/>
        <v>0</v>
      </c>
    </row>
    <row r="51" spans="1:35" ht="15">
      <c r="A51" s="15"/>
      <c r="B51" s="31"/>
      <c r="C51" s="31"/>
      <c r="D51" s="17"/>
      <c r="E51" s="18">
        <f t="shared" si="22"/>
        <v>0</v>
      </c>
      <c r="F51" s="19"/>
      <c r="G51" s="18">
        <f t="shared" si="23"/>
        <v>0</v>
      </c>
      <c r="H51" s="19"/>
      <c r="I51" s="18">
        <f t="shared" si="24"/>
        <v>0</v>
      </c>
      <c r="J51" s="19"/>
      <c r="K51" s="18">
        <f t="shared" si="25"/>
        <v>0</v>
      </c>
      <c r="L51" s="19"/>
      <c r="M51" s="18">
        <f t="shared" si="26"/>
        <v>0</v>
      </c>
      <c r="N51" s="20">
        <f t="shared" si="27"/>
        <v>0</v>
      </c>
      <c r="O51" s="21">
        <f t="shared" si="27"/>
        <v>0</v>
      </c>
      <c r="P51" s="19"/>
      <c r="Q51" s="18">
        <f t="shared" si="28"/>
        <v>0</v>
      </c>
      <c r="R51" s="19"/>
      <c r="S51" s="18">
        <f t="shared" si="29"/>
        <v>0</v>
      </c>
      <c r="T51" s="20">
        <f t="shared" si="30"/>
        <v>0</v>
      </c>
      <c r="U51" s="22">
        <f t="shared" si="30"/>
        <v>0</v>
      </c>
      <c r="V51" s="23"/>
      <c r="W51" s="18">
        <f t="shared" si="31"/>
        <v>0</v>
      </c>
      <c r="X51" s="24"/>
      <c r="Y51" s="18">
        <f t="shared" si="32"/>
        <v>0</v>
      </c>
      <c r="Z51" s="24"/>
      <c r="AA51" s="18">
        <f t="shared" si="33"/>
        <v>0</v>
      </c>
      <c r="AB51" s="33"/>
      <c r="AC51" s="18">
        <f t="shared" si="34"/>
        <v>0</v>
      </c>
      <c r="AD51" s="26">
        <f t="shared" si="35"/>
        <v>0</v>
      </c>
      <c r="AE51" s="27">
        <f t="shared" si="35"/>
        <v>0</v>
      </c>
      <c r="AF51" s="28">
        <f t="shared" si="36"/>
        <v>0</v>
      </c>
      <c r="AG51" s="29">
        <f t="shared" si="36"/>
        <v>0</v>
      </c>
      <c r="AH51" s="28">
        <f t="shared" si="37"/>
        <v>0</v>
      </c>
      <c r="AI51" s="22">
        <f t="shared" si="38"/>
        <v>0</v>
      </c>
    </row>
    <row r="52" spans="1:35" ht="15">
      <c r="A52" s="30"/>
      <c r="B52" s="31"/>
      <c r="C52" s="31"/>
      <c r="D52" s="17"/>
      <c r="E52" s="18">
        <f t="shared" si="22"/>
        <v>0</v>
      </c>
      <c r="F52" s="19"/>
      <c r="G52" s="18">
        <f t="shared" si="23"/>
        <v>0</v>
      </c>
      <c r="H52" s="19"/>
      <c r="I52" s="18">
        <f t="shared" si="24"/>
        <v>0</v>
      </c>
      <c r="J52" s="19"/>
      <c r="K52" s="18">
        <f t="shared" si="25"/>
        <v>0</v>
      </c>
      <c r="L52" s="19"/>
      <c r="M52" s="18">
        <f t="shared" si="26"/>
        <v>0</v>
      </c>
      <c r="N52" s="20">
        <f t="shared" si="27"/>
        <v>0</v>
      </c>
      <c r="O52" s="21">
        <f t="shared" si="27"/>
        <v>0</v>
      </c>
      <c r="P52" s="19"/>
      <c r="Q52" s="18">
        <f t="shared" si="28"/>
        <v>0</v>
      </c>
      <c r="R52" s="19"/>
      <c r="S52" s="18">
        <f t="shared" si="29"/>
        <v>0</v>
      </c>
      <c r="T52" s="20">
        <f t="shared" si="30"/>
        <v>0</v>
      </c>
      <c r="U52" s="22">
        <f t="shared" si="30"/>
        <v>0</v>
      </c>
      <c r="V52" s="23"/>
      <c r="W52" s="18">
        <f t="shared" si="31"/>
        <v>0</v>
      </c>
      <c r="X52" s="24"/>
      <c r="Y52" s="18">
        <f t="shared" si="32"/>
        <v>0</v>
      </c>
      <c r="Z52" s="24"/>
      <c r="AA52" s="18">
        <f t="shared" si="33"/>
        <v>0</v>
      </c>
      <c r="AB52" s="33"/>
      <c r="AC52" s="18">
        <f t="shared" si="34"/>
        <v>0</v>
      </c>
      <c r="AD52" s="26">
        <f t="shared" si="35"/>
        <v>0</v>
      </c>
      <c r="AE52" s="27">
        <f t="shared" si="35"/>
        <v>0</v>
      </c>
      <c r="AF52" s="28">
        <f t="shared" si="36"/>
        <v>0</v>
      </c>
      <c r="AG52" s="29">
        <f t="shared" si="36"/>
        <v>0</v>
      </c>
      <c r="AH52" s="28">
        <f t="shared" si="37"/>
        <v>0</v>
      </c>
      <c r="AI52" s="22">
        <f t="shared" si="38"/>
        <v>0</v>
      </c>
    </row>
    <row r="53" spans="1:35" ht="15">
      <c r="A53" s="30"/>
      <c r="B53" s="31"/>
      <c r="C53" s="31"/>
      <c r="D53" s="17"/>
      <c r="E53" s="18">
        <f t="shared" si="22"/>
        <v>0</v>
      </c>
      <c r="F53" s="19"/>
      <c r="G53" s="18">
        <f t="shared" si="23"/>
        <v>0</v>
      </c>
      <c r="H53" s="19"/>
      <c r="I53" s="18">
        <f t="shared" si="24"/>
        <v>0</v>
      </c>
      <c r="J53" s="19"/>
      <c r="K53" s="18">
        <f t="shared" si="25"/>
        <v>0</v>
      </c>
      <c r="L53" s="19"/>
      <c r="M53" s="18">
        <f t="shared" si="26"/>
        <v>0</v>
      </c>
      <c r="N53" s="20">
        <f t="shared" si="27"/>
        <v>0</v>
      </c>
      <c r="O53" s="21">
        <f t="shared" si="27"/>
        <v>0</v>
      </c>
      <c r="P53" s="19"/>
      <c r="Q53" s="18">
        <f t="shared" si="28"/>
        <v>0</v>
      </c>
      <c r="R53" s="19"/>
      <c r="S53" s="18">
        <f t="shared" si="29"/>
        <v>0</v>
      </c>
      <c r="T53" s="20">
        <f t="shared" si="30"/>
        <v>0</v>
      </c>
      <c r="U53" s="22">
        <f t="shared" si="30"/>
        <v>0</v>
      </c>
      <c r="V53" s="23"/>
      <c r="W53" s="18">
        <f t="shared" si="31"/>
        <v>0</v>
      </c>
      <c r="X53" s="24"/>
      <c r="Y53" s="18">
        <f t="shared" si="32"/>
        <v>0</v>
      </c>
      <c r="Z53" s="24"/>
      <c r="AA53" s="18">
        <f t="shared" si="33"/>
        <v>0</v>
      </c>
      <c r="AB53" s="33"/>
      <c r="AC53" s="18">
        <f t="shared" si="34"/>
        <v>0</v>
      </c>
      <c r="AD53" s="26">
        <f t="shared" si="35"/>
        <v>0</v>
      </c>
      <c r="AE53" s="27">
        <f t="shared" si="35"/>
        <v>0</v>
      </c>
      <c r="AF53" s="28">
        <f t="shared" si="36"/>
        <v>0</v>
      </c>
      <c r="AG53" s="29">
        <f t="shared" si="36"/>
        <v>0</v>
      </c>
      <c r="AH53" s="28">
        <f t="shared" si="37"/>
        <v>0</v>
      </c>
      <c r="AI53" s="22">
        <f t="shared" si="38"/>
        <v>0</v>
      </c>
    </row>
    <row r="54" spans="1:35" ht="15">
      <c r="A54" s="30"/>
      <c r="B54" s="31"/>
      <c r="C54" s="31"/>
      <c r="D54" s="17"/>
      <c r="E54" s="18">
        <f t="shared" si="22"/>
        <v>0</v>
      </c>
      <c r="F54" s="19"/>
      <c r="G54" s="18">
        <f t="shared" si="23"/>
        <v>0</v>
      </c>
      <c r="H54" s="19"/>
      <c r="I54" s="18">
        <f t="shared" si="24"/>
        <v>0</v>
      </c>
      <c r="J54" s="19"/>
      <c r="K54" s="18">
        <f t="shared" si="25"/>
        <v>0</v>
      </c>
      <c r="L54" s="19"/>
      <c r="M54" s="18">
        <f t="shared" si="26"/>
        <v>0</v>
      </c>
      <c r="N54" s="20">
        <f t="shared" si="27"/>
        <v>0</v>
      </c>
      <c r="O54" s="21">
        <f t="shared" si="27"/>
        <v>0</v>
      </c>
      <c r="P54" s="19"/>
      <c r="Q54" s="18">
        <f t="shared" si="28"/>
        <v>0</v>
      </c>
      <c r="R54" s="19"/>
      <c r="S54" s="18">
        <f t="shared" si="29"/>
        <v>0</v>
      </c>
      <c r="T54" s="20">
        <f t="shared" si="30"/>
        <v>0</v>
      </c>
      <c r="U54" s="22">
        <f t="shared" si="30"/>
        <v>0</v>
      </c>
      <c r="V54" s="23"/>
      <c r="W54" s="18">
        <f t="shared" si="31"/>
        <v>0</v>
      </c>
      <c r="X54" s="24"/>
      <c r="Y54" s="18">
        <f t="shared" si="32"/>
        <v>0</v>
      </c>
      <c r="Z54" s="24"/>
      <c r="AA54" s="18">
        <f t="shared" si="33"/>
        <v>0</v>
      </c>
      <c r="AB54" s="33"/>
      <c r="AC54" s="18">
        <f t="shared" si="34"/>
        <v>0</v>
      </c>
      <c r="AD54" s="26">
        <f t="shared" si="35"/>
        <v>0</v>
      </c>
      <c r="AE54" s="27">
        <f t="shared" si="35"/>
        <v>0</v>
      </c>
      <c r="AF54" s="28">
        <f t="shared" si="36"/>
        <v>0</v>
      </c>
      <c r="AG54" s="29">
        <f t="shared" si="36"/>
        <v>0</v>
      </c>
      <c r="AH54" s="28">
        <f t="shared" si="37"/>
        <v>0</v>
      </c>
      <c r="AI54" s="22">
        <f t="shared" si="38"/>
        <v>0</v>
      </c>
    </row>
    <row r="55" spans="1:35" ht="15">
      <c r="A55" s="30"/>
      <c r="B55" s="31"/>
      <c r="C55" s="31"/>
      <c r="D55" s="17"/>
      <c r="E55" s="18">
        <f t="shared" si="22"/>
        <v>0</v>
      </c>
      <c r="F55" s="19"/>
      <c r="G55" s="18">
        <f t="shared" si="23"/>
        <v>0</v>
      </c>
      <c r="H55" s="19"/>
      <c r="I55" s="18">
        <f t="shared" si="24"/>
        <v>0</v>
      </c>
      <c r="J55" s="19"/>
      <c r="K55" s="18">
        <f t="shared" si="25"/>
        <v>0</v>
      </c>
      <c r="L55" s="19"/>
      <c r="M55" s="18">
        <f t="shared" si="26"/>
        <v>0</v>
      </c>
      <c r="N55" s="20">
        <f t="shared" si="27"/>
        <v>0</v>
      </c>
      <c r="O55" s="21">
        <f t="shared" si="27"/>
        <v>0</v>
      </c>
      <c r="P55" s="19"/>
      <c r="Q55" s="18">
        <f t="shared" si="28"/>
        <v>0</v>
      </c>
      <c r="R55" s="19"/>
      <c r="S55" s="18">
        <f t="shared" si="29"/>
        <v>0</v>
      </c>
      <c r="T55" s="20">
        <f t="shared" si="30"/>
        <v>0</v>
      </c>
      <c r="U55" s="22">
        <f t="shared" si="30"/>
        <v>0</v>
      </c>
      <c r="V55" s="23"/>
      <c r="W55" s="18">
        <f t="shared" si="31"/>
        <v>0</v>
      </c>
      <c r="X55" s="24"/>
      <c r="Y55" s="18">
        <f t="shared" si="32"/>
        <v>0</v>
      </c>
      <c r="Z55" s="24"/>
      <c r="AA55" s="18">
        <f t="shared" si="33"/>
        <v>0</v>
      </c>
      <c r="AB55" s="33"/>
      <c r="AC55" s="18">
        <f t="shared" si="34"/>
        <v>0</v>
      </c>
      <c r="AD55" s="26">
        <f t="shared" si="35"/>
        <v>0</v>
      </c>
      <c r="AE55" s="27">
        <f t="shared" si="35"/>
        <v>0</v>
      </c>
      <c r="AF55" s="28">
        <f t="shared" si="36"/>
        <v>0</v>
      </c>
      <c r="AG55" s="29">
        <f t="shared" si="36"/>
        <v>0</v>
      </c>
      <c r="AH55" s="28">
        <f t="shared" si="37"/>
        <v>0</v>
      </c>
      <c r="AI55" s="22">
        <f t="shared" si="38"/>
        <v>0</v>
      </c>
    </row>
    <row r="56" spans="1:35" ht="15">
      <c r="A56" s="30"/>
      <c r="B56" s="31"/>
      <c r="C56" s="31"/>
      <c r="D56" s="17"/>
      <c r="E56" s="18">
        <f t="shared" si="22"/>
        <v>0</v>
      </c>
      <c r="F56" s="19"/>
      <c r="G56" s="18">
        <f t="shared" si="23"/>
        <v>0</v>
      </c>
      <c r="H56" s="19"/>
      <c r="I56" s="18">
        <f t="shared" si="24"/>
        <v>0</v>
      </c>
      <c r="J56" s="19"/>
      <c r="K56" s="18">
        <f t="shared" si="25"/>
        <v>0</v>
      </c>
      <c r="L56" s="19"/>
      <c r="M56" s="18">
        <f t="shared" si="26"/>
        <v>0</v>
      </c>
      <c r="N56" s="20">
        <f t="shared" si="27"/>
        <v>0</v>
      </c>
      <c r="O56" s="21">
        <f t="shared" si="27"/>
        <v>0</v>
      </c>
      <c r="P56" s="19"/>
      <c r="Q56" s="18">
        <f t="shared" si="28"/>
        <v>0</v>
      </c>
      <c r="R56" s="19"/>
      <c r="S56" s="18">
        <f t="shared" si="29"/>
        <v>0</v>
      </c>
      <c r="T56" s="20">
        <f t="shared" si="30"/>
        <v>0</v>
      </c>
      <c r="U56" s="22">
        <f t="shared" si="30"/>
        <v>0</v>
      </c>
      <c r="V56" s="23"/>
      <c r="W56" s="18">
        <f t="shared" si="31"/>
        <v>0</v>
      </c>
      <c r="X56" s="24"/>
      <c r="Y56" s="18">
        <f t="shared" si="32"/>
        <v>0</v>
      </c>
      <c r="Z56" s="24"/>
      <c r="AA56" s="18">
        <f t="shared" si="33"/>
        <v>0</v>
      </c>
      <c r="AB56" s="33"/>
      <c r="AC56" s="18">
        <f t="shared" si="34"/>
        <v>0</v>
      </c>
      <c r="AD56" s="26">
        <f t="shared" si="35"/>
        <v>0</v>
      </c>
      <c r="AE56" s="27">
        <f t="shared" si="35"/>
        <v>0</v>
      </c>
      <c r="AF56" s="28">
        <f t="shared" si="36"/>
        <v>0</v>
      </c>
      <c r="AG56" s="29">
        <f t="shared" si="36"/>
        <v>0</v>
      </c>
      <c r="AH56" s="28">
        <f t="shared" si="37"/>
        <v>0</v>
      </c>
      <c r="AI56" s="22">
        <f t="shared" si="38"/>
        <v>0</v>
      </c>
    </row>
    <row r="57" spans="1:35" ht="15">
      <c r="A57" s="30"/>
      <c r="B57" s="31"/>
      <c r="C57" s="31"/>
      <c r="D57" s="17"/>
      <c r="E57" s="18">
        <f t="shared" si="22"/>
        <v>0</v>
      </c>
      <c r="F57" s="19"/>
      <c r="G57" s="18">
        <f t="shared" si="23"/>
        <v>0</v>
      </c>
      <c r="H57" s="19"/>
      <c r="I57" s="18">
        <f t="shared" si="24"/>
        <v>0</v>
      </c>
      <c r="J57" s="19"/>
      <c r="K57" s="18">
        <f t="shared" si="25"/>
        <v>0</v>
      </c>
      <c r="L57" s="19"/>
      <c r="M57" s="18">
        <f t="shared" si="26"/>
        <v>0</v>
      </c>
      <c r="N57" s="20">
        <f t="shared" si="27"/>
        <v>0</v>
      </c>
      <c r="O57" s="21">
        <f t="shared" si="27"/>
        <v>0</v>
      </c>
      <c r="P57" s="19"/>
      <c r="Q57" s="18">
        <f t="shared" si="28"/>
        <v>0</v>
      </c>
      <c r="R57" s="19"/>
      <c r="S57" s="18">
        <f t="shared" si="29"/>
        <v>0</v>
      </c>
      <c r="T57" s="20">
        <f t="shared" si="30"/>
        <v>0</v>
      </c>
      <c r="U57" s="22">
        <f t="shared" si="30"/>
        <v>0</v>
      </c>
      <c r="V57" s="23"/>
      <c r="W57" s="18">
        <f t="shared" si="31"/>
        <v>0</v>
      </c>
      <c r="X57" s="24"/>
      <c r="Y57" s="18">
        <f t="shared" si="32"/>
        <v>0</v>
      </c>
      <c r="Z57" s="24"/>
      <c r="AA57" s="18">
        <f t="shared" si="33"/>
        <v>0</v>
      </c>
      <c r="AB57" s="33"/>
      <c r="AC57" s="18">
        <f t="shared" si="34"/>
        <v>0</v>
      </c>
      <c r="AD57" s="26">
        <f t="shared" si="35"/>
        <v>0</v>
      </c>
      <c r="AE57" s="27">
        <f t="shared" si="35"/>
        <v>0</v>
      </c>
      <c r="AF57" s="28">
        <f t="shared" si="36"/>
        <v>0</v>
      </c>
      <c r="AG57" s="29">
        <f t="shared" si="36"/>
        <v>0</v>
      </c>
      <c r="AH57" s="28">
        <f t="shared" si="37"/>
        <v>0</v>
      </c>
      <c r="AI57" s="22">
        <f t="shared" si="38"/>
        <v>0</v>
      </c>
    </row>
    <row r="58" spans="1:35" ht="15">
      <c r="A58" s="30"/>
      <c r="B58" s="31"/>
      <c r="C58" s="31"/>
      <c r="D58" s="17"/>
      <c r="E58" s="18">
        <f t="shared" si="0"/>
        <v>0</v>
      </c>
      <c r="F58" s="19"/>
      <c r="G58" s="18">
        <f t="shared" si="23"/>
        <v>0</v>
      </c>
      <c r="H58" s="19"/>
      <c r="I58" s="18">
        <f t="shared" si="24"/>
        <v>0</v>
      </c>
      <c r="J58" s="19"/>
      <c r="K58" s="18">
        <f t="shared" si="25"/>
        <v>0</v>
      </c>
      <c r="L58" s="19"/>
      <c r="M58" s="18">
        <f t="shared" si="26"/>
        <v>0</v>
      </c>
      <c r="N58" s="20">
        <f t="shared" si="27"/>
        <v>0</v>
      </c>
      <c r="O58" s="21">
        <f t="shared" si="27"/>
        <v>0</v>
      </c>
      <c r="P58" s="19"/>
      <c r="Q58" s="18">
        <f t="shared" si="28"/>
        <v>0</v>
      </c>
      <c r="R58" s="19"/>
      <c r="S58" s="18">
        <f t="shared" si="29"/>
        <v>0</v>
      </c>
      <c r="T58" s="20">
        <f t="shared" si="30"/>
        <v>0</v>
      </c>
      <c r="U58" s="22">
        <f t="shared" si="30"/>
        <v>0</v>
      </c>
      <c r="V58" s="23"/>
      <c r="W58" s="18">
        <f t="shared" si="31"/>
        <v>0</v>
      </c>
      <c r="X58" s="24"/>
      <c r="Y58" s="18">
        <f t="shared" si="32"/>
        <v>0</v>
      </c>
      <c r="Z58" s="24"/>
      <c r="AA58" s="18">
        <f t="shared" si="33"/>
        <v>0</v>
      </c>
      <c r="AB58" s="33"/>
      <c r="AC58" s="18">
        <f t="shared" si="12"/>
        <v>0</v>
      </c>
      <c r="AD58" s="26">
        <f t="shared" si="35"/>
        <v>0</v>
      </c>
      <c r="AE58" s="27">
        <f t="shared" si="35"/>
        <v>0</v>
      </c>
      <c r="AF58" s="28">
        <f t="shared" si="36"/>
        <v>0</v>
      </c>
      <c r="AG58" s="29">
        <f t="shared" si="36"/>
        <v>0</v>
      </c>
      <c r="AH58" s="28">
        <f t="shared" si="37"/>
        <v>0</v>
      </c>
      <c r="AI58" s="22">
        <f t="shared" si="38"/>
        <v>0</v>
      </c>
    </row>
    <row r="59" spans="1:35" ht="15">
      <c r="A59" s="30"/>
      <c r="B59" s="31"/>
      <c r="C59" s="31"/>
      <c r="D59" s="17"/>
      <c r="E59" s="18">
        <f t="shared" si="0"/>
        <v>0</v>
      </c>
      <c r="F59" s="19"/>
      <c r="G59" s="18">
        <f t="shared" si="23"/>
        <v>0</v>
      </c>
      <c r="H59" s="19"/>
      <c r="I59" s="18">
        <f t="shared" si="24"/>
        <v>0</v>
      </c>
      <c r="J59" s="19"/>
      <c r="K59" s="18">
        <f t="shared" si="25"/>
        <v>0</v>
      </c>
      <c r="L59" s="19"/>
      <c r="M59" s="18">
        <f t="shared" si="26"/>
        <v>0</v>
      </c>
      <c r="N59" s="20">
        <f t="shared" si="27"/>
        <v>0</v>
      </c>
      <c r="O59" s="21">
        <f t="shared" si="27"/>
        <v>0</v>
      </c>
      <c r="P59" s="19"/>
      <c r="Q59" s="18">
        <f t="shared" si="28"/>
        <v>0</v>
      </c>
      <c r="R59" s="19"/>
      <c r="S59" s="18">
        <f t="shared" si="29"/>
        <v>0</v>
      </c>
      <c r="T59" s="20">
        <f t="shared" si="30"/>
        <v>0</v>
      </c>
      <c r="U59" s="22">
        <f t="shared" si="30"/>
        <v>0</v>
      </c>
      <c r="V59" s="23"/>
      <c r="W59" s="18">
        <f t="shared" si="31"/>
        <v>0</v>
      </c>
      <c r="X59" s="24"/>
      <c r="Y59" s="18">
        <f t="shared" si="32"/>
        <v>0</v>
      </c>
      <c r="Z59" s="24"/>
      <c r="AA59" s="18">
        <f t="shared" si="33"/>
        <v>0</v>
      </c>
      <c r="AB59" s="33"/>
      <c r="AC59" s="18">
        <f t="shared" si="12"/>
        <v>0</v>
      </c>
      <c r="AD59" s="26">
        <f t="shared" si="35"/>
        <v>0</v>
      </c>
      <c r="AE59" s="27">
        <f t="shared" si="35"/>
        <v>0</v>
      </c>
      <c r="AF59" s="28">
        <f t="shared" si="36"/>
        <v>0</v>
      </c>
      <c r="AG59" s="29">
        <f t="shared" si="36"/>
        <v>0</v>
      </c>
      <c r="AH59" s="28">
        <f t="shared" si="37"/>
        <v>0</v>
      </c>
      <c r="AI59" s="22">
        <f t="shared" si="38"/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23"/>
        <v>0</v>
      </c>
      <c r="H60" s="19"/>
      <c r="I60" s="18">
        <f t="shared" si="24"/>
        <v>0</v>
      </c>
      <c r="J60" s="19"/>
      <c r="K60" s="18">
        <f t="shared" si="25"/>
        <v>0</v>
      </c>
      <c r="L60" s="19"/>
      <c r="M60" s="18">
        <f t="shared" si="26"/>
        <v>0</v>
      </c>
      <c r="N60" s="20">
        <f t="shared" si="27"/>
        <v>0</v>
      </c>
      <c r="O60" s="21">
        <f t="shared" si="27"/>
        <v>0</v>
      </c>
      <c r="P60" s="19"/>
      <c r="Q60" s="18">
        <f t="shared" si="28"/>
        <v>0</v>
      </c>
      <c r="R60" s="19"/>
      <c r="S60" s="18">
        <f t="shared" si="29"/>
        <v>0</v>
      </c>
      <c r="T60" s="20">
        <f t="shared" si="30"/>
        <v>0</v>
      </c>
      <c r="U60" s="22">
        <f t="shared" si="30"/>
        <v>0</v>
      </c>
      <c r="V60" s="23"/>
      <c r="W60" s="18">
        <f t="shared" si="31"/>
        <v>0</v>
      </c>
      <c r="X60" s="24"/>
      <c r="Y60" s="18">
        <f t="shared" si="32"/>
        <v>0</v>
      </c>
      <c r="Z60" s="24"/>
      <c r="AA60" s="18">
        <f t="shared" si="33"/>
        <v>0</v>
      </c>
      <c r="AB60" s="33"/>
      <c r="AC60" s="18">
        <f t="shared" si="12"/>
        <v>0</v>
      </c>
      <c r="AD60" s="26">
        <f t="shared" si="35"/>
        <v>0</v>
      </c>
      <c r="AE60" s="27">
        <f t="shared" si="35"/>
        <v>0</v>
      </c>
      <c r="AF60" s="28">
        <f t="shared" si="36"/>
        <v>0</v>
      </c>
      <c r="AG60" s="29">
        <f t="shared" si="36"/>
        <v>0</v>
      </c>
      <c r="AH60" s="28">
        <f t="shared" si="37"/>
        <v>0</v>
      </c>
      <c r="AI60" s="22">
        <f t="shared" si="38"/>
        <v>0</v>
      </c>
    </row>
    <row r="61" spans="1:35" ht="15">
      <c r="A61" s="30"/>
      <c r="B61" s="31"/>
      <c r="C61" s="16"/>
      <c r="D61" s="17"/>
      <c r="E61" s="18">
        <f t="shared" si="0"/>
        <v>0</v>
      </c>
      <c r="F61" s="19"/>
      <c r="G61" s="18">
        <f t="shared" si="23"/>
        <v>0</v>
      </c>
      <c r="H61" s="19"/>
      <c r="I61" s="18">
        <f t="shared" si="24"/>
        <v>0</v>
      </c>
      <c r="J61" s="19"/>
      <c r="K61" s="18">
        <f t="shared" si="25"/>
        <v>0</v>
      </c>
      <c r="L61" s="19"/>
      <c r="M61" s="18">
        <f t="shared" si="26"/>
        <v>0</v>
      </c>
      <c r="N61" s="20">
        <f t="shared" si="27"/>
        <v>0</v>
      </c>
      <c r="O61" s="21">
        <f t="shared" si="27"/>
        <v>0</v>
      </c>
      <c r="P61" s="19"/>
      <c r="Q61" s="18">
        <f t="shared" si="28"/>
        <v>0</v>
      </c>
      <c r="R61" s="19"/>
      <c r="S61" s="18">
        <f t="shared" si="29"/>
        <v>0</v>
      </c>
      <c r="T61" s="20">
        <f t="shared" si="30"/>
        <v>0</v>
      </c>
      <c r="U61" s="22">
        <f t="shared" si="30"/>
        <v>0</v>
      </c>
      <c r="V61" s="23"/>
      <c r="W61" s="18">
        <f t="shared" si="31"/>
        <v>0</v>
      </c>
      <c r="X61" s="24"/>
      <c r="Y61" s="18">
        <f t="shared" si="32"/>
        <v>0</v>
      </c>
      <c r="Z61" s="24"/>
      <c r="AA61" s="18">
        <f t="shared" si="33"/>
        <v>0</v>
      </c>
      <c r="AB61" s="33"/>
      <c r="AC61" s="18">
        <f t="shared" si="12"/>
        <v>0</v>
      </c>
      <c r="AD61" s="26">
        <f t="shared" si="35"/>
        <v>0</v>
      </c>
      <c r="AE61" s="27">
        <f t="shared" si="35"/>
        <v>0</v>
      </c>
      <c r="AF61" s="28">
        <f t="shared" si="36"/>
        <v>0</v>
      </c>
      <c r="AG61" s="29">
        <f t="shared" si="36"/>
        <v>0</v>
      </c>
      <c r="AH61" s="28">
        <f t="shared" si="37"/>
        <v>0</v>
      </c>
      <c r="AI61" s="22">
        <f t="shared" si="38"/>
        <v>0</v>
      </c>
    </row>
    <row r="62" spans="1:35" s="1" customFormat="1" ht="15">
      <c r="A62" s="493" t="s">
        <v>37</v>
      </c>
      <c r="B62" s="494"/>
      <c r="C62" s="495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8"/>
    </row>
    <row r="63" spans="1:35" ht="15">
      <c r="A63" s="30"/>
      <c r="E63" s="18">
        <f t="shared" si="0"/>
        <v>0</v>
      </c>
      <c r="F63" s="19"/>
      <c r="G63" s="18">
        <f t="shared" si="23"/>
        <v>0</v>
      </c>
      <c r="H63" s="19"/>
      <c r="I63" s="18">
        <f t="shared" si="24"/>
        <v>0</v>
      </c>
      <c r="J63" s="19"/>
      <c r="K63" s="18">
        <f t="shared" si="25"/>
        <v>0</v>
      </c>
      <c r="L63" s="19"/>
      <c r="M63" s="18">
        <f t="shared" si="26"/>
        <v>0</v>
      </c>
      <c r="N63" s="20">
        <f t="shared" si="27"/>
        <v>0</v>
      </c>
      <c r="O63" s="21">
        <f t="shared" si="27"/>
        <v>0</v>
      </c>
      <c r="P63" s="19"/>
      <c r="Q63" s="18">
        <f t="shared" si="28"/>
        <v>0</v>
      </c>
      <c r="R63" s="19"/>
      <c r="S63" s="18">
        <f t="shared" si="29"/>
        <v>0</v>
      </c>
      <c r="T63" s="20">
        <f t="shared" si="30"/>
        <v>0</v>
      </c>
      <c r="U63" s="22">
        <f t="shared" si="30"/>
        <v>0</v>
      </c>
      <c r="V63" s="23"/>
      <c r="W63" s="18">
        <f t="shared" si="31"/>
        <v>0</v>
      </c>
      <c r="X63" s="24"/>
      <c r="Y63" s="18">
        <f t="shared" si="32"/>
        <v>0</v>
      </c>
      <c r="Z63" s="24"/>
      <c r="AA63" s="34">
        <f t="shared" si="33"/>
        <v>0</v>
      </c>
      <c r="AB63" s="33"/>
      <c r="AC63" s="34">
        <f t="shared" si="12"/>
        <v>0</v>
      </c>
      <c r="AD63" s="26">
        <f t="shared" si="35"/>
        <v>0</v>
      </c>
      <c r="AE63" s="27">
        <f t="shared" si="35"/>
        <v>0</v>
      </c>
      <c r="AF63" s="28">
        <f t="shared" si="36"/>
        <v>0</v>
      </c>
      <c r="AG63" s="29">
        <f t="shared" si="36"/>
        <v>0</v>
      </c>
      <c r="AH63" s="28">
        <f t="shared" si="37"/>
        <v>0</v>
      </c>
      <c r="AI63" s="22">
        <f t="shared" si="38"/>
        <v>0</v>
      </c>
    </row>
    <row r="64" spans="1:35" ht="15">
      <c r="A64" s="30"/>
      <c r="B64" s="31"/>
      <c r="C64" s="35"/>
      <c r="D64" s="17"/>
      <c r="E64" s="18">
        <f t="shared" si="0"/>
        <v>0</v>
      </c>
      <c r="F64" s="19"/>
      <c r="G64" s="18">
        <f t="shared" si="23"/>
        <v>0</v>
      </c>
      <c r="H64" s="19"/>
      <c r="I64" s="18">
        <f t="shared" si="24"/>
        <v>0</v>
      </c>
      <c r="J64" s="19"/>
      <c r="K64" s="18">
        <f t="shared" si="25"/>
        <v>0</v>
      </c>
      <c r="L64" s="19"/>
      <c r="M64" s="18">
        <f t="shared" si="26"/>
        <v>0</v>
      </c>
      <c r="N64" s="20">
        <f aca="true" t="shared" si="39" ref="N64:O69">D64+F64+H64+J64+L64</f>
        <v>0</v>
      </c>
      <c r="O64" s="21">
        <f t="shared" si="39"/>
        <v>0</v>
      </c>
      <c r="P64" s="19"/>
      <c r="Q64" s="18">
        <f t="shared" si="28"/>
        <v>0</v>
      </c>
      <c r="R64" s="19"/>
      <c r="S64" s="18">
        <f t="shared" si="29"/>
        <v>0</v>
      </c>
      <c r="T64" s="20">
        <f aca="true" t="shared" si="40" ref="T64:U69">P64+R64</f>
        <v>0</v>
      </c>
      <c r="U64" s="22">
        <f t="shared" si="40"/>
        <v>0</v>
      </c>
      <c r="V64" s="23"/>
      <c r="W64" s="18">
        <f t="shared" si="31"/>
        <v>0</v>
      </c>
      <c r="X64" s="24"/>
      <c r="Y64" s="18">
        <f t="shared" si="32"/>
        <v>0</v>
      </c>
      <c r="Z64" s="24"/>
      <c r="AA64" s="34">
        <f t="shared" si="33"/>
        <v>0</v>
      </c>
      <c r="AB64" s="33"/>
      <c r="AC64" s="34">
        <f t="shared" si="12"/>
        <v>0</v>
      </c>
      <c r="AD64" s="26">
        <f aca="true" t="shared" si="41" ref="AD64:AE69">X64+Z64+AB64</f>
        <v>0</v>
      </c>
      <c r="AE64" s="27">
        <f t="shared" si="41"/>
        <v>0</v>
      </c>
      <c r="AF64" s="28">
        <f aca="true" t="shared" si="42" ref="AF64:AG69">N64+T64+V64+AD64</f>
        <v>0</v>
      </c>
      <c r="AG64" s="29">
        <f t="shared" si="42"/>
        <v>0</v>
      </c>
      <c r="AH64" s="28">
        <f t="shared" si="37"/>
        <v>0</v>
      </c>
      <c r="AI64" s="22">
        <f t="shared" si="38"/>
        <v>0</v>
      </c>
    </row>
    <row r="65" spans="1:35" ht="15">
      <c r="A65" s="30"/>
      <c r="B65" s="31"/>
      <c r="C65" s="35"/>
      <c r="D65" s="17"/>
      <c r="E65" s="18">
        <f t="shared" si="0"/>
        <v>0</v>
      </c>
      <c r="F65" s="19"/>
      <c r="G65" s="18">
        <f t="shared" si="23"/>
        <v>0</v>
      </c>
      <c r="H65" s="19"/>
      <c r="I65" s="18">
        <f t="shared" si="24"/>
        <v>0</v>
      </c>
      <c r="J65" s="19"/>
      <c r="K65" s="18">
        <f t="shared" si="25"/>
        <v>0</v>
      </c>
      <c r="L65" s="19"/>
      <c r="M65" s="18">
        <f t="shared" si="26"/>
        <v>0</v>
      </c>
      <c r="N65" s="20">
        <f t="shared" si="39"/>
        <v>0</v>
      </c>
      <c r="O65" s="21">
        <f t="shared" si="39"/>
        <v>0</v>
      </c>
      <c r="P65" s="19"/>
      <c r="Q65" s="18">
        <f t="shared" si="28"/>
        <v>0</v>
      </c>
      <c r="R65" s="19"/>
      <c r="S65" s="18">
        <f t="shared" si="29"/>
        <v>0</v>
      </c>
      <c r="T65" s="20">
        <f t="shared" si="40"/>
        <v>0</v>
      </c>
      <c r="U65" s="22">
        <f t="shared" si="40"/>
        <v>0</v>
      </c>
      <c r="V65" s="23"/>
      <c r="W65" s="18">
        <f t="shared" si="31"/>
        <v>0</v>
      </c>
      <c r="X65" s="24"/>
      <c r="Y65" s="18">
        <f t="shared" si="32"/>
        <v>0</v>
      </c>
      <c r="Z65" s="24"/>
      <c r="AA65" s="34">
        <f t="shared" si="33"/>
        <v>0</v>
      </c>
      <c r="AB65" s="33"/>
      <c r="AC65" s="34">
        <f t="shared" si="12"/>
        <v>0</v>
      </c>
      <c r="AD65" s="26">
        <f t="shared" si="41"/>
        <v>0</v>
      </c>
      <c r="AE65" s="27">
        <f t="shared" si="41"/>
        <v>0</v>
      </c>
      <c r="AF65" s="28">
        <f t="shared" si="42"/>
        <v>0</v>
      </c>
      <c r="AG65" s="29">
        <f t="shared" si="42"/>
        <v>0</v>
      </c>
      <c r="AH65" s="28">
        <f t="shared" si="37"/>
        <v>0</v>
      </c>
      <c r="AI65" s="22">
        <f t="shared" si="38"/>
        <v>0</v>
      </c>
    </row>
    <row r="66" spans="1:35" ht="15">
      <c r="A66" s="30"/>
      <c r="B66" s="31"/>
      <c r="C66" s="35"/>
      <c r="D66" s="17"/>
      <c r="E66" s="18">
        <f t="shared" si="0"/>
        <v>0</v>
      </c>
      <c r="F66" s="19"/>
      <c r="G66" s="18">
        <f t="shared" si="23"/>
        <v>0</v>
      </c>
      <c r="H66" s="19"/>
      <c r="I66" s="18">
        <f t="shared" si="24"/>
        <v>0</v>
      </c>
      <c r="J66" s="19"/>
      <c r="K66" s="18">
        <f t="shared" si="25"/>
        <v>0</v>
      </c>
      <c r="L66" s="19"/>
      <c r="M66" s="18">
        <f t="shared" si="26"/>
        <v>0</v>
      </c>
      <c r="N66" s="20">
        <f t="shared" si="39"/>
        <v>0</v>
      </c>
      <c r="O66" s="21">
        <f t="shared" si="39"/>
        <v>0</v>
      </c>
      <c r="P66" s="19"/>
      <c r="Q66" s="18">
        <f t="shared" si="28"/>
        <v>0</v>
      </c>
      <c r="R66" s="19"/>
      <c r="S66" s="18">
        <f t="shared" si="29"/>
        <v>0</v>
      </c>
      <c r="T66" s="20">
        <f t="shared" si="40"/>
        <v>0</v>
      </c>
      <c r="U66" s="22">
        <f t="shared" si="40"/>
        <v>0</v>
      </c>
      <c r="V66" s="23"/>
      <c r="W66" s="18">
        <f t="shared" si="31"/>
        <v>0</v>
      </c>
      <c r="X66" s="24"/>
      <c r="Y66" s="18">
        <f t="shared" si="32"/>
        <v>0</v>
      </c>
      <c r="Z66" s="24"/>
      <c r="AA66" s="34">
        <f t="shared" si="33"/>
        <v>0</v>
      </c>
      <c r="AB66" s="33"/>
      <c r="AC66" s="34">
        <f t="shared" si="12"/>
        <v>0</v>
      </c>
      <c r="AD66" s="26">
        <f t="shared" si="41"/>
        <v>0</v>
      </c>
      <c r="AE66" s="27">
        <f t="shared" si="41"/>
        <v>0</v>
      </c>
      <c r="AF66" s="28">
        <f t="shared" si="42"/>
        <v>0</v>
      </c>
      <c r="AG66" s="29">
        <f t="shared" si="42"/>
        <v>0</v>
      </c>
      <c r="AH66" s="28">
        <f t="shared" si="37"/>
        <v>0</v>
      </c>
      <c r="AI66" s="22">
        <f t="shared" si="38"/>
        <v>0</v>
      </c>
    </row>
    <row r="67" spans="1:35" ht="15">
      <c r="A67" s="30"/>
      <c r="B67" s="31"/>
      <c r="C67" s="35"/>
      <c r="D67" s="17"/>
      <c r="E67" s="18">
        <f t="shared" si="0"/>
        <v>0</v>
      </c>
      <c r="F67" s="19"/>
      <c r="G67" s="18">
        <f t="shared" si="23"/>
        <v>0</v>
      </c>
      <c r="H67" s="19"/>
      <c r="I67" s="18">
        <f t="shared" si="24"/>
        <v>0</v>
      </c>
      <c r="J67" s="19"/>
      <c r="K67" s="18">
        <f t="shared" si="25"/>
        <v>0</v>
      </c>
      <c r="L67" s="19"/>
      <c r="M67" s="18">
        <f t="shared" si="26"/>
        <v>0</v>
      </c>
      <c r="N67" s="20">
        <f t="shared" si="39"/>
        <v>0</v>
      </c>
      <c r="O67" s="21">
        <f t="shared" si="39"/>
        <v>0</v>
      </c>
      <c r="P67" s="19"/>
      <c r="Q67" s="18">
        <f t="shared" si="28"/>
        <v>0</v>
      </c>
      <c r="R67" s="19"/>
      <c r="S67" s="18">
        <f t="shared" si="29"/>
        <v>0</v>
      </c>
      <c r="T67" s="20">
        <f t="shared" si="40"/>
        <v>0</v>
      </c>
      <c r="U67" s="22">
        <f t="shared" si="40"/>
        <v>0</v>
      </c>
      <c r="V67" s="23"/>
      <c r="W67" s="18">
        <f t="shared" si="31"/>
        <v>0</v>
      </c>
      <c r="X67" s="24"/>
      <c r="Y67" s="18">
        <f t="shared" si="32"/>
        <v>0</v>
      </c>
      <c r="Z67" s="24"/>
      <c r="AA67" s="34">
        <f t="shared" si="33"/>
        <v>0</v>
      </c>
      <c r="AB67" s="33"/>
      <c r="AC67" s="34">
        <f t="shared" si="12"/>
        <v>0</v>
      </c>
      <c r="AD67" s="26">
        <f t="shared" si="41"/>
        <v>0</v>
      </c>
      <c r="AE67" s="27">
        <f t="shared" si="41"/>
        <v>0</v>
      </c>
      <c r="AF67" s="28">
        <f t="shared" si="42"/>
        <v>0</v>
      </c>
      <c r="AG67" s="29">
        <f t="shared" si="42"/>
        <v>0</v>
      </c>
      <c r="AH67" s="28">
        <f t="shared" si="37"/>
        <v>0</v>
      </c>
      <c r="AI67" s="22">
        <f t="shared" si="38"/>
        <v>0</v>
      </c>
    </row>
    <row r="68" spans="1:35" ht="15">
      <c r="A68" s="15"/>
      <c r="B68" s="31"/>
      <c r="C68" s="35"/>
      <c r="D68" s="17"/>
      <c r="E68" s="18">
        <f t="shared" si="0"/>
        <v>0</v>
      </c>
      <c r="F68" s="19"/>
      <c r="G68" s="18">
        <f t="shared" si="23"/>
        <v>0</v>
      </c>
      <c r="H68" s="19"/>
      <c r="I68" s="18">
        <f t="shared" si="24"/>
        <v>0</v>
      </c>
      <c r="J68" s="19"/>
      <c r="K68" s="18">
        <f t="shared" si="25"/>
        <v>0</v>
      </c>
      <c r="L68" s="19"/>
      <c r="M68" s="18">
        <f t="shared" si="26"/>
        <v>0</v>
      </c>
      <c r="N68" s="20">
        <f t="shared" si="39"/>
        <v>0</v>
      </c>
      <c r="O68" s="21">
        <f t="shared" si="39"/>
        <v>0</v>
      </c>
      <c r="P68" s="19"/>
      <c r="Q68" s="18">
        <f t="shared" si="28"/>
        <v>0</v>
      </c>
      <c r="R68" s="19"/>
      <c r="S68" s="18">
        <f t="shared" si="29"/>
        <v>0</v>
      </c>
      <c r="T68" s="20">
        <f t="shared" si="40"/>
        <v>0</v>
      </c>
      <c r="U68" s="22">
        <f t="shared" si="40"/>
        <v>0</v>
      </c>
      <c r="V68" s="23"/>
      <c r="W68" s="18">
        <f t="shared" si="31"/>
        <v>0</v>
      </c>
      <c r="X68" s="24"/>
      <c r="Y68" s="18">
        <f t="shared" si="32"/>
        <v>0</v>
      </c>
      <c r="Z68" s="24"/>
      <c r="AA68" s="34">
        <f t="shared" si="33"/>
        <v>0</v>
      </c>
      <c r="AB68" s="33"/>
      <c r="AC68" s="34">
        <f t="shared" si="12"/>
        <v>0</v>
      </c>
      <c r="AD68" s="26">
        <f t="shared" si="41"/>
        <v>0</v>
      </c>
      <c r="AE68" s="27">
        <f t="shared" si="41"/>
        <v>0</v>
      </c>
      <c r="AF68" s="28">
        <f t="shared" si="42"/>
        <v>0</v>
      </c>
      <c r="AG68" s="29">
        <f t="shared" si="42"/>
        <v>0</v>
      </c>
      <c r="AH68" s="28">
        <f t="shared" si="37"/>
        <v>0</v>
      </c>
      <c r="AI68" s="22">
        <f t="shared" si="38"/>
        <v>0</v>
      </c>
    </row>
    <row r="69" spans="1:35" ht="15.75" thickBot="1">
      <c r="A69" s="30"/>
      <c r="B69" s="31"/>
      <c r="C69" s="36"/>
      <c r="D69" s="17"/>
      <c r="E69" s="18">
        <f t="shared" si="0"/>
        <v>0</v>
      </c>
      <c r="F69" s="19"/>
      <c r="G69" s="18">
        <f t="shared" si="23"/>
        <v>0</v>
      </c>
      <c r="H69" s="19"/>
      <c r="I69" s="18">
        <f t="shared" si="24"/>
        <v>0</v>
      </c>
      <c r="J69" s="19"/>
      <c r="K69" s="18">
        <f t="shared" si="25"/>
        <v>0</v>
      </c>
      <c r="L69" s="19"/>
      <c r="M69" s="18">
        <f t="shared" si="26"/>
        <v>0</v>
      </c>
      <c r="N69" s="20">
        <f t="shared" si="39"/>
        <v>0</v>
      </c>
      <c r="O69" s="21">
        <f t="shared" si="39"/>
        <v>0</v>
      </c>
      <c r="P69" s="19"/>
      <c r="Q69" s="18">
        <f t="shared" si="28"/>
        <v>0</v>
      </c>
      <c r="R69" s="19"/>
      <c r="S69" s="18">
        <f t="shared" si="29"/>
        <v>0</v>
      </c>
      <c r="T69" s="20">
        <f t="shared" si="40"/>
        <v>0</v>
      </c>
      <c r="U69" s="22">
        <f t="shared" si="40"/>
        <v>0</v>
      </c>
      <c r="V69" s="23"/>
      <c r="W69" s="18">
        <f t="shared" si="31"/>
        <v>0</v>
      </c>
      <c r="X69" s="24"/>
      <c r="Y69" s="18">
        <f t="shared" si="32"/>
        <v>0</v>
      </c>
      <c r="Z69" s="24"/>
      <c r="AA69" s="34">
        <f t="shared" si="33"/>
        <v>0</v>
      </c>
      <c r="AB69" s="37"/>
      <c r="AC69" s="34">
        <f t="shared" si="12"/>
        <v>0</v>
      </c>
      <c r="AD69" s="38">
        <f t="shared" si="41"/>
        <v>0</v>
      </c>
      <c r="AE69" s="27">
        <f t="shared" si="41"/>
        <v>0</v>
      </c>
      <c r="AF69" s="28">
        <f t="shared" si="42"/>
        <v>0</v>
      </c>
      <c r="AG69" s="29">
        <f t="shared" si="42"/>
        <v>0</v>
      </c>
      <c r="AH69" s="28">
        <f t="shared" si="37"/>
        <v>0</v>
      </c>
      <c r="AI69" s="22">
        <f t="shared" si="38"/>
        <v>0</v>
      </c>
    </row>
    <row r="70" spans="1:67" s="41" customFormat="1" ht="15.75" thickBot="1">
      <c r="A70" s="496" t="s">
        <v>38</v>
      </c>
      <c r="B70" s="497"/>
      <c r="C70" s="498"/>
      <c r="D70" s="39">
        <f aca="true" t="shared" si="43" ref="D70:Q70">SUM(D20:D69)</f>
        <v>6</v>
      </c>
      <c r="E70" s="39">
        <f t="shared" si="43"/>
        <v>0.5</v>
      </c>
      <c r="F70" s="39">
        <f t="shared" si="43"/>
        <v>2</v>
      </c>
      <c r="G70" s="39">
        <f t="shared" si="43"/>
        <v>0.16666666666666666</v>
      </c>
      <c r="H70" s="39">
        <f t="shared" si="43"/>
        <v>0</v>
      </c>
      <c r="I70" s="39">
        <f t="shared" si="43"/>
        <v>0</v>
      </c>
      <c r="J70" s="39">
        <f t="shared" si="43"/>
        <v>0</v>
      </c>
      <c r="K70" s="39">
        <f t="shared" si="43"/>
        <v>0</v>
      </c>
      <c r="L70" s="39">
        <f t="shared" si="43"/>
        <v>0</v>
      </c>
      <c r="M70" s="39">
        <f t="shared" si="43"/>
        <v>0</v>
      </c>
      <c r="N70" s="39">
        <f t="shared" si="43"/>
        <v>8</v>
      </c>
      <c r="O70" s="39">
        <f t="shared" si="43"/>
        <v>0.6666666666666666</v>
      </c>
      <c r="P70" s="39">
        <f t="shared" si="43"/>
        <v>6</v>
      </c>
      <c r="Q70" s="39">
        <f t="shared" si="43"/>
        <v>0.5</v>
      </c>
      <c r="R70" s="39">
        <f>SUM(R20:R52)</f>
        <v>2</v>
      </c>
      <c r="S70" s="39">
        <f>SUM(S20:S69)</f>
        <v>0.16666666666666666</v>
      </c>
      <c r="T70" s="39">
        <f>SUM(T20:T69)</f>
        <v>8</v>
      </c>
      <c r="U70" s="39">
        <f>SUM(U20:U69)</f>
        <v>0.6666666666666666</v>
      </c>
      <c r="V70" s="39">
        <f>SUM(V20:V69)</f>
        <v>0</v>
      </c>
      <c r="W70" s="39">
        <f>SUM(W20:W52)</f>
        <v>0</v>
      </c>
      <c r="X70" s="39">
        <f aca="true" t="shared" si="44" ref="X70:AI70">SUM(X20:X69)</f>
        <v>0</v>
      </c>
      <c r="Y70" s="39">
        <f t="shared" si="44"/>
        <v>0</v>
      </c>
      <c r="Z70" s="39">
        <f t="shared" si="44"/>
        <v>4</v>
      </c>
      <c r="AA70" s="39">
        <f t="shared" si="44"/>
        <v>0.3333333333333333</v>
      </c>
      <c r="AB70" s="39">
        <f t="shared" si="44"/>
        <v>0</v>
      </c>
      <c r="AC70" s="39">
        <f t="shared" si="44"/>
        <v>0</v>
      </c>
      <c r="AD70" s="39">
        <f t="shared" si="44"/>
        <v>4</v>
      </c>
      <c r="AE70" s="39">
        <f t="shared" si="44"/>
        <v>0.3333333333333333</v>
      </c>
      <c r="AF70" s="39">
        <f t="shared" si="44"/>
        <v>20</v>
      </c>
      <c r="AG70" s="39">
        <f t="shared" si="44"/>
        <v>1.6666666666666665</v>
      </c>
      <c r="AH70" s="39">
        <f t="shared" si="44"/>
        <v>6</v>
      </c>
      <c r="AI70" s="40">
        <f t="shared" si="44"/>
        <v>0.5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</row>
    <row r="71" spans="16:67" ht="15">
      <c r="P71" s="1"/>
      <c r="Q71" s="1"/>
      <c r="R71" s="1"/>
      <c r="S71" s="1"/>
      <c r="V71" s="1"/>
      <c r="W71" s="1"/>
      <c r="X71" s="1"/>
      <c r="Y71" s="1"/>
      <c r="Z71" s="1"/>
      <c r="AA71" s="1"/>
      <c r="AB71" s="1"/>
      <c r="AC71" s="1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</row>
    <row r="72" spans="1:19" ht="15">
      <c r="A72" s="373" t="s">
        <v>39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</row>
    <row r="73" spans="1:36" ht="15" customHeight="1">
      <c r="A73" s="375" t="s">
        <v>1820</v>
      </c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  <c r="AJ73" s="1"/>
    </row>
    <row r="75" ht="15">
      <c r="A75" s="248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70:C70"/>
    <mergeCell ref="A72:S72"/>
    <mergeCell ref="A73:AI73"/>
    <mergeCell ref="AH17:AH19"/>
    <mergeCell ref="AI17:AI19"/>
    <mergeCell ref="A20:C20"/>
    <mergeCell ref="A39:C39"/>
    <mergeCell ref="A47:C47"/>
    <mergeCell ref="A62:C62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5"/>
  <sheetViews>
    <sheetView workbookViewId="0" topLeftCell="A7">
      <selection activeCell="B57" sqref="B48:C57"/>
    </sheetView>
  </sheetViews>
  <sheetFormatPr defaultColWidth="9.140625" defaultRowHeight="15"/>
  <cols>
    <col min="1" max="1" width="21.00390625" style="260" customWidth="1"/>
    <col min="2" max="2" width="25.140625" style="260" customWidth="1"/>
    <col min="3" max="3" width="45.28125" style="260" customWidth="1"/>
    <col min="4" max="5" width="8.00390625" style="260" customWidth="1"/>
    <col min="6" max="6" width="7.00390625" style="260" bestFit="1" customWidth="1"/>
    <col min="7" max="7" width="7.28125" style="260" customWidth="1"/>
    <col min="8" max="8" width="5.8515625" style="260" customWidth="1"/>
    <col min="9" max="9" width="6.421875" style="260" customWidth="1"/>
    <col min="10" max="11" width="6.28125" style="260" customWidth="1"/>
    <col min="12" max="13" width="7.28125" style="260" customWidth="1"/>
    <col min="14" max="14" width="11.28125" style="1" customWidth="1"/>
    <col min="15" max="15" width="11.00390625" style="1" customWidth="1"/>
    <col min="16" max="16" width="8.57421875" style="260" customWidth="1"/>
    <col min="17" max="17" width="7.421875" style="260" customWidth="1"/>
    <col min="18" max="19" width="7.7109375" style="260" customWidth="1"/>
    <col min="20" max="20" width="9.28125" style="1" customWidth="1"/>
    <col min="21" max="21" width="9.8515625" style="1" customWidth="1"/>
    <col min="22" max="22" width="7.7109375" style="260" customWidth="1"/>
    <col min="23" max="23" width="6.140625" style="260" customWidth="1"/>
    <col min="24" max="26" width="7.7109375" style="260" customWidth="1"/>
    <col min="27" max="27" width="9.7109375" style="260" customWidth="1"/>
    <col min="28" max="29" width="7.7109375" style="260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260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1118</v>
      </c>
    </row>
    <row r="10" spans="1:3" s="7" customFormat="1" ht="16.5" thickBot="1">
      <c r="A10" s="449" t="s">
        <v>5</v>
      </c>
      <c r="B10" s="450"/>
      <c r="C10" s="8" t="s">
        <v>1174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5"/>
      <c r="B21" s="16"/>
      <c r="C21" s="16" t="s">
        <v>1244</v>
      </c>
      <c r="D21" s="17"/>
      <c r="E21" s="18">
        <f aca="true" t="shared" si="0" ref="E21:E69">+D21/12</f>
        <v>0</v>
      </c>
      <c r="G21" s="18">
        <f aca="true" t="shared" si="1" ref="G21:G46">F21/12</f>
        <v>0</v>
      </c>
      <c r="H21" s="19"/>
      <c r="I21" s="18">
        <f aca="true" t="shared" si="2" ref="I21:I46">+H21/12</f>
        <v>0</v>
      </c>
      <c r="J21" s="19"/>
      <c r="K21" s="18">
        <f aca="true" t="shared" si="3" ref="K21:M36">+J21/12</f>
        <v>0</v>
      </c>
      <c r="L21" s="19"/>
      <c r="M21" s="18">
        <f aca="true" t="shared" si="4" ref="M21:M33">+L21/12</f>
        <v>0</v>
      </c>
      <c r="N21" s="20">
        <f aca="true" t="shared" si="5" ref="N21:O36">D21+F21+H21+J21+L21</f>
        <v>0</v>
      </c>
      <c r="O21" s="21">
        <f t="shared" si="5"/>
        <v>0</v>
      </c>
      <c r="Q21" s="18">
        <f aca="true" t="shared" si="6" ref="Q21:Q46">+P21/12</f>
        <v>0</v>
      </c>
      <c r="R21" s="19"/>
      <c r="S21" s="18">
        <f aca="true" t="shared" si="7" ref="S21:S46">+R21/12</f>
        <v>0</v>
      </c>
      <c r="T21" s="20">
        <f aca="true" t="shared" si="8" ref="T21:U36">P21+R21</f>
        <v>0</v>
      </c>
      <c r="U21" s="22">
        <f t="shared" si="8"/>
        <v>0</v>
      </c>
      <c r="V21" s="23"/>
      <c r="W21" s="18">
        <f aca="true" t="shared" si="9" ref="W21:W46">+V21/12</f>
        <v>0</v>
      </c>
      <c r="X21" s="24"/>
      <c r="Y21" s="18">
        <f aca="true" t="shared" si="10" ref="Y21:Y46">+X21/12</f>
        <v>0</v>
      </c>
      <c r="Z21" s="260">
        <v>12</v>
      </c>
      <c r="AA21" s="18">
        <f aca="true" t="shared" si="11" ref="AA21:AA46">+Z21/12</f>
        <v>1</v>
      </c>
      <c r="AB21" s="25"/>
      <c r="AC21" s="18">
        <f aca="true" t="shared" si="12" ref="AC21:AC69">AB21/12</f>
        <v>0</v>
      </c>
      <c r="AD21" s="26">
        <f aca="true" t="shared" si="13" ref="AD21:AE36">X21+Z21+AB21</f>
        <v>12</v>
      </c>
      <c r="AE21" s="27">
        <f t="shared" si="13"/>
        <v>1</v>
      </c>
      <c r="AF21" s="28">
        <f aca="true" t="shared" si="14" ref="AF21:AG36">N21+T21+V21+AD21</f>
        <v>12</v>
      </c>
      <c r="AG21" s="29">
        <f t="shared" si="14"/>
        <v>1</v>
      </c>
      <c r="AH21" s="28">
        <f aca="true" t="shared" si="15" ref="AH21:AH46">IF(AF21-F21-J21-AB21-12&lt;0,0,AF21-F21-J21-AB21-12)</f>
        <v>0</v>
      </c>
      <c r="AI21" s="22">
        <f aca="true" t="shared" si="16" ref="AI21:AI46">AH21/12</f>
        <v>0</v>
      </c>
    </row>
    <row r="22" spans="1:35" ht="15">
      <c r="A22" s="15"/>
      <c r="B22" s="16"/>
      <c r="C22" s="16" t="s">
        <v>1245</v>
      </c>
      <c r="D22" s="17">
        <v>15</v>
      </c>
      <c r="E22" s="18">
        <f t="shared" si="0"/>
        <v>1.25</v>
      </c>
      <c r="G22" s="18">
        <f t="shared" si="1"/>
        <v>0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15</v>
      </c>
      <c r="O22" s="21">
        <f t="shared" si="5"/>
        <v>1.25</v>
      </c>
      <c r="Q22" s="18">
        <f t="shared" si="6"/>
        <v>0</v>
      </c>
      <c r="R22" s="19"/>
      <c r="S22" s="18">
        <f t="shared" si="7"/>
        <v>0</v>
      </c>
      <c r="T22" s="20">
        <f t="shared" si="8"/>
        <v>0</v>
      </c>
      <c r="U22" s="22">
        <f t="shared" si="8"/>
        <v>0</v>
      </c>
      <c r="V22" s="23"/>
      <c r="W22" s="18">
        <f t="shared" si="9"/>
        <v>0</v>
      </c>
      <c r="X22" s="24"/>
      <c r="Y22" s="18">
        <f t="shared" si="10"/>
        <v>0</v>
      </c>
      <c r="AA22" s="18">
        <f t="shared" si="11"/>
        <v>0</v>
      </c>
      <c r="AB22" s="25"/>
      <c r="AC22" s="18">
        <f t="shared" si="12"/>
        <v>0</v>
      </c>
      <c r="AD22" s="26">
        <f t="shared" si="13"/>
        <v>0</v>
      </c>
      <c r="AE22" s="27">
        <f t="shared" si="13"/>
        <v>0</v>
      </c>
      <c r="AF22" s="28">
        <f t="shared" si="14"/>
        <v>15</v>
      </c>
      <c r="AG22" s="29">
        <f t="shared" si="14"/>
        <v>1.25</v>
      </c>
      <c r="AH22" s="28">
        <f t="shared" si="15"/>
        <v>3</v>
      </c>
      <c r="AI22" s="22">
        <f t="shared" si="16"/>
        <v>0.25</v>
      </c>
    </row>
    <row r="23" spans="1:35" ht="15">
      <c r="A23" s="15"/>
      <c r="B23" s="16"/>
      <c r="C23" s="16" t="s">
        <v>1246</v>
      </c>
      <c r="D23" s="17">
        <v>13</v>
      </c>
      <c r="E23" s="18">
        <f t="shared" si="0"/>
        <v>1.0833333333333333</v>
      </c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13</v>
      </c>
      <c r="O23" s="21">
        <f t="shared" si="5"/>
        <v>1.0833333333333333</v>
      </c>
      <c r="Q23" s="18">
        <f t="shared" si="6"/>
        <v>0</v>
      </c>
      <c r="R23" s="19"/>
      <c r="S23" s="18">
        <f t="shared" si="7"/>
        <v>0</v>
      </c>
      <c r="T23" s="20">
        <f t="shared" si="8"/>
        <v>0</v>
      </c>
      <c r="U23" s="22">
        <f t="shared" si="8"/>
        <v>0</v>
      </c>
      <c r="V23" s="23"/>
      <c r="W23" s="18">
        <f t="shared" si="9"/>
        <v>0</v>
      </c>
      <c r="X23" s="24"/>
      <c r="Y23" s="18">
        <f t="shared" si="10"/>
        <v>0</v>
      </c>
      <c r="Z23" s="260">
        <v>3</v>
      </c>
      <c r="AA23" s="18">
        <f t="shared" si="11"/>
        <v>0.25</v>
      </c>
      <c r="AB23" s="25"/>
      <c r="AC23" s="18">
        <f t="shared" si="12"/>
        <v>0</v>
      </c>
      <c r="AD23" s="26">
        <f t="shared" si="13"/>
        <v>3</v>
      </c>
      <c r="AE23" s="27">
        <f t="shared" si="13"/>
        <v>0.25</v>
      </c>
      <c r="AF23" s="28">
        <f t="shared" si="14"/>
        <v>16</v>
      </c>
      <c r="AG23" s="29">
        <f t="shared" si="14"/>
        <v>1.3333333333333333</v>
      </c>
      <c r="AH23" s="28">
        <f t="shared" si="15"/>
        <v>4</v>
      </c>
      <c r="AI23" s="22">
        <f t="shared" si="16"/>
        <v>0.3333333333333333</v>
      </c>
    </row>
    <row r="24" spans="1:35" ht="15">
      <c r="A24" s="15"/>
      <c r="B24" s="16"/>
      <c r="C24" s="16"/>
      <c r="D24" s="17"/>
      <c r="E24" s="18">
        <f t="shared" si="0"/>
        <v>0</v>
      </c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0</v>
      </c>
      <c r="O24" s="21">
        <f t="shared" si="5"/>
        <v>0</v>
      </c>
      <c r="Q24" s="18">
        <f t="shared" si="6"/>
        <v>0</v>
      </c>
      <c r="R24" s="19"/>
      <c r="S24" s="18">
        <f t="shared" si="7"/>
        <v>0</v>
      </c>
      <c r="T24" s="20">
        <f t="shared" si="8"/>
        <v>0</v>
      </c>
      <c r="U24" s="22">
        <f t="shared" si="8"/>
        <v>0</v>
      </c>
      <c r="V24" s="23"/>
      <c r="W24" s="18">
        <f t="shared" si="9"/>
        <v>0</v>
      </c>
      <c r="X24" s="24"/>
      <c r="Y24" s="18">
        <f t="shared" si="10"/>
        <v>0</v>
      </c>
      <c r="AA24" s="18">
        <f t="shared" si="11"/>
        <v>0</v>
      </c>
      <c r="AB24" s="25"/>
      <c r="AC24" s="18">
        <f t="shared" si="12"/>
        <v>0</v>
      </c>
      <c r="AD24" s="26">
        <f t="shared" si="13"/>
        <v>0</v>
      </c>
      <c r="AE24" s="27">
        <f t="shared" si="13"/>
        <v>0</v>
      </c>
      <c r="AF24" s="28">
        <f t="shared" si="14"/>
        <v>0</v>
      </c>
      <c r="AG24" s="29">
        <f t="shared" si="14"/>
        <v>0</v>
      </c>
      <c r="AH24" s="28">
        <f t="shared" si="15"/>
        <v>0</v>
      </c>
      <c r="AI24" s="22">
        <f t="shared" si="16"/>
        <v>0</v>
      </c>
    </row>
    <row r="25" spans="1:35" ht="15">
      <c r="A25" s="15"/>
      <c r="B25" s="16"/>
      <c r="C25" s="16"/>
      <c r="D25" s="17"/>
      <c r="E25" s="18">
        <f t="shared" si="0"/>
        <v>0</v>
      </c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0</v>
      </c>
      <c r="O25" s="21">
        <f t="shared" si="5"/>
        <v>0</v>
      </c>
      <c r="Q25" s="18">
        <f t="shared" si="6"/>
        <v>0</v>
      </c>
      <c r="R25" s="19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AA25" s="18">
        <f t="shared" si="11"/>
        <v>0</v>
      </c>
      <c r="AB25" s="25"/>
      <c r="AC25" s="18">
        <f t="shared" si="12"/>
        <v>0</v>
      </c>
      <c r="AD25" s="26">
        <f t="shared" si="13"/>
        <v>0</v>
      </c>
      <c r="AE25" s="27">
        <f t="shared" si="13"/>
        <v>0</v>
      </c>
      <c r="AF25" s="28">
        <f t="shared" si="14"/>
        <v>0</v>
      </c>
      <c r="AG25" s="29">
        <f t="shared" si="14"/>
        <v>0</v>
      </c>
      <c r="AH25" s="28">
        <f t="shared" si="15"/>
        <v>0</v>
      </c>
      <c r="AI25" s="22">
        <f t="shared" si="16"/>
        <v>0</v>
      </c>
    </row>
    <row r="26" spans="1:35" ht="15">
      <c r="A26" s="15"/>
      <c r="B26" s="16"/>
      <c r="C26" s="16"/>
      <c r="D26" s="17"/>
      <c r="E26" s="18">
        <f t="shared" si="0"/>
        <v>0</v>
      </c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0</v>
      </c>
      <c r="O26" s="21">
        <f t="shared" si="5"/>
        <v>0</v>
      </c>
      <c r="Q26" s="18">
        <f t="shared" si="6"/>
        <v>0</v>
      </c>
      <c r="R26" s="19"/>
      <c r="S26" s="18">
        <f t="shared" si="7"/>
        <v>0</v>
      </c>
      <c r="T26" s="20">
        <f t="shared" si="8"/>
        <v>0</v>
      </c>
      <c r="U26" s="22">
        <f t="shared" si="8"/>
        <v>0</v>
      </c>
      <c r="V26" s="23"/>
      <c r="W26" s="18">
        <f t="shared" si="9"/>
        <v>0</v>
      </c>
      <c r="X26" s="24"/>
      <c r="Y26" s="18">
        <f t="shared" si="10"/>
        <v>0</v>
      </c>
      <c r="AA26" s="18">
        <f t="shared" si="11"/>
        <v>0</v>
      </c>
      <c r="AB26" s="25"/>
      <c r="AC26" s="18">
        <f t="shared" si="12"/>
        <v>0</v>
      </c>
      <c r="AD26" s="26">
        <f t="shared" si="13"/>
        <v>0</v>
      </c>
      <c r="AE26" s="27">
        <f t="shared" si="13"/>
        <v>0</v>
      </c>
      <c r="AF26" s="28">
        <f t="shared" si="14"/>
        <v>0</v>
      </c>
      <c r="AG26" s="29">
        <f t="shared" si="14"/>
        <v>0</v>
      </c>
      <c r="AH26" s="28">
        <f t="shared" si="15"/>
        <v>0</v>
      </c>
      <c r="AI26" s="22">
        <f t="shared" si="16"/>
        <v>0</v>
      </c>
    </row>
    <row r="27" spans="1:35" ht="15">
      <c r="A27" s="15"/>
      <c r="B27" s="16"/>
      <c r="C27" s="16"/>
      <c r="D27" s="17"/>
      <c r="E27" s="18">
        <f t="shared" si="0"/>
        <v>0</v>
      </c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0</v>
      </c>
      <c r="O27" s="21">
        <f t="shared" si="5"/>
        <v>0</v>
      </c>
      <c r="Q27" s="18">
        <f t="shared" si="6"/>
        <v>0</v>
      </c>
      <c r="R27" s="19"/>
      <c r="S27" s="18">
        <f t="shared" si="7"/>
        <v>0</v>
      </c>
      <c r="T27" s="20">
        <f t="shared" si="8"/>
        <v>0</v>
      </c>
      <c r="U27" s="22">
        <f t="shared" si="8"/>
        <v>0</v>
      </c>
      <c r="V27" s="23"/>
      <c r="W27" s="18">
        <f t="shared" si="9"/>
        <v>0</v>
      </c>
      <c r="X27" s="24"/>
      <c r="Y27" s="18">
        <f t="shared" si="10"/>
        <v>0</v>
      </c>
      <c r="AA27" s="18">
        <f t="shared" si="11"/>
        <v>0</v>
      </c>
      <c r="AB27" s="25"/>
      <c r="AC27" s="18">
        <f t="shared" si="12"/>
        <v>0</v>
      </c>
      <c r="AD27" s="26">
        <f t="shared" si="13"/>
        <v>0</v>
      </c>
      <c r="AE27" s="27">
        <f t="shared" si="13"/>
        <v>0</v>
      </c>
      <c r="AF27" s="28">
        <f t="shared" si="14"/>
        <v>0</v>
      </c>
      <c r="AG27" s="29">
        <f t="shared" si="14"/>
        <v>0</v>
      </c>
      <c r="AH27" s="28">
        <f t="shared" si="15"/>
        <v>0</v>
      </c>
      <c r="AI27" s="22">
        <f t="shared" si="16"/>
        <v>0</v>
      </c>
    </row>
    <row r="28" spans="1:35" ht="15">
      <c r="A28" s="15"/>
      <c r="B28" s="16"/>
      <c r="C28" s="16"/>
      <c r="D28" s="17"/>
      <c r="E28" s="18">
        <f t="shared" si="0"/>
        <v>0</v>
      </c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0</v>
      </c>
      <c r="O28" s="21">
        <f t="shared" si="5"/>
        <v>0</v>
      </c>
      <c r="Q28" s="18">
        <f t="shared" si="6"/>
        <v>0</v>
      </c>
      <c r="R28" s="19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AA28" s="18">
        <f t="shared" si="11"/>
        <v>0</v>
      </c>
      <c r="AB28" s="25"/>
      <c r="AC28" s="18">
        <f t="shared" si="12"/>
        <v>0</v>
      </c>
      <c r="AD28" s="26">
        <f t="shared" si="13"/>
        <v>0</v>
      </c>
      <c r="AE28" s="27">
        <f t="shared" si="13"/>
        <v>0</v>
      </c>
      <c r="AF28" s="28">
        <f t="shared" si="14"/>
        <v>0</v>
      </c>
      <c r="AG28" s="29">
        <f t="shared" si="14"/>
        <v>0</v>
      </c>
      <c r="AH28" s="28">
        <f t="shared" si="15"/>
        <v>0</v>
      </c>
      <c r="AI28" s="22">
        <f t="shared" si="16"/>
        <v>0</v>
      </c>
    </row>
    <row r="29" spans="1:35" ht="15">
      <c r="A29" s="15"/>
      <c r="B29" s="16"/>
      <c r="C29" s="16"/>
      <c r="D29" s="17"/>
      <c r="E29" s="18">
        <f t="shared" si="0"/>
        <v>0</v>
      </c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0</v>
      </c>
      <c r="O29" s="21">
        <f t="shared" si="5"/>
        <v>0</v>
      </c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AA29" s="18">
        <f t="shared" si="11"/>
        <v>0</v>
      </c>
      <c r="AB29" s="25"/>
      <c r="AC29" s="18">
        <f t="shared" si="12"/>
        <v>0</v>
      </c>
      <c r="AD29" s="26">
        <f t="shared" si="13"/>
        <v>0</v>
      </c>
      <c r="AE29" s="27">
        <f t="shared" si="13"/>
        <v>0</v>
      </c>
      <c r="AF29" s="28">
        <f t="shared" si="14"/>
        <v>0</v>
      </c>
      <c r="AG29" s="29">
        <f t="shared" si="14"/>
        <v>0</v>
      </c>
      <c r="AH29" s="28">
        <f t="shared" si="15"/>
        <v>0</v>
      </c>
      <c r="AI29" s="22">
        <f t="shared" si="16"/>
        <v>0</v>
      </c>
    </row>
    <row r="30" spans="1:35" ht="15">
      <c r="A30" s="15"/>
      <c r="B30" s="16"/>
      <c r="C30" s="16"/>
      <c r="D30" s="17"/>
      <c r="E30" s="18">
        <f t="shared" si="0"/>
        <v>0</v>
      </c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0</v>
      </c>
      <c r="O30" s="21">
        <f t="shared" si="5"/>
        <v>0</v>
      </c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AA30" s="18">
        <f t="shared" si="11"/>
        <v>0</v>
      </c>
      <c r="AB30" s="25"/>
      <c r="AC30" s="18">
        <f t="shared" si="12"/>
        <v>0</v>
      </c>
      <c r="AD30" s="26">
        <f t="shared" si="13"/>
        <v>0</v>
      </c>
      <c r="AE30" s="27">
        <f t="shared" si="13"/>
        <v>0</v>
      </c>
      <c r="AF30" s="28">
        <f t="shared" si="14"/>
        <v>0</v>
      </c>
      <c r="AG30" s="29">
        <f t="shared" si="14"/>
        <v>0</v>
      </c>
      <c r="AH30" s="28">
        <f t="shared" si="15"/>
        <v>0</v>
      </c>
      <c r="AI30" s="22">
        <f t="shared" si="16"/>
        <v>0</v>
      </c>
    </row>
    <row r="31" spans="1:35" ht="15">
      <c r="A31" s="15"/>
      <c r="B31" s="16"/>
      <c r="C31" s="16"/>
      <c r="D31" s="17"/>
      <c r="E31" s="18">
        <f t="shared" si="0"/>
        <v>0</v>
      </c>
      <c r="F31" s="19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0</v>
      </c>
      <c r="O31" s="21">
        <f t="shared" si="5"/>
        <v>0</v>
      </c>
      <c r="P31" s="19"/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AA31" s="18">
        <f t="shared" si="11"/>
        <v>0</v>
      </c>
      <c r="AB31" s="25"/>
      <c r="AC31" s="18">
        <f t="shared" si="12"/>
        <v>0</v>
      </c>
      <c r="AD31" s="26">
        <f t="shared" si="13"/>
        <v>0</v>
      </c>
      <c r="AE31" s="27">
        <f t="shared" si="13"/>
        <v>0</v>
      </c>
      <c r="AF31" s="28">
        <f t="shared" si="14"/>
        <v>0</v>
      </c>
      <c r="AG31" s="29">
        <f t="shared" si="14"/>
        <v>0</v>
      </c>
      <c r="AH31" s="28">
        <f t="shared" si="15"/>
        <v>0</v>
      </c>
      <c r="AI31" s="22">
        <f t="shared" si="16"/>
        <v>0</v>
      </c>
    </row>
    <row r="32" spans="1:35" ht="15">
      <c r="A32" s="15"/>
      <c r="B32" s="16"/>
      <c r="C32" s="16"/>
      <c r="D32" s="17"/>
      <c r="E32" s="18">
        <f t="shared" si="0"/>
        <v>0</v>
      </c>
      <c r="F32" s="19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0</v>
      </c>
      <c r="O32" s="21">
        <f t="shared" si="5"/>
        <v>0</v>
      </c>
      <c r="P32" s="19"/>
      <c r="Q32" s="18">
        <f t="shared" si="6"/>
        <v>0</v>
      </c>
      <c r="R32" s="19"/>
      <c r="S32" s="18">
        <f t="shared" si="7"/>
        <v>0</v>
      </c>
      <c r="T32" s="20">
        <f t="shared" si="8"/>
        <v>0</v>
      </c>
      <c r="U32" s="22">
        <f t="shared" si="8"/>
        <v>0</v>
      </c>
      <c r="V32" s="23"/>
      <c r="W32" s="18">
        <f t="shared" si="9"/>
        <v>0</v>
      </c>
      <c r="X32" s="24"/>
      <c r="Y32" s="18">
        <f t="shared" si="10"/>
        <v>0</v>
      </c>
      <c r="AA32" s="18">
        <f t="shared" si="11"/>
        <v>0</v>
      </c>
      <c r="AB32" s="25"/>
      <c r="AC32" s="18">
        <f t="shared" si="12"/>
        <v>0</v>
      </c>
      <c r="AD32" s="26">
        <f t="shared" si="13"/>
        <v>0</v>
      </c>
      <c r="AE32" s="27">
        <f t="shared" si="13"/>
        <v>0</v>
      </c>
      <c r="AF32" s="28">
        <f t="shared" si="14"/>
        <v>0</v>
      </c>
      <c r="AG32" s="29">
        <f t="shared" si="14"/>
        <v>0</v>
      </c>
      <c r="AH32" s="28">
        <f t="shared" si="15"/>
        <v>0</v>
      </c>
      <c r="AI32" s="22">
        <f t="shared" si="16"/>
        <v>0</v>
      </c>
    </row>
    <row r="33" spans="1:35" ht="15">
      <c r="A33" s="15"/>
      <c r="B33" s="16"/>
      <c r="C33" s="16"/>
      <c r="D33" s="17"/>
      <c r="E33" s="18">
        <f t="shared" si="0"/>
        <v>0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0</v>
      </c>
      <c r="O33" s="21">
        <f t="shared" si="5"/>
        <v>0</v>
      </c>
      <c r="P33" s="19"/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24"/>
      <c r="AA33" s="18">
        <f t="shared" si="11"/>
        <v>0</v>
      </c>
      <c r="AB33" s="25"/>
      <c r="AC33" s="18">
        <f t="shared" si="12"/>
        <v>0</v>
      </c>
      <c r="AD33" s="26">
        <f t="shared" si="13"/>
        <v>0</v>
      </c>
      <c r="AE33" s="27">
        <f t="shared" si="13"/>
        <v>0</v>
      </c>
      <c r="AF33" s="28">
        <f t="shared" si="14"/>
        <v>0</v>
      </c>
      <c r="AG33" s="29">
        <f t="shared" si="14"/>
        <v>0</v>
      </c>
      <c r="AH33" s="28">
        <f t="shared" si="15"/>
        <v>0</v>
      </c>
      <c r="AI33" s="22">
        <f t="shared" si="16"/>
        <v>0</v>
      </c>
    </row>
    <row r="34" spans="1:35" ht="15">
      <c r="A34" s="15"/>
      <c r="B34" s="16"/>
      <c r="C34" s="16"/>
      <c r="D34" s="17"/>
      <c r="E34" s="18">
        <f t="shared" si="0"/>
        <v>0</v>
      </c>
      <c r="F34" s="19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3"/>
        <v>0</v>
      </c>
      <c r="N34" s="20">
        <f t="shared" si="5"/>
        <v>0</v>
      </c>
      <c r="O34" s="21">
        <f t="shared" si="5"/>
        <v>0</v>
      </c>
      <c r="P34" s="19"/>
      <c r="Q34" s="18">
        <f t="shared" si="6"/>
        <v>0</v>
      </c>
      <c r="R34" s="19"/>
      <c r="S34" s="18">
        <f t="shared" si="7"/>
        <v>0</v>
      </c>
      <c r="T34" s="20">
        <f t="shared" si="8"/>
        <v>0</v>
      </c>
      <c r="U34" s="22">
        <f t="shared" si="8"/>
        <v>0</v>
      </c>
      <c r="V34" s="23"/>
      <c r="W34" s="18">
        <f t="shared" si="9"/>
        <v>0</v>
      </c>
      <c r="X34" s="24"/>
      <c r="Y34" s="18">
        <f t="shared" si="10"/>
        <v>0</v>
      </c>
      <c r="Z34" s="24"/>
      <c r="AA34" s="18">
        <f t="shared" si="11"/>
        <v>0</v>
      </c>
      <c r="AB34" s="25"/>
      <c r="AC34" s="18">
        <f t="shared" si="12"/>
        <v>0</v>
      </c>
      <c r="AD34" s="26">
        <f t="shared" si="13"/>
        <v>0</v>
      </c>
      <c r="AE34" s="27">
        <f t="shared" si="13"/>
        <v>0</v>
      </c>
      <c r="AF34" s="28">
        <f t="shared" si="14"/>
        <v>0</v>
      </c>
      <c r="AG34" s="29">
        <f t="shared" si="14"/>
        <v>0</v>
      </c>
      <c r="AH34" s="28">
        <f t="shared" si="15"/>
        <v>0</v>
      </c>
      <c r="AI34" s="22">
        <f t="shared" si="16"/>
        <v>0</v>
      </c>
    </row>
    <row r="35" spans="1:35" ht="15">
      <c r="A35" s="15"/>
      <c r="B35" s="16"/>
      <c r="C35" s="16"/>
      <c r="D35" s="17"/>
      <c r="E35" s="18">
        <f t="shared" si="0"/>
        <v>0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3"/>
        <v>0</v>
      </c>
      <c r="N35" s="20">
        <f t="shared" si="5"/>
        <v>0</v>
      </c>
      <c r="O35" s="21">
        <f t="shared" si="5"/>
        <v>0</v>
      </c>
      <c r="P35" s="19"/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24"/>
      <c r="AA35" s="18">
        <f t="shared" si="11"/>
        <v>0</v>
      </c>
      <c r="AB35" s="25"/>
      <c r="AC35" s="18">
        <f t="shared" si="12"/>
        <v>0</v>
      </c>
      <c r="AD35" s="26">
        <f t="shared" si="13"/>
        <v>0</v>
      </c>
      <c r="AE35" s="27">
        <f t="shared" si="13"/>
        <v>0</v>
      </c>
      <c r="AF35" s="28">
        <f t="shared" si="14"/>
        <v>0</v>
      </c>
      <c r="AG35" s="29">
        <f t="shared" si="14"/>
        <v>0</v>
      </c>
      <c r="AH35" s="28">
        <f t="shared" si="15"/>
        <v>0</v>
      </c>
      <c r="AI35" s="22">
        <f t="shared" si="16"/>
        <v>0</v>
      </c>
    </row>
    <row r="36" spans="1:35" ht="15">
      <c r="A36" s="15"/>
      <c r="B36" s="16"/>
      <c r="C36" s="16"/>
      <c r="D36" s="17"/>
      <c r="E36" s="18">
        <f t="shared" si="0"/>
        <v>0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3"/>
        <v>0</v>
      </c>
      <c r="N36" s="20">
        <f t="shared" si="5"/>
        <v>0</v>
      </c>
      <c r="O36" s="21">
        <f t="shared" si="5"/>
        <v>0</v>
      </c>
      <c r="P36" s="19"/>
      <c r="Q36" s="18">
        <f t="shared" si="6"/>
        <v>0</v>
      </c>
      <c r="R36" s="19"/>
      <c r="S36" s="18">
        <f t="shared" si="7"/>
        <v>0</v>
      </c>
      <c r="T36" s="20">
        <f t="shared" si="8"/>
        <v>0</v>
      </c>
      <c r="U36" s="22">
        <f t="shared" si="8"/>
        <v>0</v>
      </c>
      <c r="V36" s="23"/>
      <c r="W36" s="18">
        <f t="shared" si="9"/>
        <v>0</v>
      </c>
      <c r="X36" s="24"/>
      <c r="Y36" s="18">
        <f t="shared" si="10"/>
        <v>0</v>
      </c>
      <c r="Z36" s="24"/>
      <c r="AA36" s="18">
        <f t="shared" si="11"/>
        <v>0</v>
      </c>
      <c r="AB36" s="25"/>
      <c r="AC36" s="18">
        <f t="shared" si="12"/>
        <v>0</v>
      </c>
      <c r="AD36" s="26">
        <f t="shared" si="13"/>
        <v>0</v>
      </c>
      <c r="AE36" s="27">
        <f t="shared" si="13"/>
        <v>0</v>
      </c>
      <c r="AF36" s="28">
        <f t="shared" si="14"/>
        <v>0</v>
      </c>
      <c r="AG36" s="29">
        <f t="shared" si="14"/>
        <v>0</v>
      </c>
      <c r="AH36" s="28">
        <f t="shared" si="15"/>
        <v>0</v>
      </c>
      <c r="AI36" s="22">
        <f t="shared" si="16"/>
        <v>0</v>
      </c>
    </row>
    <row r="37" spans="1:35" ht="15">
      <c r="A37" s="15"/>
      <c r="B37" s="16"/>
      <c r="C37" s="16"/>
      <c r="D37" s="17"/>
      <c r="E37" s="18">
        <f t="shared" si="0"/>
        <v>0</v>
      </c>
      <c r="F37" s="19"/>
      <c r="G37" s="18">
        <f t="shared" si="1"/>
        <v>0</v>
      </c>
      <c r="H37" s="19"/>
      <c r="I37" s="18">
        <f t="shared" si="2"/>
        <v>0</v>
      </c>
      <c r="J37" s="19"/>
      <c r="K37" s="18">
        <f aca="true" t="shared" si="17" ref="K37:M46">+J37/12</f>
        <v>0</v>
      </c>
      <c r="L37" s="19"/>
      <c r="M37" s="18">
        <f t="shared" si="17"/>
        <v>0</v>
      </c>
      <c r="N37" s="20">
        <f aca="true" t="shared" si="18" ref="N37:O46">D37+F37+H37+J37+L37</f>
        <v>0</v>
      </c>
      <c r="O37" s="21">
        <f t="shared" si="18"/>
        <v>0</v>
      </c>
      <c r="P37" s="19"/>
      <c r="Q37" s="18">
        <f t="shared" si="6"/>
        <v>0</v>
      </c>
      <c r="R37" s="19"/>
      <c r="S37" s="18">
        <f t="shared" si="7"/>
        <v>0</v>
      </c>
      <c r="T37" s="20">
        <f aca="true" t="shared" si="19" ref="T37:U46">P37+R37</f>
        <v>0</v>
      </c>
      <c r="U37" s="22">
        <f t="shared" si="19"/>
        <v>0</v>
      </c>
      <c r="V37" s="23"/>
      <c r="W37" s="18">
        <f t="shared" si="9"/>
        <v>0</v>
      </c>
      <c r="X37" s="24"/>
      <c r="Y37" s="18">
        <f t="shared" si="10"/>
        <v>0</v>
      </c>
      <c r="Z37" s="24"/>
      <c r="AA37" s="18">
        <f t="shared" si="11"/>
        <v>0</v>
      </c>
      <c r="AB37" s="25"/>
      <c r="AC37" s="18">
        <f t="shared" si="12"/>
        <v>0</v>
      </c>
      <c r="AD37" s="26">
        <f aca="true" t="shared" si="20" ref="AD37:AE46">X37+Z37+AB37</f>
        <v>0</v>
      </c>
      <c r="AE37" s="27">
        <f t="shared" si="20"/>
        <v>0</v>
      </c>
      <c r="AF37" s="28">
        <f aca="true" t="shared" si="21" ref="AF37:AG46">N37+T37+V37+AD37</f>
        <v>0</v>
      </c>
      <c r="AG37" s="29">
        <f t="shared" si="21"/>
        <v>0</v>
      </c>
      <c r="AH37" s="28">
        <f t="shared" si="15"/>
        <v>0</v>
      </c>
      <c r="AI37" s="22">
        <f t="shared" si="16"/>
        <v>0</v>
      </c>
    </row>
    <row r="38" spans="1:35" ht="15">
      <c r="A38" s="15"/>
      <c r="B38" s="16"/>
      <c r="C38" s="16"/>
      <c r="D38" s="17"/>
      <c r="E38" s="18">
        <f t="shared" si="0"/>
        <v>0</v>
      </c>
      <c r="F38" s="19"/>
      <c r="G38" s="18">
        <f t="shared" si="1"/>
        <v>0</v>
      </c>
      <c r="H38" s="19"/>
      <c r="I38" s="18">
        <f t="shared" si="2"/>
        <v>0</v>
      </c>
      <c r="J38" s="19"/>
      <c r="K38" s="18">
        <f t="shared" si="17"/>
        <v>0</v>
      </c>
      <c r="L38" s="19"/>
      <c r="M38" s="18">
        <f t="shared" si="17"/>
        <v>0</v>
      </c>
      <c r="N38" s="20">
        <f t="shared" si="18"/>
        <v>0</v>
      </c>
      <c r="O38" s="21">
        <f t="shared" si="18"/>
        <v>0</v>
      </c>
      <c r="P38" s="19"/>
      <c r="Q38" s="18">
        <f t="shared" si="6"/>
        <v>0</v>
      </c>
      <c r="R38" s="19"/>
      <c r="S38" s="18">
        <f t="shared" si="7"/>
        <v>0</v>
      </c>
      <c r="T38" s="20">
        <f t="shared" si="19"/>
        <v>0</v>
      </c>
      <c r="U38" s="22">
        <f t="shared" si="19"/>
        <v>0</v>
      </c>
      <c r="V38" s="23"/>
      <c r="W38" s="18">
        <f t="shared" si="9"/>
        <v>0</v>
      </c>
      <c r="X38" s="24"/>
      <c r="Y38" s="18">
        <f t="shared" si="10"/>
        <v>0</v>
      </c>
      <c r="Z38" s="24"/>
      <c r="AA38" s="18">
        <f t="shared" si="11"/>
        <v>0</v>
      </c>
      <c r="AB38" s="25"/>
      <c r="AC38" s="18">
        <f t="shared" si="12"/>
        <v>0</v>
      </c>
      <c r="AD38" s="26">
        <f t="shared" si="20"/>
        <v>0</v>
      </c>
      <c r="AE38" s="27">
        <f t="shared" si="20"/>
        <v>0</v>
      </c>
      <c r="AF38" s="28">
        <f t="shared" si="21"/>
        <v>0</v>
      </c>
      <c r="AG38" s="29">
        <f t="shared" si="21"/>
        <v>0</v>
      </c>
      <c r="AH38" s="28">
        <f t="shared" si="15"/>
        <v>0</v>
      </c>
      <c r="AI38" s="22">
        <f t="shared" si="16"/>
        <v>0</v>
      </c>
    </row>
    <row r="39" spans="1:35" s="1" customFormat="1" ht="15">
      <c r="A39" s="493" t="s">
        <v>35</v>
      </c>
      <c r="B39" s="494"/>
      <c r="C39" s="495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8"/>
    </row>
    <row r="40" spans="1:35" ht="15">
      <c r="A40" s="15"/>
      <c r="B40" s="16"/>
      <c r="C40" s="16"/>
      <c r="D40" s="17"/>
      <c r="E40" s="18">
        <f t="shared" si="0"/>
        <v>0</v>
      </c>
      <c r="F40" s="19"/>
      <c r="G40" s="18">
        <f t="shared" si="1"/>
        <v>0</v>
      </c>
      <c r="H40" s="19"/>
      <c r="I40" s="18">
        <f t="shared" si="2"/>
        <v>0</v>
      </c>
      <c r="J40" s="19"/>
      <c r="K40" s="18">
        <f t="shared" si="17"/>
        <v>0</v>
      </c>
      <c r="L40" s="19"/>
      <c r="M40" s="18">
        <f t="shared" si="17"/>
        <v>0</v>
      </c>
      <c r="N40" s="20">
        <f t="shared" si="18"/>
        <v>0</v>
      </c>
      <c r="O40" s="21">
        <f t="shared" si="18"/>
        <v>0</v>
      </c>
      <c r="P40" s="19"/>
      <c r="Q40" s="18">
        <f t="shared" si="6"/>
        <v>0</v>
      </c>
      <c r="R40" s="19"/>
      <c r="S40" s="18">
        <f t="shared" si="7"/>
        <v>0</v>
      </c>
      <c r="T40" s="20">
        <f t="shared" si="19"/>
        <v>0</v>
      </c>
      <c r="U40" s="22">
        <f t="shared" si="19"/>
        <v>0</v>
      </c>
      <c r="V40" s="23"/>
      <c r="W40" s="18">
        <f t="shared" si="9"/>
        <v>0</v>
      </c>
      <c r="X40" s="24"/>
      <c r="Y40" s="18">
        <f t="shared" si="10"/>
        <v>0</v>
      </c>
      <c r="Z40" s="24"/>
      <c r="AA40" s="18">
        <f t="shared" si="11"/>
        <v>0</v>
      </c>
      <c r="AB40" s="25"/>
      <c r="AC40" s="18">
        <f t="shared" si="12"/>
        <v>0</v>
      </c>
      <c r="AD40" s="26">
        <f t="shared" si="20"/>
        <v>0</v>
      </c>
      <c r="AE40" s="27">
        <f t="shared" si="20"/>
        <v>0</v>
      </c>
      <c r="AF40" s="28">
        <f t="shared" si="21"/>
        <v>0</v>
      </c>
      <c r="AG40" s="29">
        <f t="shared" si="21"/>
        <v>0</v>
      </c>
      <c r="AH40" s="28">
        <f t="shared" si="15"/>
        <v>0</v>
      </c>
      <c r="AI40" s="22">
        <f t="shared" si="16"/>
        <v>0</v>
      </c>
    </row>
    <row r="41" spans="1:35" ht="15">
      <c r="A41" s="15"/>
      <c r="B41" s="16"/>
      <c r="C41" s="16"/>
      <c r="D41" s="17"/>
      <c r="E41" s="18">
        <f t="shared" si="0"/>
        <v>0</v>
      </c>
      <c r="F41" s="19"/>
      <c r="G41" s="18">
        <f t="shared" si="1"/>
        <v>0</v>
      </c>
      <c r="H41" s="19"/>
      <c r="I41" s="18">
        <f t="shared" si="2"/>
        <v>0</v>
      </c>
      <c r="J41" s="19"/>
      <c r="K41" s="18">
        <f t="shared" si="17"/>
        <v>0</v>
      </c>
      <c r="L41" s="19"/>
      <c r="M41" s="18">
        <f t="shared" si="17"/>
        <v>0</v>
      </c>
      <c r="N41" s="20">
        <f t="shared" si="18"/>
        <v>0</v>
      </c>
      <c r="O41" s="21">
        <f t="shared" si="18"/>
        <v>0</v>
      </c>
      <c r="P41" s="19"/>
      <c r="Q41" s="18">
        <f t="shared" si="6"/>
        <v>0</v>
      </c>
      <c r="R41" s="19"/>
      <c r="S41" s="18">
        <f t="shared" si="7"/>
        <v>0</v>
      </c>
      <c r="T41" s="20">
        <f t="shared" si="19"/>
        <v>0</v>
      </c>
      <c r="U41" s="22">
        <f t="shared" si="19"/>
        <v>0</v>
      </c>
      <c r="V41" s="23"/>
      <c r="W41" s="18">
        <f t="shared" si="9"/>
        <v>0</v>
      </c>
      <c r="X41" s="24"/>
      <c r="Y41" s="18">
        <f t="shared" si="10"/>
        <v>0</v>
      </c>
      <c r="Z41" s="24"/>
      <c r="AA41" s="18">
        <f t="shared" si="11"/>
        <v>0</v>
      </c>
      <c r="AB41" s="25"/>
      <c r="AC41" s="18">
        <f t="shared" si="12"/>
        <v>0</v>
      </c>
      <c r="AD41" s="26">
        <f t="shared" si="20"/>
        <v>0</v>
      </c>
      <c r="AE41" s="27">
        <f t="shared" si="20"/>
        <v>0</v>
      </c>
      <c r="AF41" s="28">
        <f t="shared" si="21"/>
        <v>0</v>
      </c>
      <c r="AG41" s="29">
        <f t="shared" si="21"/>
        <v>0</v>
      </c>
      <c r="AH41" s="28">
        <f t="shared" si="15"/>
        <v>0</v>
      </c>
      <c r="AI41" s="22">
        <f t="shared" si="16"/>
        <v>0</v>
      </c>
    </row>
    <row r="42" spans="1:35" ht="15">
      <c r="A42" s="15"/>
      <c r="B42" s="16"/>
      <c r="C42" s="16"/>
      <c r="D42" s="17"/>
      <c r="E42" s="18">
        <f t="shared" si="0"/>
        <v>0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17"/>
        <v>0</v>
      </c>
      <c r="L42" s="19"/>
      <c r="M42" s="18">
        <f t="shared" si="17"/>
        <v>0</v>
      </c>
      <c r="N42" s="20">
        <f t="shared" si="18"/>
        <v>0</v>
      </c>
      <c r="O42" s="21">
        <f t="shared" si="18"/>
        <v>0</v>
      </c>
      <c r="P42" s="19"/>
      <c r="Q42" s="18">
        <f t="shared" si="6"/>
        <v>0</v>
      </c>
      <c r="R42" s="19"/>
      <c r="S42" s="18">
        <f t="shared" si="7"/>
        <v>0</v>
      </c>
      <c r="T42" s="20">
        <f t="shared" si="19"/>
        <v>0</v>
      </c>
      <c r="U42" s="22">
        <f t="shared" si="19"/>
        <v>0</v>
      </c>
      <c r="V42" s="23"/>
      <c r="W42" s="18">
        <f t="shared" si="9"/>
        <v>0</v>
      </c>
      <c r="X42" s="24"/>
      <c r="Y42" s="18">
        <f t="shared" si="10"/>
        <v>0</v>
      </c>
      <c r="Z42" s="24"/>
      <c r="AA42" s="18">
        <f t="shared" si="11"/>
        <v>0</v>
      </c>
      <c r="AB42" s="25"/>
      <c r="AC42" s="18">
        <f t="shared" si="12"/>
        <v>0</v>
      </c>
      <c r="AD42" s="26">
        <f t="shared" si="20"/>
        <v>0</v>
      </c>
      <c r="AE42" s="27">
        <f t="shared" si="20"/>
        <v>0</v>
      </c>
      <c r="AF42" s="28">
        <f t="shared" si="21"/>
        <v>0</v>
      </c>
      <c r="AG42" s="29">
        <f t="shared" si="21"/>
        <v>0</v>
      </c>
      <c r="AH42" s="28">
        <f t="shared" si="15"/>
        <v>0</v>
      </c>
      <c r="AI42" s="22">
        <f t="shared" si="16"/>
        <v>0</v>
      </c>
    </row>
    <row r="43" spans="1:35" ht="15">
      <c r="A43" s="15"/>
      <c r="B43" s="16"/>
      <c r="C43" s="16"/>
      <c r="D43" s="17"/>
      <c r="E43" s="18">
        <f t="shared" si="0"/>
        <v>0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t="shared" si="17"/>
        <v>0</v>
      </c>
      <c r="L43" s="19"/>
      <c r="M43" s="18">
        <f t="shared" si="17"/>
        <v>0</v>
      </c>
      <c r="N43" s="20">
        <f t="shared" si="18"/>
        <v>0</v>
      </c>
      <c r="O43" s="21">
        <f t="shared" si="18"/>
        <v>0</v>
      </c>
      <c r="P43" s="19"/>
      <c r="Q43" s="18">
        <f t="shared" si="6"/>
        <v>0</v>
      </c>
      <c r="R43" s="19"/>
      <c r="S43" s="18">
        <f t="shared" si="7"/>
        <v>0</v>
      </c>
      <c r="T43" s="20">
        <f t="shared" si="19"/>
        <v>0</v>
      </c>
      <c r="U43" s="22">
        <f t="shared" si="19"/>
        <v>0</v>
      </c>
      <c r="V43" s="23"/>
      <c r="W43" s="18">
        <f t="shared" si="9"/>
        <v>0</v>
      </c>
      <c r="X43" s="24"/>
      <c r="Y43" s="18">
        <f t="shared" si="10"/>
        <v>0</v>
      </c>
      <c r="Z43" s="24"/>
      <c r="AA43" s="18">
        <f t="shared" si="11"/>
        <v>0</v>
      </c>
      <c r="AB43" s="25"/>
      <c r="AC43" s="18">
        <f t="shared" si="12"/>
        <v>0</v>
      </c>
      <c r="AD43" s="26">
        <f t="shared" si="20"/>
        <v>0</v>
      </c>
      <c r="AE43" s="27">
        <f t="shared" si="20"/>
        <v>0</v>
      </c>
      <c r="AF43" s="28">
        <f t="shared" si="21"/>
        <v>0</v>
      </c>
      <c r="AG43" s="29">
        <f t="shared" si="21"/>
        <v>0</v>
      </c>
      <c r="AH43" s="28">
        <f t="shared" si="15"/>
        <v>0</v>
      </c>
      <c r="AI43" s="22">
        <f t="shared" si="16"/>
        <v>0</v>
      </c>
    </row>
    <row r="44" spans="1:35" ht="15">
      <c r="A44" s="15"/>
      <c r="B44" s="16"/>
      <c r="C44" s="16"/>
      <c r="D44" s="17"/>
      <c r="E44" s="18">
        <f t="shared" si="0"/>
        <v>0</v>
      </c>
      <c r="F44" s="19"/>
      <c r="G44" s="18">
        <f t="shared" si="1"/>
        <v>0</v>
      </c>
      <c r="H44" s="19"/>
      <c r="I44" s="18">
        <f t="shared" si="2"/>
        <v>0</v>
      </c>
      <c r="J44" s="19"/>
      <c r="K44" s="18">
        <f t="shared" si="17"/>
        <v>0</v>
      </c>
      <c r="L44" s="19"/>
      <c r="M44" s="18">
        <f t="shared" si="17"/>
        <v>0</v>
      </c>
      <c r="N44" s="20">
        <f t="shared" si="18"/>
        <v>0</v>
      </c>
      <c r="O44" s="21">
        <f t="shared" si="18"/>
        <v>0</v>
      </c>
      <c r="P44" s="19"/>
      <c r="Q44" s="18">
        <f t="shared" si="6"/>
        <v>0</v>
      </c>
      <c r="R44" s="19"/>
      <c r="S44" s="18">
        <f t="shared" si="7"/>
        <v>0</v>
      </c>
      <c r="T44" s="20">
        <f t="shared" si="19"/>
        <v>0</v>
      </c>
      <c r="U44" s="22">
        <f t="shared" si="19"/>
        <v>0</v>
      </c>
      <c r="V44" s="23"/>
      <c r="W44" s="18">
        <f t="shared" si="9"/>
        <v>0</v>
      </c>
      <c r="X44" s="24"/>
      <c r="Y44" s="18">
        <f t="shared" si="10"/>
        <v>0</v>
      </c>
      <c r="Z44" s="24"/>
      <c r="AA44" s="18">
        <f t="shared" si="11"/>
        <v>0</v>
      </c>
      <c r="AB44" s="25"/>
      <c r="AC44" s="18">
        <f t="shared" si="12"/>
        <v>0</v>
      </c>
      <c r="AD44" s="26">
        <f t="shared" si="20"/>
        <v>0</v>
      </c>
      <c r="AE44" s="27">
        <f t="shared" si="20"/>
        <v>0</v>
      </c>
      <c r="AF44" s="28">
        <f t="shared" si="21"/>
        <v>0</v>
      </c>
      <c r="AG44" s="29">
        <f t="shared" si="21"/>
        <v>0</v>
      </c>
      <c r="AH44" s="28">
        <f t="shared" si="15"/>
        <v>0</v>
      </c>
      <c r="AI44" s="22">
        <f t="shared" si="16"/>
        <v>0</v>
      </c>
    </row>
    <row r="45" spans="1:35" ht="15">
      <c r="A45" s="15"/>
      <c r="B45" s="16"/>
      <c r="C45" s="16"/>
      <c r="D45" s="17"/>
      <c r="E45" s="18">
        <f t="shared" si="0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17"/>
        <v>0</v>
      </c>
      <c r="L45" s="19"/>
      <c r="M45" s="18">
        <f t="shared" si="17"/>
        <v>0</v>
      </c>
      <c r="N45" s="20">
        <f t="shared" si="18"/>
        <v>0</v>
      </c>
      <c r="O45" s="21">
        <f t="shared" si="18"/>
        <v>0</v>
      </c>
      <c r="P45" s="19"/>
      <c r="Q45" s="18">
        <f t="shared" si="6"/>
        <v>0</v>
      </c>
      <c r="R45" s="19"/>
      <c r="S45" s="18">
        <f t="shared" si="7"/>
        <v>0</v>
      </c>
      <c r="T45" s="20">
        <f t="shared" si="19"/>
        <v>0</v>
      </c>
      <c r="U45" s="22">
        <f t="shared" si="19"/>
        <v>0</v>
      </c>
      <c r="V45" s="23"/>
      <c r="W45" s="18">
        <f t="shared" si="9"/>
        <v>0</v>
      </c>
      <c r="X45" s="24"/>
      <c r="Y45" s="18">
        <f t="shared" si="10"/>
        <v>0</v>
      </c>
      <c r="Z45" s="24"/>
      <c r="AA45" s="18">
        <f t="shared" si="11"/>
        <v>0</v>
      </c>
      <c r="AB45" s="25"/>
      <c r="AC45" s="18">
        <f t="shared" si="12"/>
        <v>0</v>
      </c>
      <c r="AD45" s="26">
        <f t="shared" si="20"/>
        <v>0</v>
      </c>
      <c r="AE45" s="27">
        <f t="shared" si="20"/>
        <v>0</v>
      </c>
      <c r="AF45" s="28">
        <f t="shared" si="21"/>
        <v>0</v>
      </c>
      <c r="AG45" s="29">
        <f t="shared" si="21"/>
        <v>0</v>
      </c>
      <c r="AH45" s="28">
        <f t="shared" si="15"/>
        <v>0</v>
      </c>
      <c r="AI45" s="22">
        <f t="shared" si="16"/>
        <v>0</v>
      </c>
    </row>
    <row r="46" spans="1:35" ht="15">
      <c r="A46" s="30"/>
      <c r="B46" s="31"/>
      <c r="C46" s="31"/>
      <c r="D46" s="17"/>
      <c r="E46" s="18">
        <f t="shared" si="0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17"/>
        <v>0</v>
      </c>
      <c r="L46" s="19"/>
      <c r="M46" s="18">
        <f t="shared" si="17"/>
        <v>0</v>
      </c>
      <c r="N46" s="20">
        <f t="shared" si="18"/>
        <v>0</v>
      </c>
      <c r="O46" s="21">
        <f t="shared" si="18"/>
        <v>0</v>
      </c>
      <c r="P46" s="19"/>
      <c r="Q46" s="18">
        <f t="shared" si="6"/>
        <v>0</v>
      </c>
      <c r="R46" s="19"/>
      <c r="S46" s="18">
        <f t="shared" si="7"/>
        <v>0</v>
      </c>
      <c r="T46" s="20">
        <f t="shared" si="19"/>
        <v>0</v>
      </c>
      <c r="U46" s="22">
        <f t="shared" si="19"/>
        <v>0</v>
      </c>
      <c r="V46" s="23"/>
      <c r="W46" s="18">
        <f t="shared" si="9"/>
        <v>0</v>
      </c>
      <c r="X46" s="24"/>
      <c r="Y46" s="18">
        <f t="shared" si="10"/>
        <v>0</v>
      </c>
      <c r="Z46" s="24"/>
      <c r="AA46" s="18">
        <f t="shared" si="11"/>
        <v>0</v>
      </c>
      <c r="AB46" s="25"/>
      <c r="AC46" s="18">
        <f t="shared" si="12"/>
        <v>0</v>
      </c>
      <c r="AD46" s="26">
        <f t="shared" si="20"/>
        <v>0</v>
      </c>
      <c r="AE46" s="27">
        <f t="shared" si="20"/>
        <v>0</v>
      </c>
      <c r="AF46" s="28">
        <f t="shared" si="21"/>
        <v>0</v>
      </c>
      <c r="AG46" s="29">
        <f t="shared" si="21"/>
        <v>0</v>
      </c>
      <c r="AH46" s="28">
        <f t="shared" si="15"/>
        <v>0</v>
      </c>
      <c r="AI46" s="22">
        <f t="shared" si="16"/>
        <v>0</v>
      </c>
    </row>
    <row r="47" spans="1:35" s="1" customFormat="1" ht="15">
      <c r="A47" s="493" t="s">
        <v>36</v>
      </c>
      <c r="B47" s="494"/>
      <c r="C47" s="495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8"/>
    </row>
    <row r="48" spans="1:35" ht="15">
      <c r="A48" s="261"/>
      <c r="B48" s="31"/>
      <c r="C48" s="31"/>
      <c r="E48" s="18">
        <f aca="true" t="shared" si="22" ref="E48:E57">+D48/12</f>
        <v>0</v>
      </c>
      <c r="F48" s="19"/>
      <c r="G48" s="18">
        <f aca="true" t="shared" si="23" ref="G48:G69">F48/12</f>
        <v>0</v>
      </c>
      <c r="H48" s="19"/>
      <c r="I48" s="18">
        <f aca="true" t="shared" si="24" ref="I48:I69">+H48/12</f>
        <v>0</v>
      </c>
      <c r="J48" s="19"/>
      <c r="K48" s="18">
        <f aca="true" t="shared" si="25" ref="K48:K69">+J48/12</f>
        <v>0</v>
      </c>
      <c r="L48" s="19"/>
      <c r="M48" s="18">
        <f aca="true" t="shared" si="26" ref="M48:M69">+L48/12</f>
        <v>0</v>
      </c>
      <c r="N48" s="20">
        <f aca="true" t="shared" si="27" ref="N48:O63">D48+F48+H48+J48+L48</f>
        <v>0</v>
      </c>
      <c r="O48" s="21">
        <f t="shared" si="27"/>
        <v>0</v>
      </c>
      <c r="P48" s="19"/>
      <c r="Q48" s="18">
        <f aca="true" t="shared" si="28" ref="Q48:Q69">+P48/12</f>
        <v>0</v>
      </c>
      <c r="R48" s="19"/>
      <c r="S48" s="18">
        <f aca="true" t="shared" si="29" ref="S48:S69">+R48/12</f>
        <v>0</v>
      </c>
      <c r="T48" s="20">
        <f aca="true" t="shared" si="30" ref="T48:U63">P48+R48</f>
        <v>0</v>
      </c>
      <c r="U48" s="22">
        <f t="shared" si="30"/>
        <v>0</v>
      </c>
      <c r="V48" s="23"/>
      <c r="W48" s="18">
        <f aca="true" t="shared" si="31" ref="W48:W69">+V48/12</f>
        <v>0</v>
      </c>
      <c r="X48" s="24"/>
      <c r="Y48" s="18">
        <f aca="true" t="shared" si="32" ref="Y48:Y69">+X48/12</f>
        <v>0</v>
      </c>
      <c r="Z48" s="24"/>
      <c r="AA48" s="18">
        <f aca="true" t="shared" si="33" ref="AA48:AA69">+Z48/12</f>
        <v>0</v>
      </c>
      <c r="AB48" s="33"/>
      <c r="AC48" s="18">
        <f aca="true" t="shared" si="34" ref="AC48:AC57">AB48/12</f>
        <v>0</v>
      </c>
      <c r="AD48" s="26">
        <f aca="true" t="shared" si="35" ref="AD48:AE63">X48+Z48+AB48</f>
        <v>0</v>
      </c>
      <c r="AE48" s="27">
        <f t="shared" si="35"/>
        <v>0</v>
      </c>
      <c r="AF48" s="28">
        <f aca="true" t="shared" si="36" ref="AF48:AG63">N48+T48+V48+AD48</f>
        <v>0</v>
      </c>
      <c r="AG48" s="29">
        <f t="shared" si="36"/>
        <v>0</v>
      </c>
      <c r="AH48" s="28">
        <f aca="true" t="shared" si="37" ref="AH48:AH69">IF(AF48-F48-J48-AB48-12&lt;0,0,AF48-F48-J48-AB48-12)</f>
        <v>0</v>
      </c>
      <c r="AI48" s="22">
        <f aca="true" t="shared" si="38" ref="AI48:AI69">AH48/12</f>
        <v>0</v>
      </c>
    </row>
    <row r="49" spans="1:35" ht="15">
      <c r="A49" s="15"/>
      <c r="B49" s="31"/>
      <c r="C49" s="31"/>
      <c r="D49" s="17"/>
      <c r="E49" s="18">
        <f t="shared" si="22"/>
        <v>0</v>
      </c>
      <c r="F49" s="19"/>
      <c r="G49" s="18">
        <f t="shared" si="23"/>
        <v>0</v>
      </c>
      <c r="H49" s="19"/>
      <c r="I49" s="18">
        <f t="shared" si="24"/>
        <v>0</v>
      </c>
      <c r="J49" s="19"/>
      <c r="K49" s="18">
        <f t="shared" si="25"/>
        <v>0</v>
      </c>
      <c r="L49" s="19"/>
      <c r="M49" s="18">
        <f t="shared" si="26"/>
        <v>0</v>
      </c>
      <c r="N49" s="20">
        <f t="shared" si="27"/>
        <v>0</v>
      </c>
      <c r="O49" s="21">
        <f t="shared" si="27"/>
        <v>0</v>
      </c>
      <c r="P49" s="19"/>
      <c r="Q49" s="18">
        <f t="shared" si="28"/>
        <v>0</v>
      </c>
      <c r="R49" s="19"/>
      <c r="S49" s="18">
        <f t="shared" si="29"/>
        <v>0</v>
      </c>
      <c r="T49" s="20">
        <f t="shared" si="30"/>
        <v>0</v>
      </c>
      <c r="U49" s="22">
        <f t="shared" si="30"/>
        <v>0</v>
      </c>
      <c r="V49" s="23"/>
      <c r="W49" s="18">
        <f t="shared" si="31"/>
        <v>0</v>
      </c>
      <c r="X49" s="24"/>
      <c r="Y49" s="18">
        <f t="shared" si="32"/>
        <v>0</v>
      </c>
      <c r="Z49" s="24"/>
      <c r="AA49" s="18">
        <f t="shared" si="33"/>
        <v>0</v>
      </c>
      <c r="AB49" s="33"/>
      <c r="AC49" s="18">
        <f t="shared" si="34"/>
        <v>0</v>
      </c>
      <c r="AD49" s="26">
        <f t="shared" si="35"/>
        <v>0</v>
      </c>
      <c r="AE49" s="27">
        <f t="shared" si="35"/>
        <v>0</v>
      </c>
      <c r="AF49" s="28">
        <f t="shared" si="36"/>
        <v>0</v>
      </c>
      <c r="AG49" s="29">
        <f t="shared" si="36"/>
        <v>0</v>
      </c>
      <c r="AH49" s="28">
        <f t="shared" si="37"/>
        <v>0</v>
      </c>
      <c r="AI49" s="22">
        <f t="shared" si="38"/>
        <v>0</v>
      </c>
    </row>
    <row r="50" spans="1:35" ht="15">
      <c r="A50" s="15"/>
      <c r="B50" s="31"/>
      <c r="C50" s="31"/>
      <c r="D50" s="17"/>
      <c r="E50" s="18">
        <f t="shared" si="22"/>
        <v>0</v>
      </c>
      <c r="F50" s="19"/>
      <c r="G50" s="18">
        <f t="shared" si="23"/>
        <v>0</v>
      </c>
      <c r="H50" s="19"/>
      <c r="I50" s="18">
        <f t="shared" si="24"/>
        <v>0</v>
      </c>
      <c r="J50" s="19"/>
      <c r="K50" s="18">
        <f t="shared" si="25"/>
        <v>0</v>
      </c>
      <c r="L50" s="19"/>
      <c r="M50" s="18">
        <f t="shared" si="26"/>
        <v>0</v>
      </c>
      <c r="N50" s="20">
        <f t="shared" si="27"/>
        <v>0</v>
      </c>
      <c r="O50" s="21">
        <f t="shared" si="27"/>
        <v>0</v>
      </c>
      <c r="P50" s="19"/>
      <c r="Q50" s="18">
        <f t="shared" si="28"/>
        <v>0</v>
      </c>
      <c r="R50" s="19"/>
      <c r="S50" s="18">
        <f t="shared" si="29"/>
        <v>0</v>
      </c>
      <c r="T50" s="20">
        <f t="shared" si="30"/>
        <v>0</v>
      </c>
      <c r="U50" s="22">
        <f t="shared" si="30"/>
        <v>0</v>
      </c>
      <c r="V50" s="23"/>
      <c r="W50" s="18">
        <f t="shared" si="31"/>
        <v>0</v>
      </c>
      <c r="X50" s="24"/>
      <c r="Y50" s="18">
        <f t="shared" si="32"/>
        <v>0</v>
      </c>
      <c r="Z50" s="24"/>
      <c r="AA50" s="18">
        <f t="shared" si="33"/>
        <v>0</v>
      </c>
      <c r="AB50" s="33"/>
      <c r="AC50" s="18">
        <f t="shared" si="34"/>
        <v>0</v>
      </c>
      <c r="AD50" s="26">
        <f t="shared" si="35"/>
        <v>0</v>
      </c>
      <c r="AE50" s="27">
        <f t="shared" si="35"/>
        <v>0</v>
      </c>
      <c r="AF50" s="28">
        <f t="shared" si="36"/>
        <v>0</v>
      </c>
      <c r="AG50" s="29">
        <f t="shared" si="36"/>
        <v>0</v>
      </c>
      <c r="AH50" s="28">
        <f t="shared" si="37"/>
        <v>0</v>
      </c>
      <c r="AI50" s="22">
        <f t="shared" si="38"/>
        <v>0</v>
      </c>
    </row>
    <row r="51" spans="1:35" ht="15">
      <c r="A51" s="15"/>
      <c r="B51" s="31"/>
      <c r="C51" s="31"/>
      <c r="D51" s="17"/>
      <c r="E51" s="18">
        <f t="shared" si="22"/>
        <v>0</v>
      </c>
      <c r="F51" s="19"/>
      <c r="G51" s="18">
        <f t="shared" si="23"/>
        <v>0</v>
      </c>
      <c r="H51" s="19"/>
      <c r="I51" s="18">
        <f t="shared" si="24"/>
        <v>0</v>
      </c>
      <c r="J51" s="19"/>
      <c r="K51" s="18">
        <f t="shared" si="25"/>
        <v>0</v>
      </c>
      <c r="L51" s="19"/>
      <c r="M51" s="18">
        <f t="shared" si="26"/>
        <v>0</v>
      </c>
      <c r="N51" s="20">
        <f t="shared" si="27"/>
        <v>0</v>
      </c>
      <c r="O51" s="21">
        <f t="shared" si="27"/>
        <v>0</v>
      </c>
      <c r="P51" s="19"/>
      <c r="Q51" s="18">
        <f t="shared" si="28"/>
        <v>0</v>
      </c>
      <c r="R51" s="19"/>
      <c r="S51" s="18">
        <f t="shared" si="29"/>
        <v>0</v>
      </c>
      <c r="T51" s="20">
        <f t="shared" si="30"/>
        <v>0</v>
      </c>
      <c r="U51" s="22">
        <f t="shared" si="30"/>
        <v>0</v>
      </c>
      <c r="V51" s="23"/>
      <c r="W51" s="18">
        <f t="shared" si="31"/>
        <v>0</v>
      </c>
      <c r="X51" s="24"/>
      <c r="Y51" s="18">
        <f t="shared" si="32"/>
        <v>0</v>
      </c>
      <c r="Z51" s="24"/>
      <c r="AA51" s="18">
        <f t="shared" si="33"/>
        <v>0</v>
      </c>
      <c r="AB51" s="33"/>
      <c r="AC51" s="18">
        <f t="shared" si="34"/>
        <v>0</v>
      </c>
      <c r="AD51" s="26">
        <f t="shared" si="35"/>
        <v>0</v>
      </c>
      <c r="AE51" s="27">
        <f t="shared" si="35"/>
        <v>0</v>
      </c>
      <c r="AF51" s="28">
        <f t="shared" si="36"/>
        <v>0</v>
      </c>
      <c r="AG51" s="29">
        <f t="shared" si="36"/>
        <v>0</v>
      </c>
      <c r="AH51" s="28">
        <f t="shared" si="37"/>
        <v>0</v>
      </c>
      <c r="AI51" s="22">
        <f t="shared" si="38"/>
        <v>0</v>
      </c>
    </row>
    <row r="52" spans="1:35" ht="15">
      <c r="A52" s="30"/>
      <c r="B52" s="31"/>
      <c r="C52" s="31"/>
      <c r="D52" s="17"/>
      <c r="E52" s="18">
        <f t="shared" si="22"/>
        <v>0</v>
      </c>
      <c r="F52" s="19"/>
      <c r="G52" s="18">
        <f t="shared" si="23"/>
        <v>0</v>
      </c>
      <c r="H52" s="19"/>
      <c r="I52" s="18">
        <f t="shared" si="24"/>
        <v>0</v>
      </c>
      <c r="J52" s="19"/>
      <c r="K52" s="18">
        <f t="shared" si="25"/>
        <v>0</v>
      </c>
      <c r="L52" s="19"/>
      <c r="M52" s="18">
        <f t="shared" si="26"/>
        <v>0</v>
      </c>
      <c r="N52" s="20">
        <f t="shared" si="27"/>
        <v>0</v>
      </c>
      <c r="O52" s="21">
        <f t="shared" si="27"/>
        <v>0</v>
      </c>
      <c r="P52" s="19"/>
      <c r="Q52" s="18">
        <f t="shared" si="28"/>
        <v>0</v>
      </c>
      <c r="R52" s="19"/>
      <c r="S52" s="18">
        <f t="shared" si="29"/>
        <v>0</v>
      </c>
      <c r="T52" s="20">
        <f t="shared" si="30"/>
        <v>0</v>
      </c>
      <c r="U52" s="22">
        <f t="shared" si="30"/>
        <v>0</v>
      </c>
      <c r="V52" s="23"/>
      <c r="W52" s="18">
        <f t="shared" si="31"/>
        <v>0</v>
      </c>
      <c r="X52" s="24"/>
      <c r="Y52" s="18">
        <f t="shared" si="32"/>
        <v>0</v>
      </c>
      <c r="Z52" s="24"/>
      <c r="AA52" s="18">
        <f t="shared" si="33"/>
        <v>0</v>
      </c>
      <c r="AB52" s="33"/>
      <c r="AC52" s="18">
        <f t="shared" si="34"/>
        <v>0</v>
      </c>
      <c r="AD52" s="26">
        <f t="shared" si="35"/>
        <v>0</v>
      </c>
      <c r="AE52" s="27">
        <f t="shared" si="35"/>
        <v>0</v>
      </c>
      <c r="AF52" s="28">
        <f t="shared" si="36"/>
        <v>0</v>
      </c>
      <c r="AG52" s="29">
        <f t="shared" si="36"/>
        <v>0</v>
      </c>
      <c r="AH52" s="28">
        <f t="shared" si="37"/>
        <v>0</v>
      </c>
      <c r="AI52" s="22">
        <f t="shared" si="38"/>
        <v>0</v>
      </c>
    </row>
    <row r="53" spans="1:35" ht="15">
      <c r="A53" s="30"/>
      <c r="B53" s="31"/>
      <c r="C53" s="31"/>
      <c r="D53" s="17"/>
      <c r="E53" s="18">
        <f t="shared" si="22"/>
        <v>0</v>
      </c>
      <c r="F53" s="19"/>
      <c r="G53" s="18">
        <f t="shared" si="23"/>
        <v>0</v>
      </c>
      <c r="H53" s="19"/>
      <c r="I53" s="18">
        <f t="shared" si="24"/>
        <v>0</v>
      </c>
      <c r="J53" s="19"/>
      <c r="K53" s="18">
        <f t="shared" si="25"/>
        <v>0</v>
      </c>
      <c r="L53" s="19"/>
      <c r="M53" s="18">
        <f t="shared" si="26"/>
        <v>0</v>
      </c>
      <c r="N53" s="20">
        <f t="shared" si="27"/>
        <v>0</v>
      </c>
      <c r="O53" s="21">
        <f t="shared" si="27"/>
        <v>0</v>
      </c>
      <c r="P53" s="19"/>
      <c r="Q53" s="18">
        <f t="shared" si="28"/>
        <v>0</v>
      </c>
      <c r="R53" s="19"/>
      <c r="S53" s="18">
        <f t="shared" si="29"/>
        <v>0</v>
      </c>
      <c r="T53" s="20">
        <f t="shared" si="30"/>
        <v>0</v>
      </c>
      <c r="U53" s="22">
        <f t="shared" si="30"/>
        <v>0</v>
      </c>
      <c r="V53" s="23"/>
      <c r="W53" s="18">
        <f t="shared" si="31"/>
        <v>0</v>
      </c>
      <c r="X53" s="24"/>
      <c r="Y53" s="18">
        <f t="shared" si="32"/>
        <v>0</v>
      </c>
      <c r="Z53" s="24"/>
      <c r="AA53" s="18">
        <f t="shared" si="33"/>
        <v>0</v>
      </c>
      <c r="AB53" s="33"/>
      <c r="AC53" s="18">
        <f t="shared" si="34"/>
        <v>0</v>
      </c>
      <c r="AD53" s="26">
        <f t="shared" si="35"/>
        <v>0</v>
      </c>
      <c r="AE53" s="27">
        <f t="shared" si="35"/>
        <v>0</v>
      </c>
      <c r="AF53" s="28">
        <f t="shared" si="36"/>
        <v>0</v>
      </c>
      <c r="AG53" s="29">
        <f t="shared" si="36"/>
        <v>0</v>
      </c>
      <c r="AH53" s="28">
        <f t="shared" si="37"/>
        <v>0</v>
      </c>
      <c r="AI53" s="22">
        <f t="shared" si="38"/>
        <v>0</v>
      </c>
    </row>
    <row r="54" spans="1:35" ht="15">
      <c r="A54" s="30"/>
      <c r="B54" s="31"/>
      <c r="C54" s="31"/>
      <c r="D54" s="17"/>
      <c r="E54" s="18">
        <f t="shared" si="22"/>
        <v>0</v>
      </c>
      <c r="F54" s="19"/>
      <c r="G54" s="18">
        <f t="shared" si="23"/>
        <v>0</v>
      </c>
      <c r="H54" s="19"/>
      <c r="I54" s="18">
        <f t="shared" si="24"/>
        <v>0</v>
      </c>
      <c r="J54" s="19"/>
      <c r="K54" s="18">
        <f t="shared" si="25"/>
        <v>0</v>
      </c>
      <c r="L54" s="19"/>
      <c r="M54" s="18">
        <f t="shared" si="26"/>
        <v>0</v>
      </c>
      <c r="N54" s="20">
        <f t="shared" si="27"/>
        <v>0</v>
      </c>
      <c r="O54" s="21">
        <f t="shared" si="27"/>
        <v>0</v>
      </c>
      <c r="P54" s="19"/>
      <c r="Q54" s="18">
        <f t="shared" si="28"/>
        <v>0</v>
      </c>
      <c r="R54" s="19"/>
      <c r="S54" s="18">
        <f t="shared" si="29"/>
        <v>0</v>
      </c>
      <c r="T54" s="20">
        <f t="shared" si="30"/>
        <v>0</v>
      </c>
      <c r="U54" s="22">
        <f t="shared" si="30"/>
        <v>0</v>
      </c>
      <c r="V54" s="23"/>
      <c r="W54" s="18">
        <f t="shared" si="31"/>
        <v>0</v>
      </c>
      <c r="X54" s="24"/>
      <c r="Y54" s="18">
        <f t="shared" si="32"/>
        <v>0</v>
      </c>
      <c r="Z54" s="24"/>
      <c r="AA54" s="18">
        <f t="shared" si="33"/>
        <v>0</v>
      </c>
      <c r="AB54" s="33"/>
      <c r="AC54" s="18">
        <f t="shared" si="34"/>
        <v>0</v>
      </c>
      <c r="AD54" s="26">
        <f t="shared" si="35"/>
        <v>0</v>
      </c>
      <c r="AE54" s="27">
        <f t="shared" si="35"/>
        <v>0</v>
      </c>
      <c r="AF54" s="28">
        <f t="shared" si="36"/>
        <v>0</v>
      </c>
      <c r="AG54" s="29">
        <f t="shared" si="36"/>
        <v>0</v>
      </c>
      <c r="AH54" s="28">
        <f t="shared" si="37"/>
        <v>0</v>
      </c>
      <c r="AI54" s="22">
        <f t="shared" si="38"/>
        <v>0</v>
      </c>
    </row>
    <row r="55" spans="1:35" ht="15">
      <c r="A55" s="30"/>
      <c r="B55" s="31"/>
      <c r="C55" s="31"/>
      <c r="D55" s="17"/>
      <c r="E55" s="18">
        <f t="shared" si="22"/>
        <v>0</v>
      </c>
      <c r="F55" s="19"/>
      <c r="G55" s="18">
        <f t="shared" si="23"/>
        <v>0</v>
      </c>
      <c r="H55" s="19"/>
      <c r="I55" s="18">
        <f t="shared" si="24"/>
        <v>0</v>
      </c>
      <c r="J55" s="19"/>
      <c r="K55" s="18">
        <f t="shared" si="25"/>
        <v>0</v>
      </c>
      <c r="L55" s="19"/>
      <c r="M55" s="18">
        <f t="shared" si="26"/>
        <v>0</v>
      </c>
      <c r="N55" s="20">
        <f t="shared" si="27"/>
        <v>0</v>
      </c>
      <c r="O55" s="21">
        <f t="shared" si="27"/>
        <v>0</v>
      </c>
      <c r="P55" s="19"/>
      <c r="Q55" s="18">
        <f t="shared" si="28"/>
        <v>0</v>
      </c>
      <c r="R55" s="19"/>
      <c r="S55" s="18">
        <f t="shared" si="29"/>
        <v>0</v>
      </c>
      <c r="T55" s="20">
        <f t="shared" si="30"/>
        <v>0</v>
      </c>
      <c r="U55" s="22">
        <f t="shared" si="30"/>
        <v>0</v>
      </c>
      <c r="V55" s="23"/>
      <c r="W55" s="18">
        <f t="shared" si="31"/>
        <v>0</v>
      </c>
      <c r="X55" s="24"/>
      <c r="Y55" s="18">
        <f t="shared" si="32"/>
        <v>0</v>
      </c>
      <c r="Z55" s="24"/>
      <c r="AA55" s="18">
        <f t="shared" si="33"/>
        <v>0</v>
      </c>
      <c r="AB55" s="33"/>
      <c r="AC55" s="18">
        <f t="shared" si="34"/>
        <v>0</v>
      </c>
      <c r="AD55" s="26">
        <f t="shared" si="35"/>
        <v>0</v>
      </c>
      <c r="AE55" s="27">
        <f t="shared" si="35"/>
        <v>0</v>
      </c>
      <c r="AF55" s="28">
        <f t="shared" si="36"/>
        <v>0</v>
      </c>
      <c r="AG55" s="29">
        <f t="shared" si="36"/>
        <v>0</v>
      </c>
      <c r="AH55" s="28">
        <f t="shared" si="37"/>
        <v>0</v>
      </c>
      <c r="AI55" s="22">
        <f t="shared" si="38"/>
        <v>0</v>
      </c>
    </row>
    <row r="56" spans="1:35" ht="15">
      <c r="A56" s="30"/>
      <c r="B56" s="31"/>
      <c r="C56" s="31"/>
      <c r="D56" s="17"/>
      <c r="E56" s="18">
        <f t="shared" si="22"/>
        <v>0</v>
      </c>
      <c r="F56" s="19"/>
      <c r="G56" s="18">
        <f t="shared" si="23"/>
        <v>0</v>
      </c>
      <c r="H56" s="19"/>
      <c r="I56" s="18">
        <f t="shared" si="24"/>
        <v>0</v>
      </c>
      <c r="J56" s="19"/>
      <c r="K56" s="18">
        <f t="shared" si="25"/>
        <v>0</v>
      </c>
      <c r="L56" s="19"/>
      <c r="M56" s="18">
        <f t="shared" si="26"/>
        <v>0</v>
      </c>
      <c r="N56" s="20">
        <f t="shared" si="27"/>
        <v>0</v>
      </c>
      <c r="O56" s="21">
        <f t="shared" si="27"/>
        <v>0</v>
      </c>
      <c r="P56" s="19"/>
      <c r="Q56" s="18">
        <f t="shared" si="28"/>
        <v>0</v>
      </c>
      <c r="R56" s="19"/>
      <c r="S56" s="18">
        <f t="shared" si="29"/>
        <v>0</v>
      </c>
      <c r="T56" s="20">
        <f t="shared" si="30"/>
        <v>0</v>
      </c>
      <c r="U56" s="22">
        <f t="shared" si="30"/>
        <v>0</v>
      </c>
      <c r="V56" s="23"/>
      <c r="W56" s="18">
        <f t="shared" si="31"/>
        <v>0</v>
      </c>
      <c r="X56" s="24"/>
      <c r="Y56" s="18">
        <f t="shared" si="32"/>
        <v>0</v>
      </c>
      <c r="Z56" s="24"/>
      <c r="AA56" s="18">
        <f t="shared" si="33"/>
        <v>0</v>
      </c>
      <c r="AB56" s="33"/>
      <c r="AC56" s="18">
        <f t="shared" si="34"/>
        <v>0</v>
      </c>
      <c r="AD56" s="26">
        <f t="shared" si="35"/>
        <v>0</v>
      </c>
      <c r="AE56" s="27">
        <f t="shared" si="35"/>
        <v>0</v>
      </c>
      <c r="AF56" s="28">
        <f t="shared" si="36"/>
        <v>0</v>
      </c>
      <c r="AG56" s="29">
        <f t="shared" si="36"/>
        <v>0</v>
      </c>
      <c r="AH56" s="28">
        <f t="shared" si="37"/>
        <v>0</v>
      </c>
      <c r="AI56" s="22">
        <f t="shared" si="38"/>
        <v>0</v>
      </c>
    </row>
    <row r="57" spans="1:35" ht="15">
      <c r="A57" s="30"/>
      <c r="B57" s="31"/>
      <c r="C57" s="31"/>
      <c r="D57" s="17"/>
      <c r="E57" s="18">
        <f t="shared" si="22"/>
        <v>0</v>
      </c>
      <c r="F57" s="19"/>
      <c r="G57" s="18">
        <f t="shared" si="23"/>
        <v>0</v>
      </c>
      <c r="H57" s="19"/>
      <c r="I57" s="18">
        <f t="shared" si="24"/>
        <v>0</v>
      </c>
      <c r="J57" s="19"/>
      <c r="K57" s="18">
        <f t="shared" si="25"/>
        <v>0</v>
      </c>
      <c r="L57" s="19"/>
      <c r="M57" s="18">
        <f t="shared" si="26"/>
        <v>0</v>
      </c>
      <c r="N57" s="20">
        <f t="shared" si="27"/>
        <v>0</v>
      </c>
      <c r="O57" s="21">
        <f t="shared" si="27"/>
        <v>0</v>
      </c>
      <c r="P57" s="19"/>
      <c r="Q57" s="18">
        <f t="shared" si="28"/>
        <v>0</v>
      </c>
      <c r="R57" s="19"/>
      <c r="S57" s="18">
        <f t="shared" si="29"/>
        <v>0</v>
      </c>
      <c r="T57" s="20">
        <f t="shared" si="30"/>
        <v>0</v>
      </c>
      <c r="U57" s="22">
        <f t="shared" si="30"/>
        <v>0</v>
      </c>
      <c r="V57" s="23"/>
      <c r="W57" s="18">
        <f t="shared" si="31"/>
        <v>0</v>
      </c>
      <c r="X57" s="24"/>
      <c r="Y57" s="18">
        <f t="shared" si="32"/>
        <v>0</v>
      </c>
      <c r="Z57" s="24"/>
      <c r="AA57" s="18">
        <f t="shared" si="33"/>
        <v>0</v>
      </c>
      <c r="AB57" s="33"/>
      <c r="AC57" s="18">
        <f t="shared" si="34"/>
        <v>0</v>
      </c>
      <c r="AD57" s="26">
        <f t="shared" si="35"/>
        <v>0</v>
      </c>
      <c r="AE57" s="27">
        <f t="shared" si="35"/>
        <v>0</v>
      </c>
      <c r="AF57" s="28">
        <f t="shared" si="36"/>
        <v>0</v>
      </c>
      <c r="AG57" s="29">
        <f t="shared" si="36"/>
        <v>0</v>
      </c>
      <c r="AH57" s="28">
        <f t="shared" si="37"/>
        <v>0</v>
      </c>
      <c r="AI57" s="22">
        <f t="shared" si="38"/>
        <v>0</v>
      </c>
    </row>
    <row r="58" spans="1:35" ht="15">
      <c r="A58" s="30"/>
      <c r="B58" s="31"/>
      <c r="C58" s="31"/>
      <c r="D58" s="17"/>
      <c r="E58" s="18">
        <f t="shared" si="0"/>
        <v>0</v>
      </c>
      <c r="F58" s="19"/>
      <c r="G58" s="18">
        <f t="shared" si="23"/>
        <v>0</v>
      </c>
      <c r="H58" s="19"/>
      <c r="I58" s="18">
        <f t="shared" si="24"/>
        <v>0</v>
      </c>
      <c r="J58" s="19"/>
      <c r="K58" s="18">
        <f t="shared" si="25"/>
        <v>0</v>
      </c>
      <c r="L58" s="19"/>
      <c r="M58" s="18">
        <f t="shared" si="26"/>
        <v>0</v>
      </c>
      <c r="N58" s="20">
        <f t="shared" si="27"/>
        <v>0</v>
      </c>
      <c r="O58" s="21">
        <f t="shared" si="27"/>
        <v>0</v>
      </c>
      <c r="P58" s="19"/>
      <c r="Q58" s="18">
        <f t="shared" si="28"/>
        <v>0</v>
      </c>
      <c r="R58" s="19"/>
      <c r="S58" s="18">
        <f t="shared" si="29"/>
        <v>0</v>
      </c>
      <c r="T58" s="20">
        <f t="shared" si="30"/>
        <v>0</v>
      </c>
      <c r="U58" s="22">
        <f t="shared" si="30"/>
        <v>0</v>
      </c>
      <c r="V58" s="23"/>
      <c r="W58" s="18">
        <f t="shared" si="31"/>
        <v>0</v>
      </c>
      <c r="X58" s="24"/>
      <c r="Y58" s="18">
        <f t="shared" si="32"/>
        <v>0</v>
      </c>
      <c r="Z58" s="24"/>
      <c r="AA58" s="18">
        <f t="shared" si="33"/>
        <v>0</v>
      </c>
      <c r="AB58" s="33"/>
      <c r="AC58" s="18">
        <f t="shared" si="12"/>
        <v>0</v>
      </c>
      <c r="AD58" s="26">
        <f t="shared" si="35"/>
        <v>0</v>
      </c>
      <c r="AE58" s="27">
        <f t="shared" si="35"/>
        <v>0</v>
      </c>
      <c r="AF58" s="28">
        <f t="shared" si="36"/>
        <v>0</v>
      </c>
      <c r="AG58" s="29">
        <f t="shared" si="36"/>
        <v>0</v>
      </c>
      <c r="AH58" s="28">
        <f t="shared" si="37"/>
        <v>0</v>
      </c>
      <c r="AI58" s="22">
        <f t="shared" si="38"/>
        <v>0</v>
      </c>
    </row>
    <row r="59" spans="1:35" ht="15">
      <c r="A59" s="30"/>
      <c r="B59" s="31"/>
      <c r="C59" s="31"/>
      <c r="D59" s="17"/>
      <c r="E59" s="18">
        <f t="shared" si="0"/>
        <v>0</v>
      </c>
      <c r="F59" s="19"/>
      <c r="G59" s="18">
        <f t="shared" si="23"/>
        <v>0</v>
      </c>
      <c r="H59" s="19"/>
      <c r="I59" s="18">
        <f t="shared" si="24"/>
        <v>0</v>
      </c>
      <c r="J59" s="19"/>
      <c r="K59" s="18">
        <f t="shared" si="25"/>
        <v>0</v>
      </c>
      <c r="L59" s="19"/>
      <c r="M59" s="18">
        <f t="shared" si="26"/>
        <v>0</v>
      </c>
      <c r="N59" s="20">
        <f t="shared" si="27"/>
        <v>0</v>
      </c>
      <c r="O59" s="21">
        <f t="shared" si="27"/>
        <v>0</v>
      </c>
      <c r="P59" s="19"/>
      <c r="Q59" s="18">
        <f t="shared" si="28"/>
        <v>0</v>
      </c>
      <c r="R59" s="19"/>
      <c r="S59" s="18">
        <f t="shared" si="29"/>
        <v>0</v>
      </c>
      <c r="T59" s="20">
        <f t="shared" si="30"/>
        <v>0</v>
      </c>
      <c r="U59" s="22">
        <f t="shared" si="30"/>
        <v>0</v>
      </c>
      <c r="V59" s="23"/>
      <c r="W59" s="18">
        <f t="shared" si="31"/>
        <v>0</v>
      </c>
      <c r="X59" s="24"/>
      <c r="Y59" s="18">
        <f t="shared" si="32"/>
        <v>0</v>
      </c>
      <c r="Z59" s="24"/>
      <c r="AA59" s="18">
        <f t="shared" si="33"/>
        <v>0</v>
      </c>
      <c r="AB59" s="33"/>
      <c r="AC59" s="18">
        <f t="shared" si="12"/>
        <v>0</v>
      </c>
      <c r="AD59" s="26">
        <f t="shared" si="35"/>
        <v>0</v>
      </c>
      <c r="AE59" s="27">
        <f t="shared" si="35"/>
        <v>0</v>
      </c>
      <c r="AF59" s="28">
        <f t="shared" si="36"/>
        <v>0</v>
      </c>
      <c r="AG59" s="29">
        <f t="shared" si="36"/>
        <v>0</v>
      </c>
      <c r="AH59" s="28">
        <f t="shared" si="37"/>
        <v>0</v>
      </c>
      <c r="AI59" s="22">
        <f t="shared" si="38"/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23"/>
        <v>0</v>
      </c>
      <c r="H60" s="19"/>
      <c r="I60" s="18">
        <f t="shared" si="24"/>
        <v>0</v>
      </c>
      <c r="J60" s="19"/>
      <c r="K60" s="18">
        <f t="shared" si="25"/>
        <v>0</v>
      </c>
      <c r="L60" s="19"/>
      <c r="M60" s="18">
        <f t="shared" si="26"/>
        <v>0</v>
      </c>
      <c r="N60" s="20">
        <f t="shared" si="27"/>
        <v>0</v>
      </c>
      <c r="O60" s="21">
        <f t="shared" si="27"/>
        <v>0</v>
      </c>
      <c r="P60" s="19"/>
      <c r="Q60" s="18">
        <f t="shared" si="28"/>
        <v>0</v>
      </c>
      <c r="R60" s="19"/>
      <c r="S60" s="18">
        <f t="shared" si="29"/>
        <v>0</v>
      </c>
      <c r="T60" s="20">
        <f t="shared" si="30"/>
        <v>0</v>
      </c>
      <c r="U60" s="22">
        <f t="shared" si="30"/>
        <v>0</v>
      </c>
      <c r="V60" s="23"/>
      <c r="W60" s="18">
        <f t="shared" si="31"/>
        <v>0</v>
      </c>
      <c r="X60" s="24"/>
      <c r="Y60" s="18">
        <f t="shared" si="32"/>
        <v>0</v>
      </c>
      <c r="Z60" s="24"/>
      <c r="AA60" s="18">
        <f t="shared" si="33"/>
        <v>0</v>
      </c>
      <c r="AB60" s="33"/>
      <c r="AC60" s="18">
        <f t="shared" si="12"/>
        <v>0</v>
      </c>
      <c r="AD60" s="26">
        <f t="shared" si="35"/>
        <v>0</v>
      </c>
      <c r="AE60" s="27">
        <f t="shared" si="35"/>
        <v>0</v>
      </c>
      <c r="AF60" s="28">
        <f t="shared" si="36"/>
        <v>0</v>
      </c>
      <c r="AG60" s="29">
        <f t="shared" si="36"/>
        <v>0</v>
      </c>
      <c r="AH60" s="28">
        <f t="shared" si="37"/>
        <v>0</v>
      </c>
      <c r="AI60" s="22">
        <f t="shared" si="38"/>
        <v>0</v>
      </c>
    </row>
    <row r="61" spans="1:35" ht="15">
      <c r="A61" s="30"/>
      <c r="B61" s="31"/>
      <c r="C61" s="16"/>
      <c r="D61" s="17"/>
      <c r="E61" s="18">
        <f t="shared" si="0"/>
        <v>0</v>
      </c>
      <c r="F61" s="19"/>
      <c r="G61" s="18">
        <f t="shared" si="23"/>
        <v>0</v>
      </c>
      <c r="H61" s="19"/>
      <c r="I61" s="18">
        <f t="shared" si="24"/>
        <v>0</v>
      </c>
      <c r="J61" s="19"/>
      <c r="K61" s="18">
        <f t="shared" si="25"/>
        <v>0</v>
      </c>
      <c r="L61" s="19"/>
      <c r="M61" s="18">
        <f t="shared" si="26"/>
        <v>0</v>
      </c>
      <c r="N61" s="20">
        <f t="shared" si="27"/>
        <v>0</v>
      </c>
      <c r="O61" s="21">
        <f t="shared" si="27"/>
        <v>0</v>
      </c>
      <c r="P61" s="19"/>
      <c r="Q61" s="18">
        <f t="shared" si="28"/>
        <v>0</v>
      </c>
      <c r="R61" s="19"/>
      <c r="S61" s="18">
        <f t="shared" si="29"/>
        <v>0</v>
      </c>
      <c r="T61" s="20">
        <f t="shared" si="30"/>
        <v>0</v>
      </c>
      <c r="U61" s="22">
        <f t="shared" si="30"/>
        <v>0</v>
      </c>
      <c r="V61" s="23"/>
      <c r="W61" s="18">
        <f t="shared" si="31"/>
        <v>0</v>
      </c>
      <c r="X61" s="24"/>
      <c r="Y61" s="18">
        <f t="shared" si="32"/>
        <v>0</v>
      </c>
      <c r="Z61" s="24"/>
      <c r="AA61" s="18">
        <f t="shared" si="33"/>
        <v>0</v>
      </c>
      <c r="AB61" s="33"/>
      <c r="AC61" s="18">
        <f t="shared" si="12"/>
        <v>0</v>
      </c>
      <c r="AD61" s="26">
        <f t="shared" si="35"/>
        <v>0</v>
      </c>
      <c r="AE61" s="27">
        <f t="shared" si="35"/>
        <v>0</v>
      </c>
      <c r="AF61" s="28">
        <f t="shared" si="36"/>
        <v>0</v>
      </c>
      <c r="AG61" s="29">
        <f t="shared" si="36"/>
        <v>0</v>
      </c>
      <c r="AH61" s="28">
        <f t="shared" si="37"/>
        <v>0</v>
      </c>
      <c r="AI61" s="22">
        <f t="shared" si="38"/>
        <v>0</v>
      </c>
    </row>
    <row r="62" spans="1:35" s="1" customFormat="1" ht="15">
      <c r="A62" s="493" t="s">
        <v>37</v>
      </c>
      <c r="B62" s="494"/>
      <c r="C62" s="495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8"/>
    </row>
    <row r="63" spans="1:35" ht="15">
      <c r="A63" s="30"/>
      <c r="E63" s="18">
        <f t="shared" si="0"/>
        <v>0</v>
      </c>
      <c r="F63" s="19"/>
      <c r="G63" s="18">
        <f t="shared" si="23"/>
        <v>0</v>
      </c>
      <c r="H63" s="19"/>
      <c r="I63" s="18">
        <f t="shared" si="24"/>
        <v>0</v>
      </c>
      <c r="J63" s="19"/>
      <c r="K63" s="18">
        <f t="shared" si="25"/>
        <v>0</v>
      </c>
      <c r="L63" s="19"/>
      <c r="M63" s="18">
        <f t="shared" si="26"/>
        <v>0</v>
      </c>
      <c r="N63" s="20">
        <f t="shared" si="27"/>
        <v>0</v>
      </c>
      <c r="O63" s="21">
        <f t="shared" si="27"/>
        <v>0</v>
      </c>
      <c r="P63" s="19"/>
      <c r="Q63" s="18">
        <f t="shared" si="28"/>
        <v>0</v>
      </c>
      <c r="R63" s="19"/>
      <c r="S63" s="18">
        <f t="shared" si="29"/>
        <v>0</v>
      </c>
      <c r="T63" s="20">
        <f t="shared" si="30"/>
        <v>0</v>
      </c>
      <c r="U63" s="22">
        <f t="shared" si="30"/>
        <v>0</v>
      </c>
      <c r="V63" s="23"/>
      <c r="W63" s="18">
        <f t="shared" si="31"/>
        <v>0</v>
      </c>
      <c r="X63" s="24"/>
      <c r="Y63" s="18">
        <f t="shared" si="32"/>
        <v>0</v>
      </c>
      <c r="Z63" s="24"/>
      <c r="AA63" s="34">
        <f t="shared" si="33"/>
        <v>0</v>
      </c>
      <c r="AB63" s="33"/>
      <c r="AC63" s="34">
        <f t="shared" si="12"/>
        <v>0</v>
      </c>
      <c r="AD63" s="26">
        <f t="shared" si="35"/>
        <v>0</v>
      </c>
      <c r="AE63" s="27">
        <f t="shared" si="35"/>
        <v>0</v>
      </c>
      <c r="AF63" s="28">
        <f t="shared" si="36"/>
        <v>0</v>
      </c>
      <c r="AG63" s="29">
        <f t="shared" si="36"/>
        <v>0</v>
      </c>
      <c r="AH63" s="28">
        <f t="shared" si="37"/>
        <v>0</v>
      </c>
      <c r="AI63" s="22">
        <f t="shared" si="38"/>
        <v>0</v>
      </c>
    </row>
    <row r="64" spans="1:35" ht="15">
      <c r="A64" s="30"/>
      <c r="B64" s="31"/>
      <c r="C64" s="35"/>
      <c r="D64" s="17"/>
      <c r="E64" s="18">
        <f t="shared" si="0"/>
        <v>0</v>
      </c>
      <c r="F64" s="19"/>
      <c r="G64" s="18">
        <f t="shared" si="23"/>
        <v>0</v>
      </c>
      <c r="H64" s="19"/>
      <c r="I64" s="18">
        <f t="shared" si="24"/>
        <v>0</v>
      </c>
      <c r="J64" s="19"/>
      <c r="K64" s="18">
        <f t="shared" si="25"/>
        <v>0</v>
      </c>
      <c r="L64" s="19"/>
      <c r="M64" s="18">
        <f t="shared" si="26"/>
        <v>0</v>
      </c>
      <c r="N64" s="20">
        <f aca="true" t="shared" si="39" ref="N64:O69">D64+F64+H64+J64+L64</f>
        <v>0</v>
      </c>
      <c r="O64" s="21">
        <f t="shared" si="39"/>
        <v>0</v>
      </c>
      <c r="P64" s="19"/>
      <c r="Q64" s="18">
        <f t="shared" si="28"/>
        <v>0</v>
      </c>
      <c r="R64" s="19"/>
      <c r="S64" s="18">
        <f t="shared" si="29"/>
        <v>0</v>
      </c>
      <c r="T64" s="20">
        <f aca="true" t="shared" si="40" ref="T64:U69">P64+R64</f>
        <v>0</v>
      </c>
      <c r="U64" s="22">
        <f t="shared" si="40"/>
        <v>0</v>
      </c>
      <c r="V64" s="23"/>
      <c r="W64" s="18">
        <f t="shared" si="31"/>
        <v>0</v>
      </c>
      <c r="X64" s="24"/>
      <c r="Y64" s="18">
        <f t="shared" si="32"/>
        <v>0</v>
      </c>
      <c r="Z64" s="24"/>
      <c r="AA64" s="34">
        <f t="shared" si="33"/>
        <v>0</v>
      </c>
      <c r="AB64" s="33"/>
      <c r="AC64" s="34">
        <f t="shared" si="12"/>
        <v>0</v>
      </c>
      <c r="AD64" s="26">
        <f aca="true" t="shared" si="41" ref="AD64:AE69">X64+Z64+AB64</f>
        <v>0</v>
      </c>
      <c r="AE64" s="27">
        <f t="shared" si="41"/>
        <v>0</v>
      </c>
      <c r="AF64" s="28">
        <f aca="true" t="shared" si="42" ref="AF64:AG69">N64+T64+V64+AD64</f>
        <v>0</v>
      </c>
      <c r="AG64" s="29">
        <f t="shared" si="42"/>
        <v>0</v>
      </c>
      <c r="AH64" s="28">
        <f t="shared" si="37"/>
        <v>0</v>
      </c>
      <c r="AI64" s="22">
        <f t="shared" si="38"/>
        <v>0</v>
      </c>
    </row>
    <row r="65" spans="1:35" ht="15">
      <c r="A65" s="30"/>
      <c r="B65" s="31"/>
      <c r="C65" s="35"/>
      <c r="D65" s="17"/>
      <c r="E65" s="18">
        <f t="shared" si="0"/>
        <v>0</v>
      </c>
      <c r="F65" s="19"/>
      <c r="G65" s="18">
        <f t="shared" si="23"/>
        <v>0</v>
      </c>
      <c r="H65" s="19"/>
      <c r="I65" s="18">
        <f t="shared" si="24"/>
        <v>0</v>
      </c>
      <c r="J65" s="19"/>
      <c r="K65" s="18">
        <f t="shared" si="25"/>
        <v>0</v>
      </c>
      <c r="L65" s="19"/>
      <c r="M65" s="18">
        <f t="shared" si="26"/>
        <v>0</v>
      </c>
      <c r="N65" s="20">
        <f t="shared" si="39"/>
        <v>0</v>
      </c>
      <c r="O65" s="21">
        <f t="shared" si="39"/>
        <v>0</v>
      </c>
      <c r="P65" s="19"/>
      <c r="Q65" s="18">
        <f t="shared" si="28"/>
        <v>0</v>
      </c>
      <c r="R65" s="19"/>
      <c r="S65" s="18">
        <f t="shared" si="29"/>
        <v>0</v>
      </c>
      <c r="T65" s="20">
        <f t="shared" si="40"/>
        <v>0</v>
      </c>
      <c r="U65" s="22">
        <f t="shared" si="40"/>
        <v>0</v>
      </c>
      <c r="V65" s="23"/>
      <c r="W65" s="18">
        <f t="shared" si="31"/>
        <v>0</v>
      </c>
      <c r="X65" s="24"/>
      <c r="Y65" s="18">
        <f t="shared" si="32"/>
        <v>0</v>
      </c>
      <c r="Z65" s="24"/>
      <c r="AA65" s="34">
        <f t="shared" si="33"/>
        <v>0</v>
      </c>
      <c r="AB65" s="33"/>
      <c r="AC65" s="34">
        <f t="shared" si="12"/>
        <v>0</v>
      </c>
      <c r="AD65" s="26">
        <f t="shared" si="41"/>
        <v>0</v>
      </c>
      <c r="AE65" s="27">
        <f t="shared" si="41"/>
        <v>0</v>
      </c>
      <c r="AF65" s="28">
        <f t="shared" si="42"/>
        <v>0</v>
      </c>
      <c r="AG65" s="29">
        <f t="shared" si="42"/>
        <v>0</v>
      </c>
      <c r="AH65" s="28">
        <f t="shared" si="37"/>
        <v>0</v>
      </c>
      <c r="AI65" s="22">
        <f t="shared" si="38"/>
        <v>0</v>
      </c>
    </row>
    <row r="66" spans="1:35" ht="15">
      <c r="A66" s="30"/>
      <c r="B66" s="31"/>
      <c r="C66" s="35"/>
      <c r="D66" s="17"/>
      <c r="E66" s="18">
        <f t="shared" si="0"/>
        <v>0</v>
      </c>
      <c r="F66" s="19"/>
      <c r="G66" s="18">
        <f t="shared" si="23"/>
        <v>0</v>
      </c>
      <c r="H66" s="19"/>
      <c r="I66" s="18">
        <f t="shared" si="24"/>
        <v>0</v>
      </c>
      <c r="J66" s="19"/>
      <c r="K66" s="18">
        <f t="shared" si="25"/>
        <v>0</v>
      </c>
      <c r="L66" s="19"/>
      <c r="M66" s="18">
        <f t="shared" si="26"/>
        <v>0</v>
      </c>
      <c r="N66" s="20">
        <f t="shared" si="39"/>
        <v>0</v>
      </c>
      <c r="O66" s="21">
        <f t="shared" si="39"/>
        <v>0</v>
      </c>
      <c r="P66" s="19"/>
      <c r="Q66" s="18">
        <f t="shared" si="28"/>
        <v>0</v>
      </c>
      <c r="R66" s="19"/>
      <c r="S66" s="18">
        <f t="shared" si="29"/>
        <v>0</v>
      </c>
      <c r="T66" s="20">
        <f t="shared" si="40"/>
        <v>0</v>
      </c>
      <c r="U66" s="22">
        <f t="shared" si="40"/>
        <v>0</v>
      </c>
      <c r="V66" s="23"/>
      <c r="W66" s="18">
        <f t="shared" si="31"/>
        <v>0</v>
      </c>
      <c r="X66" s="24"/>
      <c r="Y66" s="18">
        <f t="shared" si="32"/>
        <v>0</v>
      </c>
      <c r="Z66" s="24"/>
      <c r="AA66" s="34">
        <f t="shared" si="33"/>
        <v>0</v>
      </c>
      <c r="AB66" s="33"/>
      <c r="AC66" s="34">
        <f t="shared" si="12"/>
        <v>0</v>
      </c>
      <c r="AD66" s="26">
        <f t="shared" si="41"/>
        <v>0</v>
      </c>
      <c r="AE66" s="27">
        <f t="shared" si="41"/>
        <v>0</v>
      </c>
      <c r="AF66" s="28">
        <f t="shared" si="42"/>
        <v>0</v>
      </c>
      <c r="AG66" s="29">
        <f t="shared" si="42"/>
        <v>0</v>
      </c>
      <c r="AH66" s="28">
        <f t="shared" si="37"/>
        <v>0</v>
      </c>
      <c r="AI66" s="22">
        <f t="shared" si="38"/>
        <v>0</v>
      </c>
    </row>
    <row r="67" spans="1:35" ht="15">
      <c r="A67" s="30"/>
      <c r="B67" s="31"/>
      <c r="C67" s="35"/>
      <c r="D67" s="17"/>
      <c r="E67" s="18">
        <f t="shared" si="0"/>
        <v>0</v>
      </c>
      <c r="F67" s="19"/>
      <c r="G67" s="18">
        <f t="shared" si="23"/>
        <v>0</v>
      </c>
      <c r="H67" s="19"/>
      <c r="I67" s="18">
        <f t="shared" si="24"/>
        <v>0</v>
      </c>
      <c r="J67" s="19"/>
      <c r="K67" s="18">
        <f t="shared" si="25"/>
        <v>0</v>
      </c>
      <c r="L67" s="19"/>
      <c r="M67" s="18">
        <f t="shared" si="26"/>
        <v>0</v>
      </c>
      <c r="N67" s="20">
        <f t="shared" si="39"/>
        <v>0</v>
      </c>
      <c r="O67" s="21">
        <f t="shared" si="39"/>
        <v>0</v>
      </c>
      <c r="P67" s="19"/>
      <c r="Q67" s="18">
        <f t="shared" si="28"/>
        <v>0</v>
      </c>
      <c r="R67" s="19"/>
      <c r="S67" s="18">
        <f t="shared" si="29"/>
        <v>0</v>
      </c>
      <c r="T67" s="20">
        <f t="shared" si="40"/>
        <v>0</v>
      </c>
      <c r="U67" s="22">
        <f t="shared" si="40"/>
        <v>0</v>
      </c>
      <c r="V67" s="23"/>
      <c r="W67" s="18">
        <f t="shared" si="31"/>
        <v>0</v>
      </c>
      <c r="X67" s="24"/>
      <c r="Y67" s="18">
        <f t="shared" si="32"/>
        <v>0</v>
      </c>
      <c r="Z67" s="24"/>
      <c r="AA67" s="34">
        <f t="shared" si="33"/>
        <v>0</v>
      </c>
      <c r="AB67" s="33"/>
      <c r="AC67" s="34">
        <f t="shared" si="12"/>
        <v>0</v>
      </c>
      <c r="AD67" s="26">
        <f t="shared" si="41"/>
        <v>0</v>
      </c>
      <c r="AE67" s="27">
        <f t="shared" si="41"/>
        <v>0</v>
      </c>
      <c r="AF67" s="28">
        <f t="shared" si="42"/>
        <v>0</v>
      </c>
      <c r="AG67" s="29">
        <f t="shared" si="42"/>
        <v>0</v>
      </c>
      <c r="AH67" s="28">
        <f t="shared" si="37"/>
        <v>0</v>
      </c>
      <c r="AI67" s="22">
        <f t="shared" si="38"/>
        <v>0</v>
      </c>
    </row>
    <row r="68" spans="1:35" ht="15">
      <c r="A68" s="15"/>
      <c r="B68" s="31"/>
      <c r="C68" s="35"/>
      <c r="D68" s="17"/>
      <c r="E68" s="18">
        <f t="shared" si="0"/>
        <v>0</v>
      </c>
      <c r="F68" s="19"/>
      <c r="G68" s="18">
        <f t="shared" si="23"/>
        <v>0</v>
      </c>
      <c r="H68" s="19"/>
      <c r="I68" s="18">
        <f t="shared" si="24"/>
        <v>0</v>
      </c>
      <c r="J68" s="19"/>
      <c r="K68" s="18">
        <f t="shared" si="25"/>
        <v>0</v>
      </c>
      <c r="L68" s="19"/>
      <c r="M68" s="18">
        <f t="shared" si="26"/>
        <v>0</v>
      </c>
      <c r="N68" s="20">
        <f t="shared" si="39"/>
        <v>0</v>
      </c>
      <c r="O68" s="21">
        <f t="shared" si="39"/>
        <v>0</v>
      </c>
      <c r="P68" s="19"/>
      <c r="Q68" s="18">
        <f t="shared" si="28"/>
        <v>0</v>
      </c>
      <c r="R68" s="19"/>
      <c r="S68" s="18">
        <f t="shared" si="29"/>
        <v>0</v>
      </c>
      <c r="T68" s="20">
        <f t="shared" si="40"/>
        <v>0</v>
      </c>
      <c r="U68" s="22">
        <f t="shared" si="40"/>
        <v>0</v>
      </c>
      <c r="V68" s="23"/>
      <c r="W68" s="18">
        <f t="shared" si="31"/>
        <v>0</v>
      </c>
      <c r="X68" s="24"/>
      <c r="Y68" s="18">
        <f t="shared" si="32"/>
        <v>0</v>
      </c>
      <c r="Z68" s="24"/>
      <c r="AA68" s="34">
        <f t="shared" si="33"/>
        <v>0</v>
      </c>
      <c r="AB68" s="33"/>
      <c r="AC68" s="34">
        <f t="shared" si="12"/>
        <v>0</v>
      </c>
      <c r="AD68" s="26">
        <f t="shared" si="41"/>
        <v>0</v>
      </c>
      <c r="AE68" s="27">
        <f t="shared" si="41"/>
        <v>0</v>
      </c>
      <c r="AF68" s="28">
        <f t="shared" si="42"/>
        <v>0</v>
      </c>
      <c r="AG68" s="29">
        <f t="shared" si="42"/>
        <v>0</v>
      </c>
      <c r="AH68" s="28">
        <f t="shared" si="37"/>
        <v>0</v>
      </c>
      <c r="AI68" s="22">
        <f t="shared" si="38"/>
        <v>0</v>
      </c>
    </row>
    <row r="69" spans="1:35" ht="15.75" thickBot="1">
      <c r="A69" s="30"/>
      <c r="B69" s="31"/>
      <c r="C69" s="36"/>
      <c r="D69" s="17"/>
      <c r="E69" s="18">
        <f t="shared" si="0"/>
        <v>0</v>
      </c>
      <c r="F69" s="19"/>
      <c r="G69" s="18">
        <f t="shared" si="23"/>
        <v>0</v>
      </c>
      <c r="H69" s="19"/>
      <c r="I69" s="18">
        <f t="shared" si="24"/>
        <v>0</v>
      </c>
      <c r="J69" s="19"/>
      <c r="K69" s="18">
        <f t="shared" si="25"/>
        <v>0</v>
      </c>
      <c r="L69" s="19"/>
      <c r="M69" s="18">
        <f t="shared" si="26"/>
        <v>0</v>
      </c>
      <c r="N69" s="20">
        <f t="shared" si="39"/>
        <v>0</v>
      </c>
      <c r="O69" s="21">
        <f t="shared" si="39"/>
        <v>0</v>
      </c>
      <c r="P69" s="19"/>
      <c r="Q69" s="18">
        <f t="shared" si="28"/>
        <v>0</v>
      </c>
      <c r="R69" s="19"/>
      <c r="S69" s="18">
        <f t="shared" si="29"/>
        <v>0</v>
      </c>
      <c r="T69" s="20">
        <f t="shared" si="40"/>
        <v>0</v>
      </c>
      <c r="U69" s="22">
        <f t="shared" si="40"/>
        <v>0</v>
      </c>
      <c r="V69" s="23"/>
      <c r="W69" s="18">
        <f t="shared" si="31"/>
        <v>0</v>
      </c>
      <c r="X69" s="24"/>
      <c r="Y69" s="18">
        <f t="shared" si="32"/>
        <v>0</v>
      </c>
      <c r="Z69" s="24"/>
      <c r="AA69" s="34">
        <f t="shared" si="33"/>
        <v>0</v>
      </c>
      <c r="AB69" s="37"/>
      <c r="AC69" s="34">
        <f t="shared" si="12"/>
        <v>0</v>
      </c>
      <c r="AD69" s="38">
        <f t="shared" si="41"/>
        <v>0</v>
      </c>
      <c r="AE69" s="27">
        <f t="shared" si="41"/>
        <v>0</v>
      </c>
      <c r="AF69" s="28">
        <f t="shared" si="42"/>
        <v>0</v>
      </c>
      <c r="AG69" s="29">
        <f t="shared" si="42"/>
        <v>0</v>
      </c>
      <c r="AH69" s="28">
        <f t="shared" si="37"/>
        <v>0</v>
      </c>
      <c r="AI69" s="22">
        <f t="shared" si="38"/>
        <v>0</v>
      </c>
    </row>
    <row r="70" spans="1:67" s="41" customFormat="1" ht="15.75" thickBot="1">
      <c r="A70" s="496" t="s">
        <v>38</v>
      </c>
      <c r="B70" s="497"/>
      <c r="C70" s="498"/>
      <c r="D70" s="39">
        <f aca="true" t="shared" si="43" ref="D70:Q70">SUM(D20:D69)</f>
        <v>28</v>
      </c>
      <c r="E70" s="39">
        <f t="shared" si="43"/>
        <v>2.333333333333333</v>
      </c>
      <c r="F70" s="39">
        <f t="shared" si="43"/>
        <v>0</v>
      </c>
      <c r="G70" s="39">
        <f t="shared" si="43"/>
        <v>0</v>
      </c>
      <c r="H70" s="39">
        <f t="shared" si="43"/>
        <v>0</v>
      </c>
      <c r="I70" s="39">
        <f t="shared" si="43"/>
        <v>0</v>
      </c>
      <c r="J70" s="39">
        <f t="shared" si="43"/>
        <v>0</v>
      </c>
      <c r="K70" s="39">
        <f t="shared" si="43"/>
        <v>0</v>
      </c>
      <c r="L70" s="39">
        <f t="shared" si="43"/>
        <v>0</v>
      </c>
      <c r="M70" s="39">
        <f t="shared" si="43"/>
        <v>0</v>
      </c>
      <c r="N70" s="39">
        <f t="shared" si="43"/>
        <v>28</v>
      </c>
      <c r="O70" s="39">
        <f t="shared" si="43"/>
        <v>2.333333333333333</v>
      </c>
      <c r="P70" s="39">
        <f t="shared" si="43"/>
        <v>0</v>
      </c>
      <c r="Q70" s="39">
        <f t="shared" si="43"/>
        <v>0</v>
      </c>
      <c r="R70" s="39">
        <f>SUM(R20:R52)</f>
        <v>0</v>
      </c>
      <c r="S70" s="39">
        <f>SUM(S20:S69)</f>
        <v>0</v>
      </c>
      <c r="T70" s="39">
        <f>SUM(T20:T69)</f>
        <v>0</v>
      </c>
      <c r="U70" s="39">
        <f>SUM(U20:U69)</f>
        <v>0</v>
      </c>
      <c r="V70" s="39">
        <f>SUM(V20:V69)</f>
        <v>0</v>
      </c>
      <c r="W70" s="39">
        <f>SUM(W20:W52)</f>
        <v>0</v>
      </c>
      <c r="X70" s="39">
        <f aca="true" t="shared" si="44" ref="X70:AI70">SUM(X20:X69)</f>
        <v>0</v>
      </c>
      <c r="Y70" s="39">
        <f t="shared" si="44"/>
        <v>0</v>
      </c>
      <c r="Z70" s="39">
        <f t="shared" si="44"/>
        <v>15</v>
      </c>
      <c r="AA70" s="39">
        <f t="shared" si="44"/>
        <v>1.25</v>
      </c>
      <c r="AB70" s="39">
        <f t="shared" si="44"/>
        <v>0</v>
      </c>
      <c r="AC70" s="39">
        <f t="shared" si="44"/>
        <v>0</v>
      </c>
      <c r="AD70" s="39">
        <f t="shared" si="44"/>
        <v>15</v>
      </c>
      <c r="AE70" s="39">
        <f t="shared" si="44"/>
        <v>1.25</v>
      </c>
      <c r="AF70" s="39">
        <f t="shared" si="44"/>
        <v>43</v>
      </c>
      <c r="AG70" s="39">
        <f t="shared" si="44"/>
        <v>3.583333333333333</v>
      </c>
      <c r="AH70" s="39">
        <f t="shared" si="44"/>
        <v>7</v>
      </c>
      <c r="AI70" s="40">
        <f t="shared" si="44"/>
        <v>0.5833333333333333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</row>
    <row r="71" spans="16:67" ht="15">
      <c r="P71" s="1"/>
      <c r="Q71" s="1"/>
      <c r="R71" s="1"/>
      <c r="S71" s="1"/>
      <c r="V71" s="1"/>
      <c r="W71" s="1"/>
      <c r="X71" s="1"/>
      <c r="Y71" s="1"/>
      <c r="Z71" s="1"/>
      <c r="AA71" s="1"/>
      <c r="AB71" s="1"/>
      <c r="AC71" s="1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</row>
    <row r="72" spans="1:19" ht="15">
      <c r="A72" s="373" t="s">
        <v>39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</row>
    <row r="73" spans="1:36" ht="15" customHeight="1">
      <c r="A73" s="375" t="s">
        <v>1820</v>
      </c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  <c r="AJ73" s="1"/>
    </row>
    <row r="75" ht="15">
      <c r="A75" s="260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70:C70"/>
    <mergeCell ref="A72:S72"/>
    <mergeCell ref="A73:AI73"/>
    <mergeCell ref="AH17:AH19"/>
    <mergeCell ref="AI17:AI19"/>
    <mergeCell ref="A20:C20"/>
    <mergeCell ref="A39:C39"/>
    <mergeCell ref="A47:C47"/>
    <mergeCell ref="A62:C62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5"/>
  <sheetViews>
    <sheetView workbookViewId="0" topLeftCell="A36">
      <selection activeCell="C53" sqref="C53"/>
    </sheetView>
  </sheetViews>
  <sheetFormatPr defaultColWidth="9.140625" defaultRowHeight="15"/>
  <cols>
    <col min="1" max="1" width="21.00390625" style="260" customWidth="1"/>
    <col min="2" max="2" width="25.140625" style="260" customWidth="1"/>
    <col min="3" max="3" width="45.28125" style="260" customWidth="1"/>
    <col min="4" max="5" width="8.00390625" style="260" customWidth="1"/>
    <col min="6" max="6" width="7.00390625" style="260" bestFit="1" customWidth="1"/>
    <col min="7" max="7" width="7.28125" style="260" customWidth="1"/>
    <col min="8" max="8" width="5.8515625" style="260" customWidth="1"/>
    <col min="9" max="9" width="6.421875" style="260" customWidth="1"/>
    <col min="10" max="11" width="6.28125" style="260" customWidth="1"/>
    <col min="12" max="13" width="7.28125" style="260" customWidth="1"/>
    <col min="14" max="14" width="11.28125" style="1" customWidth="1"/>
    <col min="15" max="15" width="11.00390625" style="1" customWidth="1"/>
    <col min="16" max="16" width="8.57421875" style="260" customWidth="1"/>
    <col min="17" max="17" width="7.421875" style="260" customWidth="1"/>
    <col min="18" max="19" width="7.7109375" style="260" customWidth="1"/>
    <col min="20" max="20" width="9.28125" style="1" customWidth="1"/>
    <col min="21" max="21" width="9.8515625" style="1" customWidth="1"/>
    <col min="22" max="22" width="7.7109375" style="260" customWidth="1"/>
    <col min="23" max="23" width="6.140625" style="260" customWidth="1"/>
    <col min="24" max="26" width="7.7109375" style="260" customWidth="1"/>
    <col min="27" max="27" width="9.7109375" style="260" customWidth="1"/>
    <col min="28" max="29" width="7.7109375" style="260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260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1118</v>
      </c>
    </row>
    <row r="10" spans="1:3" s="7" customFormat="1" ht="16.5" thickBot="1">
      <c r="A10" s="449" t="s">
        <v>5</v>
      </c>
      <c r="B10" s="450"/>
      <c r="C10" s="8" t="s">
        <v>1173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261"/>
      <c r="C21" s="274" t="s">
        <v>1247</v>
      </c>
      <c r="D21" s="260">
        <v>15</v>
      </c>
      <c r="E21" s="18">
        <f aca="true" t="shared" si="0" ref="E21:E69">+D21/12</f>
        <v>1.25</v>
      </c>
      <c r="F21" s="260">
        <v>1</v>
      </c>
      <c r="G21" s="18">
        <f aca="true" t="shared" si="1" ref="G21:G46">F21/12</f>
        <v>0.08333333333333333</v>
      </c>
      <c r="H21" s="19"/>
      <c r="I21" s="18">
        <f aca="true" t="shared" si="2" ref="I21:I46">+H21/12</f>
        <v>0</v>
      </c>
      <c r="J21" s="19"/>
      <c r="K21" s="18">
        <f aca="true" t="shared" si="3" ref="K21:M36">+J21/12</f>
        <v>0</v>
      </c>
      <c r="L21" s="19"/>
      <c r="M21" s="18">
        <f aca="true" t="shared" si="4" ref="M21:M33">+L21/12</f>
        <v>0</v>
      </c>
      <c r="N21" s="20">
        <f aca="true" t="shared" si="5" ref="N21:O36">D21+F21+H21+J21+L21</f>
        <v>16</v>
      </c>
      <c r="O21" s="21">
        <f t="shared" si="5"/>
        <v>1.3333333333333333</v>
      </c>
      <c r="P21" s="260">
        <v>6</v>
      </c>
      <c r="Q21" s="18">
        <f aca="true" t="shared" si="6" ref="Q21:Q46">+P21/12</f>
        <v>0.5</v>
      </c>
      <c r="R21" s="19">
        <v>1</v>
      </c>
      <c r="S21" s="18">
        <f aca="true" t="shared" si="7" ref="S21:S46">+R21/12</f>
        <v>0.08333333333333333</v>
      </c>
      <c r="T21" s="20">
        <f aca="true" t="shared" si="8" ref="T21:U36">P21+R21</f>
        <v>7</v>
      </c>
      <c r="U21" s="22">
        <f t="shared" si="8"/>
        <v>0.5833333333333334</v>
      </c>
      <c r="V21" s="23"/>
      <c r="W21" s="18">
        <f aca="true" t="shared" si="9" ref="W21:W46">+V21/12</f>
        <v>0</v>
      </c>
      <c r="X21" s="24"/>
      <c r="Y21" s="18">
        <f aca="true" t="shared" si="10" ref="Y21:Y46">+X21/12</f>
        <v>0</v>
      </c>
      <c r="AA21" s="18">
        <f aca="true" t="shared" si="11" ref="AA21:AA46">+Z21/12</f>
        <v>0</v>
      </c>
      <c r="AB21" s="25"/>
      <c r="AC21" s="18">
        <f aca="true" t="shared" si="12" ref="AC21:AC69">AB21/12</f>
        <v>0</v>
      </c>
      <c r="AD21" s="26">
        <f aca="true" t="shared" si="13" ref="AD21:AE36">X21+Z21+AB21</f>
        <v>0</v>
      </c>
      <c r="AE21" s="27">
        <f t="shared" si="13"/>
        <v>0</v>
      </c>
      <c r="AF21" s="28">
        <f aca="true" t="shared" si="14" ref="AF21:AG36">N21+T21+V21+AD21</f>
        <v>23</v>
      </c>
      <c r="AG21" s="29">
        <f t="shared" si="14"/>
        <v>1.9166666666666665</v>
      </c>
      <c r="AH21" s="28">
        <f aca="true" t="shared" si="15" ref="AH21:AH46">IF(AF21-F21-J21-AB21-12&lt;0,0,AF21-F21-J21-AB21-12)</f>
        <v>10</v>
      </c>
      <c r="AI21" s="22">
        <f aca="true" t="shared" si="16" ref="AI21:AI46">AH21/12</f>
        <v>0.8333333333333334</v>
      </c>
    </row>
    <row r="22" spans="1:35" ht="15">
      <c r="A22" s="261"/>
      <c r="C22" s="274" t="s">
        <v>1248</v>
      </c>
      <c r="D22" s="260">
        <v>11</v>
      </c>
      <c r="E22" s="18">
        <f t="shared" si="0"/>
        <v>0.9166666666666666</v>
      </c>
      <c r="G22" s="18">
        <f t="shared" si="1"/>
        <v>0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11</v>
      </c>
      <c r="O22" s="21">
        <f t="shared" si="5"/>
        <v>0.9166666666666666</v>
      </c>
      <c r="Q22" s="18">
        <f t="shared" si="6"/>
        <v>0</v>
      </c>
      <c r="R22" s="19"/>
      <c r="S22" s="18">
        <f t="shared" si="7"/>
        <v>0</v>
      </c>
      <c r="T22" s="20">
        <f t="shared" si="8"/>
        <v>0</v>
      </c>
      <c r="U22" s="22">
        <f t="shared" si="8"/>
        <v>0</v>
      </c>
      <c r="V22" s="23"/>
      <c r="W22" s="18">
        <f t="shared" si="9"/>
        <v>0</v>
      </c>
      <c r="X22" s="24"/>
      <c r="Y22" s="18">
        <f t="shared" si="10"/>
        <v>0</v>
      </c>
      <c r="Z22" s="260">
        <v>1</v>
      </c>
      <c r="AA22" s="18">
        <f t="shared" si="11"/>
        <v>0.08333333333333333</v>
      </c>
      <c r="AB22" s="25"/>
      <c r="AC22" s="18">
        <f t="shared" si="12"/>
        <v>0</v>
      </c>
      <c r="AD22" s="26">
        <f t="shared" si="13"/>
        <v>1</v>
      </c>
      <c r="AE22" s="27">
        <f t="shared" si="13"/>
        <v>0.08333333333333333</v>
      </c>
      <c r="AF22" s="28">
        <f t="shared" si="14"/>
        <v>12</v>
      </c>
      <c r="AG22" s="29">
        <f t="shared" si="14"/>
        <v>1</v>
      </c>
      <c r="AH22" s="28">
        <f t="shared" si="15"/>
        <v>0</v>
      </c>
      <c r="AI22" s="22">
        <f t="shared" si="16"/>
        <v>0</v>
      </c>
    </row>
    <row r="23" spans="1:35" ht="15">
      <c r="A23" s="261"/>
      <c r="C23" s="274" t="s">
        <v>1249</v>
      </c>
      <c r="D23" s="260">
        <v>7</v>
      </c>
      <c r="E23" s="18">
        <f t="shared" si="0"/>
        <v>0.5833333333333334</v>
      </c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7</v>
      </c>
      <c r="O23" s="21">
        <f t="shared" si="5"/>
        <v>0.5833333333333334</v>
      </c>
      <c r="Q23" s="18">
        <f t="shared" si="6"/>
        <v>0</v>
      </c>
      <c r="R23" s="19"/>
      <c r="S23" s="18">
        <f t="shared" si="7"/>
        <v>0</v>
      </c>
      <c r="T23" s="20">
        <f t="shared" si="8"/>
        <v>0</v>
      </c>
      <c r="U23" s="22">
        <f t="shared" si="8"/>
        <v>0</v>
      </c>
      <c r="V23" s="23"/>
      <c r="W23" s="18">
        <f t="shared" si="9"/>
        <v>0</v>
      </c>
      <c r="X23" s="24"/>
      <c r="Y23" s="18">
        <f t="shared" si="10"/>
        <v>0</v>
      </c>
      <c r="Z23" s="260">
        <v>5</v>
      </c>
      <c r="AA23" s="18">
        <f t="shared" si="11"/>
        <v>0.4166666666666667</v>
      </c>
      <c r="AB23" s="25">
        <v>2</v>
      </c>
      <c r="AC23" s="18">
        <f t="shared" si="12"/>
        <v>0.16666666666666666</v>
      </c>
      <c r="AD23" s="26">
        <f t="shared" si="13"/>
        <v>7</v>
      </c>
      <c r="AE23" s="27">
        <f t="shared" si="13"/>
        <v>0.5833333333333334</v>
      </c>
      <c r="AF23" s="28">
        <f t="shared" si="14"/>
        <v>14</v>
      </c>
      <c r="AG23" s="29">
        <f t="shared" si="14"/>
        <v>1.1666666666666667</v>
      </c>
      <c r="AH23" s="28">
        <f t="shared" si="15"/>
        <v>0</v>
      </c>
      <c r="AI23" s="22">
        <f t="shared" si="16"/>
        <v>0</v>
      </c>
    </row>
    <row r="24" spans="1:35" ht="15">
      <c r="A24" s="261"/>
      <c r="C24" s="274" t="s">
        <v>1250</v>
      </c>
      <c r="D24" s="10">
        <v>6</v>
      </c>
      <c r="E24" s="18">
        <f t="shared" si="0"/>
        <v>0.5</v>
      </c>
      <c r="F24" s="260">
        <v>1</v>
      </c>
      <c r="G24" s="18">
        <f t="shared" si="1"/>
        <v>0.08333333333333333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7</v>
      </c>
      <c r="O24" s="21">
        <f t="shared" si="5"/>
        <v>0.5833333333333334</v>
      </c>
      <c r="Q24" s="18">
        <f t="shared" si="6"/>
        <v>0</v>
      </c>
      <c r="R24" s="19">
        <v>0.7</v>
      </c>
      <c r="S24" s="18">
        <f t="shared" si="7"/>
        <v>0.05833333333333333</v>
      </c>
      <c r="T24" s="20">
        <f t="shared" si="8"/>
        <v>0.7</v>
      </c>
      <c r="U24" s="22">
        <f t="shared" si="8"/>
        <v>0.05833333333333333</v>
      </c>
      <c r="V24" s="23"/>
      <c r="W24" s="18">
        <f t="shared" si="9"/>
        <v>0</v>
      </c>
      <c r="X24" s="24"/>
      <c r="Y24" s="18">
        <f t="shared" si="10"/>
        <v>0</v>
      </c>
      <c r="Z24" s="260">
        <v>9</v>
      </c>
      <c r="AA24" s="18">
        <f t="shared" si="11"/>
        <v>0.75</v>
      </c>
      <c r="AB24" s="25">
        <v>5</v>
      </c>
      <c r="AC24" s="18">
        <f t="shared" si="12"/>
        <v>0.4166666666666667</v>
      </c>
      <c r="AD24" s="26">
        <f t="shared" si="13"/>
        <v>14</v>
      </c>
      <c r="AE24" s="27">
        <f t="shared" si="13"/>
        <v>1.1666666666666667</v>
      </c>
      <c r="AF24" s="28">
        <f t="shared" si="14"/>
        <v>21.7</v>
      </c>
      <c r="AG24" s="29">
        <f t="shared" si="14"/>
        <v>1.8083333333333336</v>
      </c>
      <c r="AH24" s="28">
        <f t="shared" si="15"/>
        <v>3.6999999999999993</v>
      </c>
      <c r="AI24" s="22">
        <f t="shared" si="16"/>
        <v>0.3083333333333333</v>
      </c>
    </row>
    <row r="25" spans="1:35" ht="15">
      <c r="A25" s="261"/>
      <c r="C25" s="274" t="s">
        <v>1251</v>
      </c>
      <c r="D25" s="10">
        <v>6.5</v>
      </c>
      <c r="E25" s="18">
        <f t="shared" si="0"/>
        <v>0.5416666666666666</v>
      </c>
      <c r="F25" s="260">
        <v>3</v>
      </c>
      <c r="G25" s="18">
        <f t="shared" si="1"/>
        <v>0.25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9.5</v>
      </c>
      <c r="O25" s="21">
        <f t="shared" si="5"/>
        <v>0.7916666666666666</v>
      </c>
      <c r="P25" s="260">
        <v>3</v>
      </c>
      <c r="Q25" s="18">
        <f t="shared" si="6"/>
        <v>0.25</v>
      </c>
      <c r="R25" s="19"/>
      <c r="S25" s="18">
        <f t="shared" si="7"/>
        <v>0</v>
      </c>
      <c r="T25" s="20">
        <f t="shared" si="8"/>
        <v>3</v>
      </c>
      <c r="U25" s="22">
        <f t="shared" si="8"/>
        <v>0.25</v>
      </c>
      <c r="V25" s="23"/>
      <c r="W25" s="18">
        <f t="shared" si="9"/>
        <v>0</v>
      </c>
      <c r="X25" s="24"/>
      <c r="Y25" s="18">
        <f t="shared" si="10"/>
        <v>0</v>
      </c>
      <c r="Z25" s="10">
        <v>9</v>
      </c>
      <c r="AA25" s="18">
        <f t="shared" si="11"/>
        <v>0.75</v>
      </c>
      <c r="AB25" s="25">
        <v>1</v>
      </c>
      <c r="AC25" s="18">
        <f t="shared" si="12"/>
        <v>0.08333333333333333</v>
      </c>
      <c r="AD25" s="26">
        <f t="shared" si="13"/>
        <v>10</v>
      </c>
      <c r="AE25" s="27">
        <f t="shared" si="13"/>
        <v>0.8333333333333334</v>
      </c>
      <c r="AF25" s="28">
        <f t="shared" si="14"/>
        <v>22.5</v>
      </c>
      <c r="AG25" s="29">
        <f t="shared" si="14"/>
        <v>1.875</v>
      </c>
      <c r="AH25" s="28">
        <f t="shared" si="15"/>
        <v>6.5</v>
      </c>
      <c r="AI25" s="22">
        <f t="shared" si="16"/>
        <v>0.5416666666666666</v>
      </c>
    </row>
    <row r="26" spans="1:35" ht="15">
      <c r="A26" s="261"/>
      <c r="C26" s="274" t="s">
        <v>1252</v>
      </c>
      <c r="D26" s="10">
        <v>3</v>
      </c>
      <c r="E26" s="18">
        <f t="shared" si="0"/>
        <v>0.25</v>
      </c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3</v>
      </c>
      <c r="O26" s="21">
        <f t="shared" si="5"/>
        <v>0.25</v>
      </c>
      <c r="Q26" s="18">
        <f t="shared" si="6"/>
        <v>0</v>
      </c>
      <c r="R26" s="19"/>
      <c r="S26" s="18">
        <f t="shared" si="7"/>
        <v>0</v>
      </c>
      <c r="T26" s="20">
        <f t="shared" si="8"/>
        <v>0</v>
      </c>
      <c r="U26" s="22">
        <f t="shared" si="8"/>
        <v>0</v>
      </c>
      <c r="V26" s="23"/>
      <c r="W26" s="18">
        <f t="shared" si="9"/>
        <v>0</v>
      </c>
      <c r="X26" s="24"/>
      <c r="Y26" s="18">
        <f t="shared" si="10"/>
        <v>0</v>
      </c>
      <c r="AA26" s="18">
        <f t="shared" si="11"/>
        <v>0</v>
      </c>
      <c r="AB26" s="25"/>
      <c r="AC26" s="18">
        <f t="shared" si="12"/>
        <v>0</v>
      </c>
      <c r="AD26" s="26">
        <f t="shared" si="13"/>
        <v>0</v>
      </c>
      <c r="AE26" s="27">
        <f t="shared" si="13"/>
        <v>0</v>
      </c>
      <c r="AF26" s="28">
        <f t="shared" si="14"/>
        <v>3</v>
      </c>
      <c r="AG26" s="29">
        <f t="shared" si="14"/>
        <v>0.25</v>
      </c>
      <c r="AH26" s="28">
        <f t="shared" si="15"/>
        <v>0</v>
      </c>
      <c r="AI26" s="22">
        <f t="shared" si="16"/>
        <v>0</v>
      </c>
    </row>
    <row r="27" spans="1:35" ht="15">
      <c r="A27" s="261"/>
      <c r="E27" s="18">
        <f t="shared" si="0"/>
        <v>0</v>
      </c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0</v>
      </c>
      <c r="O27" s="21">
        <f t="shared" si="5"/>
        <v>0</v>
      </c>
      <c r="Q27" s="18">
        <f t="shared" si="6"/>
        <v>0</v>
      </c>
      <c r="R27" s="19"/>
      <c r="S27" s="18">
        <f t="shared" si="7"/>
        <v>0</v>
      </c>
      <c r="T27" s="20">
        <f t="shared" si="8"/>
        <v>0</v>
      </c>
      <c r="U27" s="22">
        <f t="shared" si="8"/>
        <v>0</v>
      </c>
      <c r="V27" s="23"/>
      <c r="W27" s="18">
        <f t="shared" si="9"/>
        <v>0</v>
      </c>
      <c r="X27" s="24"/>
      <c r="Y27" s="18">
        <f t="shared" si="10"/>
        <v>0</v>
      </c>
      <c r="AA27" s="18">
        <f t="shared" si="11"/>
        <v>0</v>
      </c>
      <c r="AB27" s="25"/>
      <c r="AC27" s="18">
        <f t="shared" si="12"/>
        <v>0</v>
      </c>
      <c r="AD27" s="26">
        <f t="shared" si="13"/>
        <v>0</v>
      </c>
      <c r="AE27" s="27">
        <f t="shared" si="13"/>
        <v>0</v>
      </c>
      <c r="AF27" s="28">
        <f t="shared" si="14"/>
        <v>0</v>
      </c>
      <c r="AG27" s="29">
        <f t="shared" si="14"/>
        <v>0</v>
      </c>
      <c r="AH27" s="28">
        <f t="shared" si="15"/>
        <v>0</v>
      </c>
      <c r="AI27" s="22">
        <f t="shared" si="16"/>
        <v>0</v>
      </c>
    </row>
    <row r="28" spans="1:35" ht="15">
      <c r="A28" s="261"/>
      <c r="E28" s="18">
        <f t="shared" si="0"/>
        <v>0</v>
      </c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0</v>
      </c>
      <c r="O28" s="21">
        <f t="shared" si="5"/>
        <v>0</v>
      </c>
      <c r="Q28" s="18">
        <f t="shared" si="6"/>
        <v>0</v>
      </c>
      <c r="R28" s="19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AA28" s="18">
        <f t="shared" si="11"/>
        <v>0</v>
      </c>
      <c r="AB28" s="25"/>
      <c r="AC28" s="18">
        <f t="shared" si="12"/>
        <v>0</v>
      </c>
      <c r="AD28" s="26">
        <f t="shared" si="13"/>
        <v>0</v>
      </c>
      <c r="AE28" s="27">
        <f t="shared" si="13"/>
        <v>0</v>
      </c>
      <c r="AF28" s="28">
        <f t="shared" si="14"/>
        <v>0</v>
      </c>
      <c r="AG28" s="29">
        <f t="shared" si="14"/>
        <v>0</v>
      </c>
      <c r="AH28" s="28">
        <f t="shared" si="15"/>
        <v>0</v>
      </c>
      <c r="AI28" s="22">
        <f t="shared" si="16"/>
        <v>0</v>
      </c>
    </row>
    <row r="29" spans="1:35" ht="15">
      <c r="A29" s="261"/>
      <c r="E29" s="18">
        <f t="shared" si="0"/>
        <v>0</v>
      </c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0</v>
      </c>
      <c r="O29" s="21">
        <f t="shared" si="5"/>
        <v>0</v>
      </c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AA29" s="18">
        <f t="shared" si="11"/>
        <v>0</v>
      </c>
      <c r="AB29" s="25"/>
      <c r="AC29" s="18">
        <f t="shared" si="12"/>
        <v>0</v>
      </c>
      <c r="AD29" s="26">
        <f t="shared" si="13"/>
        <v>0</v>
      </c>
      <c r="AE29" s="27">
        <f t="shared" si="13"/>
        <v>0</v>
      </c>
      <c r="AF29" s="28">
        <f t="shared" si="14"/>
        <v>0</v>
      </c>
      <c r="AG29" s="29">
        <f t="shared" si="14"/>
        <v>0</v>
      </c>
      <c r="AH29" s="28">
        <f t="shared" si="15"/>
        <v>0</v>
      </c>
      <c r="AI29" s="22">
        <f t="shared" si="16"/>
        <v>0</v>
      </c>
    </row>
    <row r="30" spans="1:35" ht="15">
      <c r="A30" s="261"/>
      <c r="E30" s="18">
        <f t="shared" si="0"/>
        <v>0</v>
      </c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0</v>
      </c>
      <c r="O30" s="21">
        <f t="shared" si="5"/>
        <v>0</v>
      </c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AA30" s="18">
        <f t="shared" si="11"/>
        <v>0</v>
      </c>
      <c r="AB30" s="25"/>
      <c r="AC30" s="18">
        <f t="shared" si="12"/>
        <v>0</v>
      </c>
      <c r="AD30" s="26">
        <f t="shared" si="13"/>
        <v>0</v>
      </c>
      <c r="AE30" s="27">
        <f t="shared" si="13"/>
        <v>0</v>
      </c>
      <c r="AF30" s="28">
        <f t="shared" si="14"/>
        <v>0</v>
      </c>
      <c r="AG30" s="29">
        <f t="shared" si="14"/>
        <v>0</v>
      </c>
      <c r="AH30" s="28">
        <f t="shared" si="15"/>
        <v>0</v>
      </c>
      <c r="AI30" s="22">
        <f t="shared" si="16"/>
        <v>0</v>
      </c>
    </row>
    <row r="31" spans="1:35" ht="15">
      <c r="A31" s="261"/>
      <c r="E31" s="18">
        <f t="shared" si="0"/>
        <v>0</v>
      </c>
      <c r="F31" s="19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0</v>
      </c>
      <c r="O31" s="21">
        <f t="shared" si="5"/>
        <v>0</v>
      </c>
      <c r="P31" s="19"/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AA31" s="18">
        <f t="shared" si="11"/>
        <v>0</v>
      </c>
      <c r="AB31" s="25"/>
      <c r="AC31" s="18">
        <f t="shared" si="12"/>
        <v>0</v>
      </c>
      <c r="AD31" s="26">
        <f t="shared" si="13"/>
        <v>0</v>
      </c>
      <c r="AE31" s="27">
        <f t="shared" si="13"/>
        <v>0</v>
      </c>
      <c r="AF31" s="28">
        <f t="shared" si="14"/>
        <v>0</v>
      </c>
      <c r="AG31" s="29">
        <f t="shared" si="14"/>
        <v>0</v>
      </c>
      <c r="AH31" s="28">
        <f t="shared" si="15"/>
        <v>0</v>
      </c>
      <c r="AI31" s="22">
        <f t="shared" si="16"/>
        <v>0</v>
      </c>
    </row>
    <row r="32" spans="1:35" ht="15">
      <c r="A32" s="261"/>
      <c r="E32" s="18">
        <f t="shared" si="0"/>
        <v>0</v>
      </c>
      <c r="F32" s="19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0</v>
      </c>
      <c r="O32" s="21">
        <f t="shared" si="5"/>
        <v>0</v>
      </c>
      <c r="P32" s="19"/>
      <c r="Q32" s="18">
        <f t="shared" si="6"/>
        <v>0</v>
      </c>
      <c r="R32" s="19"/>
      <c r="S32" s="18">
        <f t="shared" si="7"/>
        <v>0</v>
      </c>
      <c r="T32" s="20">
        <f t="shared" si="8"/>
        <v>0</v>
      </c>
      <c r="U32" s="22">
        <f t="shared" si="8"/>
        <v>0</v>
      </c>
      <c r="V32" s="23"/>
      <c r="W32" s="18">
        <f t="shared" si="9"/>
        <v>0</v>
      </c>
      <c r="X32" s="24"/>
      <c r="Y32" s="18">
        <f t="shared" si="10"/>
        <v>0</v>
      </c>
      <c r="AA32" s="18">
        <f t="shared" si="11"/>
        <v>0</v>
      </c>
      <c r="AB32" s="25"/>
      <c r="AC32" s="18">
        <f t="shared" si="12"/>
        <v>0</v>
      </c>
      <c r="AD32" s="26">
        <f t="shared" si="13"/>
        <v>0</v>
      </c>
      <c r="AE32" s="27">
        <f t="shared" si="13"/>
        <v>0</v>
      </c>
      <c r="AF32" s="28">
        <f t="shared" si="14"/>
        <v>0</v>
      </c>
      <c r="AG32" s="29">
        <f t="shared" si="14"/>
        <v>0</v>
      </c>
      <c r="AH32" s="28">
        <f t="shared" si="15"/>
        <v>0</v>
      </c>
      <c r="AI32" s="22">
        <f t="shared" si="16"/>
        <v>0</v>
      </c>
    </row>
    <row r="33" spans="1:35" ht="15">
      <c r="A33" s="261"/>
      <c r="D33" s="17"/>
      <c r="E33" s="18">
        <f t="shared" si="0"/>
        <v>0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0</v>
      </c>
      <c r="O33" s="21">
        <f t="shared" si="5"/>
        <v>0</v>
      </c>
      <c r="P33" s="19"/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24"/>
      <c r="AA33" s="18">
        <f t="shared" si="11"/>
        <v>0</v>
      </c>
      <c r="AB33" s="25"/>
      <c r="AC33" s="18">
        <f t="shared" si="12"/>
        <v>0</v>
      </c>
      <c r="AD33" s="26">
        <f t="shared" si="13"/>
        <v>0</v>
      </c>
      <c r="AE33" s="27">
        <f t="shared" si="13"/>
        <v>0</v>
      </c>
      <c r="AF33" s="28">
        <f t="shared" si="14"/>
        <v>0</v>
      </c>
      <c r="AG33" s="29">
        <f t="shared" si="14"/>
        <v>0</v>
      </c>
      <c r="AH33" s="28">
        <f t="shared" si="15"/>
        <v>0</v>
      </c>
      <c r="AI33" s="22">
        <f t="shared" si="16"/>
        <v>0</v>
      </c>
    </row>
    <row r="34" spans="1:35" ht="15">
      <c r="A34" s="15"/>
      <c r="B34" s="16"/>
      <c r="C34" s="16"/>
      <c r="D34" s="17"/>
      <c r="E34" s="18">
        <f t="shared" si="0"/>
        <v>0</v>
      </c>
      <c r="F34" s="19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3"/>
        <v>0</v>
      </c>
      <c r="N34" s="20">
        <f t="shared" si="5"/>
        <v>0</v>
      </c>
      <c r="O34" s="21">
        <f t="shared" si="5"/>
        <v>0</v>
      </c>
      <c r="P34" s="19"/>
      <c r="Q34" s="18">
        <f t="shared" si="6"/>
        <v>0</v>
      </c>
      <c r="R34" s="19"/>
      <c r="S34" s="18">
        <f t="shared" si="7"/>
        <v>0</v>
      </c>
      <c r="T34" s="20">
        <f t="shared" si="8"/>
        <v>0</v>
      </c>
      <c r="U34" s="22">
        <f t="shared" si="8"/>
        <v>0</v>
      </c>
      <c r="V34" s="23"/>
      <c r="W34" s="18">
        <f t="shared" si="9"/>
        <v>0</v>
      </c>
      <c r="X34" s="24"/>
      <c r="Y34" s="18">
        <f t="shared" si="10"/>
        <v>0</v>
      </c>
      <c r="Z34" s="24"/>
      <c r="AA34" s="18">
        <f t="shared" si="11"/>
        <v>0</v>
      </c>
      <c r="AB34" s="25"/>
      <c r="AC34" s="18">
        <f t="shared" si="12"/>
        <v>0</v>
      </c>
      <c r="AD34" s="26">
        <f t="shared" si="13"/>
        <v>0</v>
      </c>
      <c r="AE34" s="27">
        <f t="shared" si="13"/>
        <v>0</v>
      </c>
      <c r="AF34" s="28">
        <f t="shared" si="14"/>
        <v>0</v>
      </c>
      <c r="AG34" s="29">
        <f t="shared" si="14"/>
        <v>0</v>
      </c>
      <c r="AH34" s="28">
        <f t="shared" si="15"/>
        <v>0</v>
      </c>
      <c r="AI34" s="22">
        <f t="shared" si="16"/>
        <v>0</v>
      </c>
    </row>
    <row r="35" spans="1:35" ht="15">
      <c r="A35" s="15"/>
      <c r="B35" s="16"/>
      <c r="C35" s="16"/>
      <c r="D35" s="17"/>
      <c r="E35" s="18">
        <f t="shared" si="0"/>
        <v>0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3"/>
        <v>0</v>
      </c>
      <c r="N35" s="20">
        <f t="shared" si="5"/>
        <v>0</v>
      </c>
      <c r="O35" s="21">
        <f t="shared" si="5"/>
        <v>0</v>
      </c>
      <c r="P35" s="19"/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24"/>
      <c r="AA35" s="18">
        <f t="shared" si="11"/>
        <v>0</v>
      </c>
      <c r="AB35" s="25"/>
      <c r="AC35" s="18">
        <f t="shared" si="12"/>
        <v>0</v>
      </c>
      <c r="AD35" s="26">
        <f t="shared" si="13"/>
        <v>0</v>
      </c>
      <c r="AE35" s="27">
        <f t="shared" si="13"/>
        <v>0</v>
      </c>
      <c r="AF35" s="28">
        <f t="shared" si="14"/>
        <v>0</v>
      </c>
      <c r="AG35" s="29">
        <f t="shared" si="14"/>
        <v>0</v>
      </c>
      <c r="AH35" s="28">
        <f t="shared" si="15"/>
        <v>0</v>
      </c>
      <c r="AI35" s="22">
        <f t="shared" si="16"/>
        <v>0</v>
      </c>
    </row>
    <row r="36" spans="1:35" ht="15">
      <c r="A36" s="15"/>
      <c r="B36" s="16"/>
      <c r="C36" s="16"/>
      <c r="D36" s="17"/>
      <c r="E36" s="18">
        <f t="shared" si="0"/>
        <v>0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3"/>
        <v>0</v>
      </c>
      <c r="N36" s="20">
        <f t="shared" si="5"/>
        <v>0</v>
      </c>
      <c r="O36" s="21">
        <f t="shared" si="5"/>
        <v>0</v>
      </c>
      <c r="P36" s="19"/>
      <c r="Q36" s="18">
        <f t="shared" si="6"/>
        <v>0</v>
      </c>
      <c r="R36" s="19"/>
      <c r="S36" s="18">
        <f t="shared" si="7"/>
        <v>0</v>
      </c>
      <c r="T36" s="20">
        <f t="shared" si="8"/>
        <v>0</v>
      </c>
      <c r="U36" s="22">
        <f t="shared" si="8"/>
        <v>0</v>
      </c>
      <c r="V36" s="23"/>
      <c r="W36" s="18">
        <f t="shared" si="9"/>
        <v>0</v>
      </c>
      <c r="X36" s="24"/>
      <c r="Y36" s="18">
        <f t="shared" si="10"/>
        <v>0</v>
      </c>
      <c r="Z36" s="24"/>
      <c r="AA36" s="18">
        <f t="shared" si="11"/>
        <v>0</v>
      </c>
      <c r="AB36" s="25"/>
      <c r="AC36" s="18">
        <f t="shared" si="12"/>
        <v>0</v>
      </c>
      <c r="AD36" s="26">
        <f t="shared" si="13"/>
        <v>0</v>
      </c>
      <c r="AE36" s="27">
        <f t="shared" si="13"/>
        <v>0</v>
      </c>
      <c r="AF36" s="28">
        <f t="shared" si="14"/>
        <v>0</v>
      </c>
      <c r="AG36" s="29">
        <f t="shared" si="14"/>
        <v>0</v>
      </c>
      <c r="AH36" s="28">
        <f t="shared" si="15"/>
        <v>0</v>
      </c>
      <c r="AI36" s="22">
        <f t="shared" si="16"/>
        <v>0</v>
      </c>
    </row>
    <row r="37" spans="1:35" ht="15">
      <c r="A37" s="15"/>
      <c r="B37" s="16"/>
      <c r="C37" s="16"/>
      <c r="D37" s="17"/>
      <c r="E37" s="18">
        <f t="shared" si="0"/>
        <v>0</v>
      </c>
      <c r="F37" s="19"/>
      <c r="G37" s="18">
        <f t="shared" si="1"/>
        <v>0</v>
      </c>
      <c r="H37" s="19"/>
      <c r="I37" s="18">
        <f t="shared" si="2"/>
        <v>0</v>
      </c>
      <c r="J37" s="19"/>
      <c r="K37" s="18">
        <f aca="true" t="shared" si="17" ref="K37:M46">+J37/12</f>
        <v>0</v>
      </c>
      <c r="L37" s="19"/>
      <c r="M37" s="18">
        <f t="shared" si="17"/>
        <v>0</v>
      </c>
      <c r="N37" s="20">
        <f aca="true" t="shared" si="18" ref="N37:O46">D37+F37+H37+J37+L37</f>
        <v>0</v>
      </c>
      <c r="O37" s="21">
        <f t="shared" si="18"/>
        <v>0</v>
      </c>
      <c r="P37" s="19"/>
      <c r="Q37" s="18">
        <f t="shared" si="6"/>
        <v>0</v>
      </c>
      <c r="R37" s="19"/>
      <c r="S37" s="18">
        <f t="shared" si="7"/>
        <v>0</v>
      </c>
      <c r="T37" s="20">
        <f aca="true" t="shared" si="19" ref="T37:U46">P37+R37</f>
        <v>0</v>
      </c>
      <c r="U37" s="22">
        <f t="shared" si="19"/>
        <v>0</v>
      </c>
      <c r="V37" s="23"/>
      <c r="W37" s="18">
        <f t="shared" si="9"/>
        <v>0</v>
      </c>
      <c r="X37" s="24"/>
      <c r="Y37" s="18">
        <f t="shared" si="10"/>
        <v>0</v>
      </c>
      <c r="Z37" s="24"/>
      <c r="AA37" s="18">
        <f t="shared" si="11"/>
        <v>0</v>
      </c>
      <c r="AB37" s="25"/>
      <c r="AC37" s="18">
        <f t="shared" si="12"/>
        <v>0</v>
      </c>
      <c r="AD37" s="26">
        <f aca="true" t="shared" si="20" ref="AD37:AE46">X37+Z37+AB37</f>
        <v>0</v>
      </c>
      <c r="AE37" s="27">
        <f t="shared" si="20"/>
        <v>0</v>
      </c>
      <c r="AF37" s="28">
        <f aca="true" t="shared" si="21" ref="AF37:AG46">N37+T37+V37+AD37</f>
        <v>0</v>
      </c>
      <c r="AG37" s="29">
        <f t="shared" si="21"/>
        <v>0</v>
      </c>
      <c r="AH37" s="28">
        <f t="shared" si="15"/>
        <v>0</v>
      </c>
      <c r="AI37" s="22">
        <f t="shared" si="16"/>
        <v>0</v>
      </c>
    </row>
    <row r="38" spans="1:35" ht="15">
      <c r="A38" s="15"/>
      <c r="B38" s="16"/>
      <c r="C38" s="16"/>
      <c r="D38" s="17"/>
      <c r="E38" s="18">
        <f t="shared" si="0"/>
        <v>0</v>
      </c>
      <c r="F38" s="19"/>
      <c r="G38" s="18">
        <f t="shared" si="1"/>
        <v>0</v>
      </c>
      <c r="H38" s="19"/>
      <c r="I38" s="18">
        <f t="shared" si="2"/>
        <v>0</v>
      </c>
      <c r="J38" s="19"/>
      <c r="K38" s="18">
        <f t="shared" si="17"/>
        <v>0</v>
      </c>
      <c r="L38" s="19"/>
      <c r="M38" s="18">
        <f t="shared" si="17"/>
        <v>0</v>
      </c>
      <c r="N38" s="20">
        <f t="shared" si="18"/>
        <v>0</v>
      </c>
      <c r="O38" s="21">
        <f t="shared" si="18"/>
        <v>0</v>
      </c>
      <c r="P38" s="19"/>
      <c r="Q38" s="18">
        <f t="shared" si="6"/>
        <v>0</v>
      </c>
      <c r="R38" s="19"/>
      <c r="S38" s="18">
        <f t="shared" si="7"/>
        <v>0</v>
      </c>
      <c r="T38" s="20">
        <f t="shared" si="19"/>
        <v>0</v>
      </c>
      <c r="U38" s="22">
        <f t="shared" si="19"/>
        <v>0</v>
      </c>
      <c r="V38" s="23"/>
      <c r="W38" s="18">
        <f t="shared" si="9"/>
        <v>0</v>
      </c>
      <c r="X38" s="24"/>
      <c r="Y38" s="18">
        <f t="shared" si="10"/>
        <v>0</v>
      </c>
      <c r="Z38" s="24"/>
      <c r="AA38" s="18">
        <f t="shared" si="11"/>
        <v>0</v>
      </c>
      <c r="AB38" s="25"/>
      <c r="AC38" s="18">
        <f t="shared" si="12"/>
        <v>0</v>
      </c>
      <c r="AD38" s="26">
        <f t="shared" si="20"/>
        <v>0</v>
      </c>
      <c r="AE38" s="27">
        <f t="shared" si="20"/>
        <v>0</v>
      </c>
      <c r="AF38" s="28">
        <f t="shared" si="21"/>
        <v>0</v>
      </c>
      <c r="AG38" s="29">
        <f t="shared" si="21"/>
        <v>0</v>
      </c>
      <c r="AH38" s="28">
        <f t="shared" si="15"/>
        <v>0</v>
      </c>
      <c r="AI38" s="22">
        <f t="shared" si="16"/>
        <v>0</v>
      </c>
    </row>
    <row r="39" spans="1:35" s="1" customFormat="1" ht="15">
      <c r="A39" s="493" t="s">
        <v>35</v>
      </c>
      <c r="B39" s="494"/>
      <c r="C39" s="495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8"/>
    </row>
    <row r="40" spans="1:35" ht="15">
      <c r="A40" s="15"/>
      <c r="B40" s="16"/>
      <c r="C40" s="16"/>
      <c r="D40" s="17"/>
      <c r="E40" s="18">
        <f t="shared" si="0"/>
        <v>0</v>
      </c>
      <c r="F40" s="19"/>
      <c r="G40" s="18">
        <f t="shared" si="1"/>
        <v>0</v>
      </c>
      <c r="H40" s="19"/>
      <c r="I40" s="18">
        <f t="shared" si="2"/>
        <v>0</v>
      </c>
      <c r="J40" s="19"/>
      <c r="K40" s="18">
        <f t="shared" si="17"/>
        <v>0</v>
      </c>
      <c r="L40" s="19"/>
      <c r="M40" s="18">
        <f t="shared" si="17"/>
        <v>0</v>
      </c>
      <c r="N40" s="20">
        <f t="shared" si="18"/>
        <v>0</v>
      </c>
      <c r="O40" s="21">
        <f t="shared" si="18"/>
        <v>0</v>
      </c>
      <c r="P40" s="19"/>
      <c r="Q40" s="18">
        <f t="shared" si="6"/>
        <v>0</v>
      </c>
      <c r="R40" s="19"/>
      <c r="S40" s="18">
        <f t="shared" si="7"/>
        <v>0</v>
      </c>
      <c r="T40" s="20">
        <f t="shared" si="19"/>
        <v>0</v>
      </c>
      <c r="U40" s="22">
        <f t="shared" si="19"/>
        <v>0</v>
      </c>
      <c r="V40" s="23"/>
      <c r="W40" s="18">
        <f t="shared" si="9"/>
        <v>0</v>
      </c>
      <c r="X40" s="24"/>
      <c r="Y40" s="18">
        <f t="shared" si="10"/>
        <v>0</v>
      </c>
      <c r="Z40" s="24"/>
      <c r="AA40" s="18">
        <f t="shared" si="11"/>
        <v>0</v>
      </c>
      <c r="AB40" s="25"/>
      <c r="AC40" s="18">
        <f t="shared" si="12"/>
        <v>0</v>
      </c>
      <c r="AD40" s="26">
        <f t="shared" si="20"/>
        <v>0</v>
      </c>
      <c r="AE40" s="27">
        <f t="shared" si="20"/>
        <v>0</v>
      </c>
      <c r="AF40" s="28">
        <f t="shared" si="21"/>
        <v>0</v>
      </c>
      <c r="AG40" s="29">
        <f t="shared" si="21"/>
        <v>0</v>
      </c>
      <c r="AH40" s="28">
        <f t="shared" si="15"/>
        <v>0</v>
      </c>
      <c r="AI40" s="22">
        <f t="shared" si="16"/>
        <v>0</v>
      </c>
    </row>
    <row r="41" spans="1:35" ht="15">
      <c r="A41" s="15"/>
      <c r="B41" s="16"/>
      <c r="C41" s="16"/>
      <c r="D41" s="17"/>
      <c r="E41" s="18">
        <f t="shared" si="0"/>
        <v>0</v>
      </c>
      <c r="F41" s="19"/>
      <c r="G41" s="18">
        <f t="shared" si="1"/>
        <v>0</v>
      </c>
      <c r="H41" s="19"/>
      <c r="I41" s="18">
        <f t="shared" si="2"/>
        <v>0</v>
      </c>
      <c r="J41" s="19"/>
      <c r="K41" s="18">
        <f t="shared" si="17"/>
        <v>0</v>
      </c>
      <c r="L41" s="19"/>
      <c r="M41" s="18">
        <f t="shared" si="17"/>
        <v>0</v>
      </c>
      <c r="N41" s="20">
        <f t="shared" si="18"/>
        <v>0</v>
      </c>
      <c r="O41" s="21">
        <f t="shared" si="18"/>
        <v>0</v>
      </c>
      <c r="P41" s="19"/>
      <c r="Q41" s="18">
        <f t="shared" si="6"/>
        <v>0</v>
      </c>
      <c r="R41" s="19"/>
      <c r="S41" s="18">
        <f t="shared" si="7"/>
        <v>0</v>
      </c>
      <c r="T41" s="20">
        <f t="shared" si="19"/>
        <v>0</v>
      </c>
      <c r="U41" s="22">
        <f t="shared" si="19"/>
        <v>0</v>
      </c>
      <c r="V41" s="23"/>
      <c r="W41" s="18">
        <f t="shared" si="9"/>
        <v>0</v>
      </c>
      <c r="X41" s="24"/>
      <c r="Y41" s="18">
        <f t="shared" si="10"/>
        <v>0</v>
      </c>
      <c r="Z41" s="24"/>
      <c r="AA41" s="18">
        <f t="shared" si="11"/>
        <v>0</v>
      </c>
      <c r="AB41" s="25"/>
      <c r="AC41" s="18">
        <f t="shared" si="12"/>
        <v>0</v>
      </c>
      <c r="AD41" s="26">
        <f t="shared" si="20"/>
        <v>0</v>
      </c>
      <c r="AE41" s="27">
        <f t="shared" si="20"/>
        <v>0</v>
      </c>
      <c r="AF41" s="28">
        <f t="shared" si="21"/>
        <v>0</v>
      </c>
      <c r="AG41" s="29">
        <f t="shared" si="21"/>
        <v>0</v>
      </c>
      <c r="AH41" s="28">
        <f t="shared" si="15"/>
        <v>0</v>
      </c>
      <c r="AI41" s="22">
        <f t="shared" si="16"/>
        <v>0</v>
      </c>
    </row>
    <row r="42" spans="1:35" ht="15">
      <c r="A42" s="15"/>
      <c r="B42" s="16"/>
      <c r="C42" s="16"/>
      <c r="D42" s="17"/>
      <c r="E42" s="18">
        <f t="shared" si="0"/>
        <v>0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17"/>
        <v>0</v>
      </c>
      <c r="L42" s="19"/>
      <c r="M42" s="18">
        <f t="shared" si="17"/>
        <v>0</v>
      </c>
      <c r="N42" s="20">
        <f t="shared" si="18"/>
        <v>0</v>
      </c>
      <c r="O42" s="21">
        <f t="shared" si="18"/>
        <v>0</v>
      </c>
      <c r="P42" s="19"/>
      <c r="Q42" s="18">
        <f t="shared" si="6"/>
        <v>0</v>
      </c>
      <c r="R42" s="19"/>
      <c r="S42" s="18">
        <f t="shared" si="7"/>
        <v>0</v>
      </c>
      <c r="T42" s="20">
        <f t="shared" si="19"/>
        <v>0</v>
      </c>
      <c r="U42" s="22">
        <f t="shared" si="19"/>
        <v>0</v>
      </c>
      <c r="V42" s="23"/>
      <c r="W42" s="18">
        <f t="shared" si="9"/>
        <v>0</v>
      </c>
      <c r="X42" s="24"/>
      <c r="Y42" s="18">
        <f t="shared" si="10"/>
        <v>0</v>
      </c>
      <c r="Z42" s="24"/>
      <c r="AA42" s="18">
        <f t="shared" si="11"/>
        <v>0</v>
      </c>
      <c r="AB42" s="25"/>
      <c r="AC42" s="18">
        <f t="shared" si="12"/>
        <v>0</v>
      </c>
      <c r="AD42" s="26">
        <f t="shared" si="20"/>
        <v>0</v>
      </c>
      <c r="AE42" s="27">
        <f t="shared" si="20"/>
        <v>0</v>
      </c>
      <c r="AF42" s="28">
        <f t="shared" si="21"/>
        <v>0</v>
      </c>
      <c r="AG42" s="29">
        <f t="shared" si="21"/>
        <v>0</v>
      </c>
      <c r="AH42" s="28">
        <f t="shared" si="15"/>
        <v>0</v>
      </c>
      <c r="AI42" s="22">
        <f t="shared" si="16"/>
        <v>0</v>
      </c>
    </row>
    <row r="43" spans="1:35" ht="15">
      <c r="A43" s="15"/>
      <c r="B43" s="16"/>
      <c r="C43" s="16"/>
      <c r="D43" s="17"/>
      <c r="E43" s="18">
        <f t="shared" si="0"/>
        <v>0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t="shared" si="17"/>
        <v>0</v>
      </c>
      <c r="L43" s="19"/>
      <c r="M43" s="18">
        <f t="shared" si="17"/>
        <v>0</v>
      </c>
      <c r="N43" s="20">
        <f t="shared" si="18"/>
        <v>0</v>
      </c>
      <c r="O43" s="21">
        <f t="shared" si="18"/>
        <v>0</v>
      </c>
      <c r="P43" s="19"/>
      <c r="Q43" s="18">
        <f t="shared" si="6"/>
        <v>0</v>
      </c>
      <c r="R43" s="19"/>
      <c r="S43" s="18">
        <f t="shared" si="7"/>
        <v>0</v>
      </c>
      <c r="T43" s="20">
        <f t="shared" si="19"/>
        <v>0</v>
      </c>
      <c r="U43" s="22">
        <f t="shared" si="19"/>
        <v>0</v>
      </c>
      <c r="V43" s="23"/>
      <c r="W43" s="18">
        <f t="shared" si="9"/>
        <v>0</v>
      </c>
      <c r="X43" s="24"/>
      <c r="Y43" s="18">
        <f t="shared" si="10"/>
        <v>0</v>
      </c>
      <c r="Z43" s="24"/>
      <c r="AA43" s="18">
        <f t="shared" si="11"/>
        <v>0</v>
      </c>
      <c r="AB43" s="25"/>
      <c r="AC43" s="18">
        <f t="shared" si="12"/>
        <v>0</v>
      </c>
      <c r="AD43" s="26">
        <f t="shared" si="20"/>
        <v>0</v>
      </c>
      <c r="AE43" s="27">
        <f t="shared" si="20"/>
        <v>0</v>
      </c>
      <c r="AF43" s="28">
        <f t="shared" si="21"/>
        <v>0</v>
      </c>
      <c r="AG43" s="29">
        <f t="shared" si="21"/>
        <v>0</v>
      </c>
      <c r="AH43" s="28">
        <f t="shared" si="15"/>
        <v>0</v>
      </c>
      <c r="AI43" s="22">
        <f t="shared" si="16"/>
        <v>0</v>
      </c>
    </row>
    <row r="44" spans="1:35" ht="15">
      <c r="A44" s="15"/>
      <c r="B44" s="16"/>
      <c r="C44" s="16"/>
      <c r="D44" s="17"/>
      <c r="E44" s="18">
        <f t="shared" si="0"/>
        <v>0</v>
      </c>
      <c r="F44" s="19"/>
      <c r="G44" s="18">
        <f t="shared" si="1"/>
        <v>0</v>
      </c>
      <c r="H44" s="19"/>
      <c r="I44" s="18">
        <f t="shared" si="2"/>
        <v>0</v>
      </c>
      <c r="J44" s="19"/>
      <c r="K44" s="18">
        <f t="shared" si="17"/>
        <v>0</v>
      </c>
      <c r="L44" s="19"/>
      <c r="M44" s="18">
        <f t="shared" si="17"/>
        <v>0</v>
      </c>
      <c r="N44" s="20">
        <f t="shared" si="18"/>
        <v>0</v>
      </c>
      <c r="O44" s="21">
        <f t="shared" si="18"/>
        <v>0</v>
      </c>
      <c r="P44" s="19"/>
      <c r="Q44" s="18">
        <f t="shared" si="6"/>
        <v>0</v>
      </c>
      <c r="R44" s="19"/>
      <c r="S44" s="18">
        <f t="shared" si="7"/>
        <v>0</v>
      </c>
      <c r="T44" s="20">
        <f t="shared" si="19"/>
        <v>0</v>
      </c>
      <c r="U44" s="22">
        <f t="shared" si="19"/>
        <v>0</v>
      </c>
      <c r="V44" s="23"/>
      <c r="W44" s="18">
        <f t="shared" si="9"/>
        <v>0</v>
      </c>
      <c r="X44" s="24"/>
      <c r="Y44" s="18">
        <f t="shared" si="10"/>
        <v>0</v>
      </c>
      <c r="Z44" s="24"/>
      <c r="AA44" s="18">
        <f t="shared" si="11"/>
        <v>0</v>
      </c>
      <c r="AB44" s="25"/>
      <c r="AC44" s="18">
        <f t="shared" si="12"/>
        <v>0</v>
      </c>
      <c r="AD44" s="26">
        <f t="shared" si="20"/>
        <v>0</v>
      </c>
      <c r="AE44" s="27">
        <f t="shared" si="20"/>
        <v>0</v>
      </c>
      <c r="AF44" s="28">
        <f t="shared" si="21"/>
        <v>0</v>
      </c>
      <c r="AG44" s="29">
        <f t="shared" si="21"/>
        <v>0</v>
      </c>
      <c r="AH44" s="28">
        <f t="shared" si="15"/>
        <v>0</v>
      </c>
      <c r="AI44" s="22">
        <f t="shared" si="16"/>
        <v>0</v>
      </c>
    </row>
    <row r="45" spans="1:35" ht="15">
      <c r="A45" s="15"/>
      <c r="B45" s="16"/>
      <c r="C45" s="16"/>
      <c r="D45" s="17"/>
      <c r="E45" s="18">
        <f t="shared" si="0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17"/>
        <v>0</v>
      </c>
      <c r="L45" s="19"/>
      <c r="M45" s="18">
        <f t="shared" si="17"/>
        <v>0</v>
      </c>
      <c r="N45" s="20">
        <f t="shared" si="18"/>
        <v>0</v>
      </c>
      <c r="O45" s="21">
        <f t="shared" si="18"/>
        <v>0</v>
      </c>
      <c r="P45" s="19"/>
      <c r="Q45" s="18">
        <f t="shared" si="6"/>
        <v>0</v>
      </c>
      <c r="R45" s="19"/>
      <c r="S45" s="18">
        <f t="shared" si="7"/>
        <v>0</v>
      </c>
      <c r="T45" s="20">
        <f t="shared" si="19"/>
        <v>0</v>
      </c>
      <c r="U45" s="22">
        <f t="shared" si="19"/>
        <v>0</v>
      </c>
      <c r="V45" s="23"/>
      <c r="W45" s="18">
        <f t="shared" si="9"/>
        <v>0</v>
      </c>
      <c r="X45" s="24"/>
      <c r="Y45" s="18">
        <f t="shared" si="10"/>
        <v>0</v>
      </c>
      <c r="Z45" s="24"/>
      <c r="AA45" s="18">
        <f t="shared" si="11"/>
        <v>0</v>
      </c>
      <c r="AB45" s="25"/>
      <c r="AC45" s="18">
        <f t="shared" si="12"/>
        <v>0</v>
      </c>
      <c r="AD45" s="26">
        <f t="shared" si="20"/>
        <v>0</v>
      </c>
      <c r="AE45" s="27">
        <f t="shared" si="20"/>
        <v>0</v>
      </c>
      <c r="AF45" s="28">
        <f t="shared" si="21"/>
        <v>0</v>
      </c>
      <c r="AG45" s="29">
        <f t="shared" si="21"/>
        <v>0</v>
      </c>
      <c r="AH45" s="28">
        <f t="shared" si="15"/>
        <v>0</v>
      </c>
      <c r="AI45" s="22">
        <f t="shared" si="16"/>
        <v>0</v>
      </c>
    </row>
    <row r="46" spans="1:35" ht="15">
      <c r="A46" s="30"/>
      <c r="B46" s="31"/>
      <c r="C46" s="31"/>
      <c r="D46" s="17"/>
      <c r="E46" s="18">
        <f t="shared" si="0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17"/>
        <v>0</v>
      </c>
      <c r="L46" s="19"/>
      <c r="M46" s="18">
        <f t="shared" si="17"/>
        <v>0</v>
      </c>
      <c r="N46" s="20">
        <f t="shared" si="18"/>
        <v>0</v>
      </c>
      <c r="O46" s="21">
        <f t="shared" si="18"/>
        <v>0</v>
      </c>
      <c r="P46" s="19"/>
      <c r="Q46" s="18">
        <f t="shared" si="6"/>
        <v>0</v>
      </c>
      <c r="R46" s="19"/>
      <c r="S46" s="18">
        <f t="shared" si="7"/>
        <v>0</v>
      </c>
      <c r="T46" s="20">
        <f t="shared" si="19"/>
        <v>0</v>
      </c>
      <c r="U46" s="22">
        <f t="shared" si="19"/>
        <v>0</v>
      </c>
      <c r="V46" s="23"/>
      <c r="W46" s="18">
        <f t="shared" si="9"/>
        <v>0</v>
      </c>
      <c r="X46" s="24"/>
      <c r="Y46" s="18">
        <f t="shared" si="10"/>
        <v>0</v>
      </c>
      <c r="Z46" s="24"/>
      <c r="AA46" s="18">
        <f t="shared" si="11"/>
        <v>0</v>
      </c>
      <c r="AB46" s="25"/>
      <c r="AC46" s="18">
        <f t="shared" si="12"/>
        <v>0</v>
      </c>
      <c r="AD46" s="26">
        <f t="shared" si="20"/>
        <v>0</v>
      </c>
      <c r="AE46" s="27">
        <f t="shared" si="20"/>
        <v>0</v>
      </c>
      <c r="AF46" s="28">
        <f t="shared" si="21"/>
        <v>0</v>
      </c>
      <c r="AG46" s="29">
        <f t="shared" si="21"/>
        <v>0</v>
      </c>
      <c r="AH46" s="28">
        <f t="shared" si="15"/>
        <v>0</v>
      </c>
      <c r="AI46" s="22">
        <f t="shared" si="16"/>
        <v>0</v>
      </c>
    </row>
    <row r="47" spans="1:35" s="1" customFormat="1" ht="15">
      <c r="A47" s="493" t="s">
        <v>36</v>
      </c>
      <c r="B47" s="494"/>
      <c r="C47" s="495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8"/>
    </row>
    <row r="48" spans="1:35" ht="15">
      <c r="A48" s="261"/>
      <c r="B48" s="31"/>
      <c r="C48" s="31"/>
      <c r="E48" s="18">
        <f aca="true" t="shared" si="22" ref="E48:E57">+D48/12</f>
        <v>0</v>
      </c>
      <c r="F48" s="19"/>
      <c r="G48" s="18">
        <f aca="true" t="shared" si="23" ref="G48:G69">F48/12</f>
        <v>0</v>
      </c>
      <c r="H48" s="19"/>
      <c r="I48" s="18">
        <f aca="true" t="shared" si="24" ref="I48:I69">+H48/12</f>
        <v>0</v>
      </c>
      <c r="J48" s="19"/>
      <c r="K48" s="18">
        <f aca="true" t="shared" si="25" ref="K48:K69">+J48/12</f>
        <v>0</v>
      </c>
      <c r="L48" s="19"/>
      <c r="M48" s="18">
        <f aca="true" t="shared" si="26" ref="M48:M69">+L48/12</f>
        <v>0</v>
      </c>
      <c r="N48" s="20">
        <f aca="true" t="shared" si="27" ref="N48:O63">D48+F48+H48+J48+L48</f>
        <v>0</v>
      </c>
      <c r="O48" s="21">
        <f t="shared" si="27"/>
        <v>0</v>
      </c>
      <c r="P48" s="19"/>
      <c r="Q48" s="18">
        <f aca="true" t="shared" si="28" ref="Q48:Q69">+P48/12</f>
        <v>0</v>
      </c>
      <c r="R48" s="19"/>
      <c r="S48" s="18">
        <f aca="true" t="shared" si="29" ref="S48:S69">+R48/12</f>
        <v>0</v>
      </c>
      <c r="T48" s="20">
        <f aca="true" t="shared" si="30" ref="T48:U63">P48+R48</f>
        <v>0</v>
      </c>
      <c r="U48" s="22">
        <f t="shared" si="30"/>
        <v>0</v>
      </c>
      <c r="V48" s="23"/>
      <c r="W48" s="18">
        <f aca="true" t="shared" si="31" ref="W48:W69">+V48/12</f>
        <v>0</v>
      </c>
      <c r="X48" s="24"/>
      <c r="Y48" s="18">
        <f aca="true" t="shared" si="32" ref="Y48:Y69">+X48/12</f>
        <v>0</v>
      </c>
      <c r="Z48" s="24"/>
      <c r="AA48" s="18">
        <f aca="true" t="shared" si="33" ref="AA48:AA69">+Z48/12</f>
        <v>0</v>
      </c>
      <c r="AB48" s="33"/>
      <c r="AC48" s="18">
        <f aca="true" t="shared" si="34" ref="AC48:AC57">AB48/12</f>
        <v>0</v>
      </c>
      <c r="AD48" s="26">
        <f aca="true" t="shared" si="35" ref="AD48:AE63">X48+Z48+AB48</f>
        <v>0</v>
      </c>
      <c r="AE48" s="27">
        <f t="shared" si="35"/>
        <v>0</v>
      </c>
      <c r="AF48" s="28">
        <f aca="true" t="shared" si="36" ref="AF48:AG63">N48+T48+V48+AD48</f>
        <v>0</v>
      </c>
      <c r="AG48" s="29">
        <f t="shared" si="36"/>
        <v>0</v>
      </c>
      <c r="AH48" s="28">
        <f aca="true" t="shared" si="37" ref="AH48:AH69">IF(AF48-F48-J48-AB48-12&lt;0,0,AF48-F48-J48-AB48-12)</f>
        <v>0</v>
      </c>
      <c r="AI48" s="22">
        <f aca="true" t="shared" si="38" ref="AI48:AI69">AH48/12</f>
        <v>0</v>
      </c>
    </row>
    <row r="49" spans="1:35" ht="15">
      <c r="A49" s="15"/>
      <c r="B49" s="31"/>
      <c r="C49" s="31"/>
      <c r="D49" s="17"/>
      <c r="E49" s="18">
        <f t="shared" si="22"/>
        <v>0</v>
      </c>
      <c r="F49" s="19"/>
      <c r="G49" s="18">
        <f t="shared" si="23"/>
        <v>0</v>
      </c>
      <c r="H49" s="19"/>
      <c r="I49" s="18">
        <f t="shared" si="24"/>
        <v>0</v>
      </c>
      <c r="J49" s="19"/>
      <c r="K49" s="18">
        <f t="shared" si="25"/>
        <v>0</v>
      </c>
      <c r="L49" s="19"/>
      <c r="M49" s="18">
        <f t="shared" si="26"/>
        <v>0</v>
      </c>
      <c r="N49" s="20">
        <f t="shared" si="27"/>
        <v>0</v>
      </c>
      <c r="O49" s="21">
        <f t="shared" si="27"/>
        <v>0</v>
      </c>
      <c r="P49" s="19"/>
      <c r="Q49" s="18">
        <f t="shared" si="28"/>
        <v>0</v>
      </c>
      <c r="R49" s="19"/>
      <c r="S49" s="18">
        <f t="shared" si="29"/>
        <v>0</v>
      </c>
      <c r="T49" s="20">
        <f t="shared" si="30"/>
        <v>0</v>
      </c>
      <c r="U49" s="22">
        <f t="shared" si="30"/>
        <v>0</v>
      </c>
      <c r="V49" s="23"/>
      <c r="W49" s="18">
        <f t="shared" si="31"/>
        <v>0</v>
      </c>
      <c r="X49" s="24"/>
      <c r="Y49" s="18">
        <f t="shared" si="32"/>
        <v>0</v>
      </c>
      <c r="Z49" s="24"/>
      <c r="AA49" s="18">
        <f t="shared" si="33"/>
        <v>0</v>
      </c>
      <c r="AB49" s="33"/>
      <c r="AC49" s="18">
        <f t="shared" si="34"/>
        <v>0</v>
      </c>
      <c r="AD49" s="26">
        <f t="shared" si="35"/>
        <v>0</v>
      </c>
      <c r="AE49" s="27">
        <f t="shared" si="35"/>
        <v>0</v>
      </c>
      <c r="AF49" s="28">
        <f t="shared" si="36"/>
        <v>0</v>
      </c>
      <c r="AG49" s="29">
        <f t="shared" si="36"/>
        <v>0</v>
      </c>
      <c r="AH49" s="28">
        <f t="shared" si="37"/>
        <v>0</v>
      </c>
      <c r="AI49" s="22">
        <f t="shared" si="38"/>
        <v>0</v>
      </c>
    </row>
    <row r="50" spans="1:35" ht="15">
      <c r="A50" s="15"/>
      <c r="B50" s="31"/>
      <c r="C50" s="31"/>
      <c r="D50" s="17"/>
      <c r="E50" s="18">
        <f t="shared" si="22"/>
        <v>0</v>
      </c>
      <c r="F50" s="19"/>
      <c r="G50" s="18">
        <f t="shared" si="23"/>
        <v>0</v>
      </c>
      <c r="H50" s="19"/>
      <c r="I50" s="18">
        <f t="shared" si="24"/>
        <v>0</v>
      </c>
      <c r="J50" s="19"/>
      <c r="K50" s="18">
        <f t="shared" si="25"/>
        <v>0</v>
      </c>
      <c r="L50" s="19"/>
      <c r="M50" s="18">
        <f t="shared" si="26"/>
        <v>0</v>
      </c>
      <c r="N50" s="20">
        <f t="shared" si="27"/>
        <v>0</v>
      </c>
      <c r="O50" s="21">
        <f t="shared" si="27"/>
        <v>0</v>
      </c>
      <c r="P50" s="19"/>
      <c r="Q50" s="18">
        <f t="shared" si="28"/>
        <v>0</v>
      </c>
      <c r="R50" s="19"/>
      <c r="S50" s="18">
        <f t="shared" si="29"/>
        <v>0</v>
      </c>
      <c r="T50" s="20">
        <f t="shared" si="30"/>
        <v>0</v>
      </c>
      <c r="U50" s="22">
        <f t="shared" si="30"/>
        <v>0</v>
      </c>
      <c r="V50" s="23"/>
      <c r="W50" s="18">
        <f t="shared" si="31"/>
        <v>0</v>
      </c>
      <c r="X50" s="24"/>
      <c r="Y50" s="18">
        <f t="shared" si="32"/>
        <v>0</v>
      </c>
      <c r="Z50" s="24"/>
      <c r="AA50" s="18">
        <f t="shared" si="33"/>
        <v>0</v>
      </c>
      <c r="AB50" s="33"/>
      <c r="AC50" s="18">
        <f t="shared" si="34"/>
        <v>0</v>
      </c>
      <c r="AD50" s="26">
        <f t="shared" si="35"/>
        <v>0</v>
      </c>
      <c r="AE50" s="27">
        <f t="shared" si="35"/>
        <v>0</v>
      </c>
      <c r="AF50" s="28">
        <f t="shared" si="36"/>
        <v>0</v>
      </c>
      <c r="AG50" s="29">
        <f t="shared" si="36"/>
        <v>0</v>
      </c>
      <c r="AH50" s="28">
        <f t="shared" si="37"/>
        <v>0</v>
      </c>
      <c r="AI50" s="22">
        <f t="shared" si="38"/>
        <v>0</v>
      </c>
    </row>
    <row r="51" spans="1:35" ht="15">
      <c r="A51" s="15"/>
      <c r="B51" s="31"/>
      <c r="C51" s="31"/>
      <c r="D51" s="17"/>
      <c r="E51" s="18">
        <f t="shared" si="22"/>
        <v>0</v>
      </c>
      <c r="F51" s="19"/>
      <c r="G51" s="18">
        <f t="shared" si="23"/>
        <v>0</v>
      </c>
      <c r="H51" s="19"/>
      <c r="I51" s="18">
        <f t="shared" si="24"/>
        <v>0</v>
      </c>
      <c r="J51" s="19"/>
      <c r="K51" s="18">
        <f t="shared" si="25"/>
        <v>0</v>
      </c>
      <c r="L51" s="19"/>
      <c r="M51" s="18">
        <f t="shared" si="26"/>
        <v>0</v>
      </c>
      <c r="N51" s="20">
        <f t="shared" si="27"/>
        <v>0</v>
      </c>
      <c r="O51" s="21">
        <f t="shared" si="27"/>
        <v>0</v>
      </c>
      <c r="P51" s="19"/>
      <c r="Q51" s="18">
        <f t="shared" si="28"/>
        <v>0</v>
      </c>
      <c r="R51" s="19"/>
      <c r="S51" s="18">
        <f t="shared" si="29"/>
        <v>0</v>
      </c>
      <c r="T51" s="20">
        <f t="shared" si="30"/>
        <v>0</v>
      </c>
      <c r="U51" s="22">
        <f t="shared" si="30"/>
        <v>0</v>
      </c>
      <c r="V51" s="23"/>
      <c r="W51" s="18">
        <f t="shared" si="31"/>
        <v>0</v>
      </c>
      <c r="X51" s="24"/>
      <c r="Y51" s="18">
        <f t="shared" si="32"/>
        <v>0</v>
      </c>
      <c r="Z51" s="24"/>
      <c r="AA51" s="18">
        <f t="shared" si="33"/>
        <v>0</v>
      </c>
      <c r="AB51" s="33"/>
      <c r="AC51" s="18">
        <f t="shared" si="34"/>
        <v>0</v>
      </c>
      <c r="AD51" s="26">
        <f t="shared" si="35"/>
        <v>0</v>
      </c>
      <c r="AE51" s="27">
        <f t="shared" si="35"/>
        <v>0</v>
      </c>
      <c r="AF51" s="28">
        <f t="shared" si="36"/>
        <v>0</v>
      </c>
      <c r="AG51" s="29">
        <f t="shared" si="36"/>
        <v>0</v>
      </c>
      <c r="AH51" s="28">
        <f t="shared" si="37"/>
        <v>0</v>
      </c>
      <c r="AI51" s="22">
        <f t="shared" si="38"/>
        <v>0</v>
      </c>
    </row>
    <row r="52" spans="1:35" ht="15">
      <c r="A52" s="30"/>
      <c r="B52" s="31"/>
      <c r="C52" s="31"/>
      <c r="D52" s="17"/>
      <c r="E52" s="18">
        <f t="shared" si="22"/>
        <v>0</v>
      </c>
      <c r="F52" s="19"/>
      <c r="G52" s="18">
        <f t="shared" si="23"/>
        <v>0</v>
      </c>
      <c r="H52" s="19"/>
      <c r="I52" s="18">
        <f t="shared" si="24"/>
        <v>0</v>
      </c>
      <c r="J52" s="19"/>
      <c r="K52" s="18">
        <f t="shared" si="25"/>
        <v>0</v>
      </c>
      <c r="L52" s="19"/>
      <c r="M52" s="18">
        <f t="shared" si="26"/>
        <v>0</v>
      </c>
      <c r="N52" s="20">
        <f t="shared" si="27"/>
        <v>0</v>
      </c>
      <c r="O52" s="21">
        <f t="shared" si="27"/>
        <v>0</v>
      </c>
      <c r="P52" s="19"/>
      <c r="Q52" s="18">
        <f t="shared" si="28"/>
        <v>0</v>
      </c>
      <c r="R52" s="19"/>
      <c r="S52" s="18">
        <f t="shared" si="29"/>
        <v>0</v>
      </c>
      <c r="T52" s="20">
        <f t="shared" si="30"/>
        <v>0</v>
      </c>
      <c r="U52" s="22">
        <f t="shared" si="30"/>
        <v>0</v>
      </c>
      <c r="V52" s="23"/>
      <c r="W52" s="18">
        <f t="shared" si="31"/>
        <v>0</v>
      </c>
      <c r="X52" s="24"/>
      <c r="Y52" s="18">
        <f t="shared" si="32"/>
        <v>0</v>
      </c>
      <c r="Z52" s="24"/>
      <c r="AA52" s="18">
        <f t="shared" si="33"/>
        <v>0</v>
      </c>
      <c r="AB52" s="33"/>
      <c r="AC52" s="18">
        <f t="shared" si="34"/>
        <v>0</v>
      </c>
      <c r="AD52" s="26">
        <f t="shared" si="35"/>
        <v>0</v>
      </c>
      <c r="AE52" s="27">
        <f t="shared" si="35"/>
        <v>0</v>
      </c>
      <c r="AF52" s="28">
        <f t="shared" si="36"/>
        <v>0</v>
      </c>
      <c r="AG52" s="29">
        <f t="shared" si="36"/>
        <v>0</v>
      </c>
      <c r="AH52" s="28">
        <f t="shared" si="37"/>
        <v>0</v>
      </c>
      <c r="AI52" s="22">
        <f t="shared" si="38"/>
        <v>0</v>
      </c>
    </row>
    <row r="53" spans="1:35" ht="15">
      <c r="A53" s="30"/>
      <c r="B53" s="31"/>
      <c r="C53" s="31"/>
      <c r="D53" s="17"/>
      <c r="E53" s="18">
        <f t="shared" si="22"/>
        <v>0</v>
      </c>
      <c r="F53" s="19"/>
      <c r="G53" s="18">
        <f t="shared" si="23"/>
        <v>0</v>
      </c>
      <c r="H53" s="19"/>
      <c r="I53" s="18">
        <f t="shared" si="24"/>
        <v>0</v>
      </c>
      <c r="J53" s="19"/>
      <c r="K53" s="18">
        <f t="shared" si="25"/>
        <v>0</v>
      </c>
      <c r="L53" s="19"/>
      <c r="M53" s="18">
        <f t="shared" si="26"/>
        <v>0</v>
      </c>
      <c r="N53" s="20">
        <f t="shared" si="27"/>
        <v>0</v>
      </c>
      <c r="O53" s="21">
        <f t="shared" si="27"/>
        <v>0</v>
      </c>
      <c r="P53" s="19"/>
      <c r="Q53" s="18">
        <f t="shared" si="28"/>
        <v>0</v>
      </c>
      <c r="R53" s="19"/>
      <c r="S53" s="18">
        <f t="shared" si="29"/>
        <v>0</v>
      </c>
      <c r="T53" s="20">
        <f t="shared" si="30"/>
        <v>0</v>
      </c>
      <c r="U53" s="22">
        <f t="shared" si="30"/>
        <v>0</v>
      </c>
      <c r="V53" s="23"/>
      <c r="W53" s="18">
        <f t="shared" si="31"/>
        <v>0</v>
      </c>
      <c r="X53" s="24"/>
      <c r="Y53" s="18">
        <f t="shared" si="32"/>
        <v>0</v>
      </c>
      <c r="Z53" s="24"/>
      <c r="AA53" s="18">
        <f t="shared" si="33"/>
        <v>0</v>
      </c>
      <c r="AB53" s="33"/>
      <c r="AC53" s="18">
        <f t="shared" si="34"/>
        <v>0</v>
      </c>
      <c r="AD53" s="26">
        <f t="shared" si="35"/>
        <v>0</v>
      </c>
      <c r="AE53" s="27">
        <f t="shared" si="35"/>
        <v>0</v>
      </c>
      <c r="AF53" s="28">
        <f t="shared" si="36"/>
        <v>0</v>
      </c>
      <c r="AG53" s="29">
        <f t="shared" si="36"/>
        <v>0</v>
      </c>
      <c r="AH53" s="28">
        <f t="shared" si="37"/>
        <v>0</v>
      </c>
      <c r="AI53" s="22">
        <f t="shared" si="38"/>
        <v>0</v>
      </c>
    </row>
    <row r="54" spans="1:35" ht="15">
      <c r="A54" s="30"/>
      <c r="B54" s="31"/>
      <c r="C54" s="31"/>
      <c r="D54" s="17"/>
      <c r="E54" s="18">
        <f t="shared" si="22"/>
        <v>0</v>
      </c>
      <c r="F54" s="19"/>
      <c r="G54" s="18">
        <f t="shared" si="23"/>
        <v>0</v>
      </c>
      <c r="H54" s="19"/>
      <c r="I54" s="18">
        <f t="shared" si="24"/>
        <v>0</v>
      </c>
      <c r="J54" s="19"/>
      <c r="K54" s="18">
        <f t="shared" si="25"/>
        <v>0</v>
      </c>
      <c r="L54" s="19"/>
      <c r="M54" s="18">
        <f t="shared" si="26"/>
        <v>0</v>
      </c>
      <c r="N54" s="20">
        <f t="shared" si="27"/>
        <v>0</v>
      </c>
      <c r="O54" s="21">
        <f t="shared" si="27"/>
        <v>0</v>
      </c>
      <c r="P54" s="19"/>
      <c r="Q54" s="18">
        <f t="shared" si="28"/>
        <v>0</v>
      </c>
      <c r="R54" s="19"/>
      <c r="S54" s="18">
        <f t="shared" si="29"/>
        <v>0</v>
      </c>
      <c r="T54" s="20">
        <f t="shared" si="30"/>
        <v>0</v>
      </c>
      <c r="U54" s="22">
        <f t="shared" si="30"/>
        <v>0</v>
      </c>
      <c r="V54" s="23"/>
      <c r="W54" s="18">
        <f t="shared" si="31"/>
        <v>0</v>
      </c>
      <c r="X54" s="24"/>
      <c r="Y54" s="18">
        <f t="shared" si="32"/>
        <v>0</v>
      </c>
      <c r="Z54" s="24"/>
      <c r="AA54" s="18">
        <f t="shared" si="33"/>
        <v>0</v>
      </c>
      <c r="AB54" s="33"/>
      <c r="AC54" s="18">
        <f t="shared" si="34"/>
        <v>0</v>
      </c>
      <c r="AD54" s="26">
        <f t="shared" si="35"/>
        <v>0</v>
      </c>
      <c r="AE54" s="27">
        <f t="shared" si="35"/>
        <v>0</v>
      </c>
      <c r="AF54" s="28">
        <f t="shared" si="36"/>
        <v>0</v>
      </c>
      <c r="AG54" s="29">
        <f t="shared" si="36"/>
        <v>0</v>
      </c>
      <c r="AH54" s="28">
        <f t="shared" si="37"/>
        <v>0</v>
      </c>
      <c r="AI54" s="22">
        <f t="shared" si="38"/>
        <v>0</v>
      </c>
    </row>
    <row r="55" spans="1:35" ht="15">
      <c r="A55" s="30"/>
      <c r="B55" s="31"/>
      <c r="C55" s="31"/>
      <c r="D55" s="17"/>
      <c r="E55" s="18">
        <f t="shared" si="22"/>
        <v>0</v>
      </c>
      <c r="F55" s="19"/>
      <c r="G55" s="18">
        <f t="shared" si="23"/>
        <v>0</v>
      </c>
      <c r="H55" s="19"/>
      <c r="I55" s="18">
        <f t="shared" si="24"/>
        <v>0</v>
      </c>
      <c r="J55" s="19"/>
      <c r="K55" s="18">
        <f t="shared" si="25"/>
        <v>0</v>
      </c>
      <c r="L55" s="19"/>
      <c r="M55" s="18">
        <f t="shared" si="26"/>
        <v>0</v>
      </c>
      <c r="N55" s="20">
        <f t="shared" si="27"/>
        <v>0</v>
      </c>
      <c r="O55" s="21">
        <f t="shared" si="27"/>
        <v>0</v>
      </c>
      <c r="P55" s="19"/>
      <c r="Q55" s="18">
        <f t="shared" si="28"/>
        <v>0</v>
      </c>
      <c r="R55" s="19"/>
      <c r="S55" s="18">
        <f t="shared" si="29"/>
        <v>0</v>
      </c>
      <c r="T55" s="20">
        <f t="shared" si="30"/>
        <v>0</v>
      </c>
      <c r="U55" s="22">
        <f t="shared" si="30"/>
        <v>0</v>
      </c>
      <c r="V55" s="23"/>
      <c r="W55" s="18">
        <f t="shared" si="31"/>
        <v>0</v>
      </c>
      <c r="X55" s="24"/>
      <c r="Y55" s="18">
        <f t="shared" si="32"/>
        <v>0</v>
      </c>
      <c r="Z55" s="24"/>
      <c r="AA55" s="18">
        <f t="shared" si="33"/>
        <v>0</v>
      </c>
      <c r="AB55" s="33"/>
      <c r="AC55" s="18">
        <f t="shared" si="34"/>
        <v>0</v>
      </c>
      <c r="AD55" s="26">
        <f t="shared" si="35"/>
        <v>0</v>
      </c>
      <c r="AE55" s="27">
        <f t="shared" si="35"/>
        <v>0</v>
      </c>
      <c r="AF55" s="28">
        <f t="shared" si="36"/>
        <v>0</v>
      </c>
      <c r="AG55" s="29">
        <f t="shared" si="36"/>
        <v>0</v>
      </c>
      <c r="AH55" s="28">
        <f t="shared" si="37"/>
        <v>0</v>
      </c>
      <c r="AI55" s="22">
        <f t="shared" si="38"/>
        <v>0</v>
      </c>
    </row>
    <row r="56" spans="1:35" ht="15">
      <c r="A56" s="30"/>
      <c r="B56" s="31"/>
      <c r="C56" s="31"/>
      <c r="D56" s="17"/>
      <c r="E56" s="18">
        <f t="shared" si="22"/>
        <v>0</v>
      </c>
      <c r="F56" s="19"/>
      <c r="G56" s="18">
        <f t="shared" si="23"/>
        <v>0</v>
      </c>
      <c r="H56" s="19"/>
      <c r="I56" s="18">
        <f t="shared" si="24"/>
        <v>0</v>
      </c>
      <c r="J56" s="19"/>
      <c r="K56" s="18">
        <f t="shared" si="25"/>
        <v>0</v>
      </c>
      <c r="L56" s="19"/>
      <c r="M56" s="18">
        <f t="shared" si="26"/>
        <v>0</v>
      </c>
      <c r="N56" s="20">
        <f t="shared" si="27"/>
        <v>0</v>
      </c>
      <c r="O56" s="21">
        <f t="shared" si="27"/>
        <v>0</v>
      </c>
      <c r="P56" s="19"/>
      <c r="Q56" s="18">
        <f t="shared" si="28"/>
        <v>0</v>
      </c>
      <c r="R56" s="19"/>
      <c r="S56" s="18">
        <f t="shared" si="29"/>
        <v>0</v>
      </c>
      <c r="T56" s="20">
        <f t="shared" si="30"/>
        <v>0</v>
      </c>
      <c r="U56" s="22">
        <f t="shared" si="30"/>
        <v>0</v>
      </c>
      <c r="V56" s="23"/>
      <c r="W56" s="18">
        <f t="shared" si="31"/>
        <v>0</v>
      </c>
      <c r="X56" s="24"/>
      <c r="Y56" s="18">
        <f t="shared" si="32"/>
        <v>0</v>
      </c>
      <c r="Z56" s="24"/>
      <c r="AA56" s="18">
        <f t="shared" si="33"/>
        <v>0</v>
      </c>
      <c r="AB56" s="33"/>
      <c r="AC56" s="18">
        <f t="shared" si="34"/>
        <v>0</v>
      </c>
      <c r="AD56" s="26">
        <f t="shared" si="35"/>
        <v>0</v>
      </c>
      <c r="AE56" s="27">
        <f t="shared" si="35"/>
        <v>0</v>
      </c>
      <c r="AF56" s="28">
        <f t="shared" si="36"/>
        <v>0</v>
      </c>
      <c r="AG56" s="29">
        <f t="shared" si="36"/>
        <v>0</v>
      </c>
      <c r="AH56" s="28">
        <f t="shared" si="37"/>
        <v>0</v>
      </c>
      <c r="AI56" s="22">
        <f t="shared" si="38"/>
        <v>0</v>
      </c>
    </row>
    <row r="57" spans="1:35" ht="15">
      <c r="A57" s="30"/>
      <c r="B57" s="31"/>
      <c r="C57" s="31"/>
      <c r="D57" s="17"/>
      <c r="E57" s="18">
        <f t="shared" si="22"/>
        <v>0</v>
      </c>
      <c r="F57" s="19"/>
      <c r="G57" s="18">
        <f t="shared" si="23"/>
        <v>0</v>
      </c>
      <c r="H57" s="19"/>
      <c r="I57" s="18">
        <f t="shared" si="24"/>
        <v>0</v>
      </c>
      <c r="J57" s="19"/>
      <c r="K57" s="18">
        <f t="shared" si="25"/>
        <v>0</v>
      </c>
      <c r="L57" s="19"/>
      <c r="M57" s="18">
        <f t="shared" si="26"/>
        <v>0</v>
      </c>
      <c r="N57" s="20">
        <f t="shared" si="27"/>
        <v>0</v>
      </c>
      <c r="O57" s="21">
        <f t="shared" si="27"/>
        <v>0</v>
      </c>
      <c r="P57" s="19"/>
      <c r="Q57" s="18">
        <f t="shared" si="28"/>
        <v>0</v>
      </c>
      <c r="R57" s="19"/>
      <c r="S57" s="18">
        <f t="shared" si="29"/>
        <v>0</v>
      </c>
      <c r="T57" s="20">
        <f t="shared" si="30"/>
        <v>0</v>
      </c>
      <c r="U57" s="22">
        <f t="shared" si="30"/>
        <v>0</v>
      </c>
      <c r="V57" s="23"/>
      <c r="W57" s="18">
        <f t="shared" si="31"/>
        <v>0</v>
      </c>
      <c r="X57" s="24"/>
      <c r="Y57" s="18">
        <f t="shared" si="32"/>
        <v>0</v>
      </c>
      <c r="Z57" s="24"/>
      <c r="AA57" s="18">
        <f t="shared" si="33"/>
        <v>0</v>
      </c>
      <c r="AB57" s="33"/>
      <c r="AC57" s="18">
        <f t="shared" si="34"/>
        <v>0</v>
      </c>
      <c r="AD57" s="26">
        <f t="shared" si="35"/>
        <v>0</v>
      </c>
      <c r="AE57" s="27">
        <f t="shared" si="35"/>
        <v>0</v>
      </c>
      <c r="AF57" s="28">
        <f t="shared" si="36"/>
        <v>0</v>
      </c>
      <c r="AG57" s="29">
        <f t="shared" si="36"/>
        <v>0</v>
      </c>
      <c r="AH57" s="28">
        <f t="shared" si="37"/>
        <v>0</v>
      </c>
      <c r="AI57" s="22">
        <f t="shared" si="38"/>
        <v>0</v>
      </c>
    </row>
    <row r="58" spans="1:35" ht="15">
      <c r="A58" s="30"/>
      <c r="B58" s="31"/>
      <c r="C58" s="31"/>
      <c r="D58" s="17"/>
      <c r="E58" s="18">
        <f t="shared" si="0"/>
        <v>0</v>
      </c>
      <c r="F58" s="19"/>
      <c r="G58" s="18">
        <f t="shared" si="23"/>
        <v>0</v>
      </c>
      <c r="H58" s="19"/>
      <c r="I58" s="18">
        <f t="shared" si="24"/>
        <v>0</v>
      </c>
      <c r="J58" s="19"/>
      <c r="K58" s="18">
        <f t="shared" si="25"/>
        <v>0</v>
      </c>
      <c r="L58" s="19"/>
      <c r="M58" s="18">
        <f t="shared" si="26"/>
        <v>0</v>
      </c>
      <c r="N58" s="20">
        <f t="shared" si="27"/>
        <v>0</v>
      </c>
      <c r="O58" s="21">
        <f t="shared" si="27"/>
        <v>0</v>
      </c>
      <c r="P58" s="19"/>
      <c r="Q58" s="18">
        <f t="shared" si="28"/>
        <v>0</v>
      </c>
      <c r="R58" s="19"/>
      <c r="S58" s="18">
        <f t="shared" si="29"/>
        <v>0</v>
      </c>
      <c r="T58" s="20">
        <f t="shared" si="30"/>
        <v>0</v>
      </c>
      <c r="U58" s="22">
        <f t="shared" si="30"/>
        <v>0</v>
      </c>
      <c r="V58" s="23"/>
      <c r="W58" s="18">
        <f t="shared" si="31"/>
        <v>0</v>
      </c>
      <c r="X58" s="24"/>
      <c r="Y58" s="18">
        <f t="shared" si="32"/>
        <v>0</v>
      </c>
      <c r="Z58" s="24"/>
      <c r="AA58" s="18">
        <f t="shared" si="33"/>
        <v>0</v>
      </c>
      <c r="AB58" s="33"/>
      <c r="AC58" s="18">
        <f t="shared" si="12"/>
        <v>0</v>
      </c>
      <c r="AD58" s="26">
        <f t="shared" si="35"/>
        <v>0</v>
      </c>
      <c r="AE58" s="27">
        <f t="shared" si="35"/>
        <v>0</v>
      </c>
      <c r="AF58" s="28">
        <f t="shared" si="36"/>
        <v>0</v>
      </c>
      <c r="AG58" s="29">
        <f t="shared" si="36"/>
        <v>0</v>
      </c>
      <c r="AH58" s="28">
        <f t="shared" si="37"/>
        <v>0</v>
      </c>
      <c r="AI58" s="22">
        <f t="shared" si="38"/>
        <v>0</v>
      </c>
    </row>
    <row r="59" spans="1:35" ht="15">
      <c r="A59" s="30"/>
      <c r="B59" s="31"/>
      <c r="C59" s="31"/>
      <c r="D59" s="17"/>
      <c r="E59" s="18">
        <f t="shared" si="0"/>
        <v>0</v>
      </c>
      <c r="F59" s="19"/>
      <c r="G59" s="18">
        <f t="shared" si="23"/>
        <v>0</v>
      </c>
      <c r="H59" s="19"/>
      <c r="I59" s="18">
        <f t="shared" si="24"/>
        <v>0</v>
      </c>
      <c r="J59" s="19"/>
      <c r="K59" s="18">
        <f t="shared" si="25"/>
        <v>0</v>
      </c>
      <c r="L59" s="19"/>
      <c r="M59" s="18">
        <f t="shared" si="26"/>
        <v>0</v>
      </c>
      <c r="N59" s="20">
        <f t="shared" si="27"/>
        <v>0</v>
      </c>
      <c r="O59" s="21">
        <f t="shared" si="27"/>
        <v>0</v>
      </c>
      <c r="P59" s="19"/>
      <c r="Q59" s="18">
        <f t="shared" si="28"/>
        <v>0</v>
      </c>
      <c r="R59" s="19"/>
      <c r="S59" s="18">
        <f t="shared" si="29"/>
        <v>0</v>
      </c>
      <c r="T59" s="20">
        <f t="shared" si="30"/>
        <v>0</v>
      </c>
      <c r="U59" s="22">
        <f t="shared" si="30"/>
        <v>0</v>
      </c>
      <c r="V59" s="23"/>
      <c r="W59" s="18">
        <f t="shared" si="31"/>
        <v>0</v>
      </c>
      <c r="X59" s="24"/>
      <c r="Y59" s="18">
        <f t="shared" si="32"/>
        <v>0</v>
      </c>
      <c r="Z59" s="24"/>
      <c r="AA59" s="18">
        <f t="shared" si="33"/>
        <v>0</v>
      </c>
      <c r="AB59" s="33"/>
      <c r="AC59" s="18">
        <f t="shared" si="12"/>
        <v>0</v>
      </c>
      <c r="AD59" s="26">
        <f t="shared" si="35"/>
        <v>0</v>
      </c>
      <c r="AE59" s="27">
        <f t="shared" si="35"/>
        <v>0</v>
      </c>
      <c r="AF59" s="28">
        <f t="shared" si="36"/>
        <v>0</v>
      </c>
      <c r="AG59" s="29">
        <f t="shared" si="36"/>
        <v>0</v>
      </c>
      <c r="AH59" s="28">
        <f t="shared" si="37"/>
        <v>0</v>
      </c>
      <c r="AI59" s="22">
        <f t="shared" si="38"/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23"/>
        <v>0</v>
      </c>
      <c r="H60" s="19"/>
      <c r="I60" s="18">
        <f t="shared" si="24"/>
        <v>0</v>
      </c>
      <c r="J60" s="19"/>
      <c r="K60" s="18">
        <f t="shared" si="25"/>
        <v>0</v>
      </c>
      <c r="L60" s="19"/>
      <c r="M60" s="18">
        <f t="shared" si="26"/>
        <v>0</v>
      </c>
      <c r="N60" s="20">
        <f t="shared" si="27"/>
        <v>0</v>
      </c>
      <c r="O60" s="21">
        <f t="shared" si="27"/>
        <v>0</v>
      </c>
      <c r="P60" s="19"/>
      <c r="Q60" s="18">
        <f t="shared" si="28"/>
        <v>0</v>
      </c>
      <c r="R60" s="19"/>
      <c r="S60" s="18">
        <f t="shared" si="29"/>
        <v>0</v>
      </c>
      <c r="T60" s="20">
        <f t="shared" si="30"/>
        <v>0</v>
      </c>
      <c r="U60" s="22">
        <f t="shared" si="30"/>
        <v>0</v>
      </c>
      <c r="V60" s="23"/>
      <c r="W60" s="18">
        <f t="shared" si="31"/>
        <v>0</v>
      </c>
      <c r="X60" s="24"/>
      <c r="Y60" s="18">
        <f t="shared" si="32"/>
        <v>0</v>
      </c>
      <c r="Z60" s="24"/>
      <c r="AA60" s="18">
        <f t="shared" si="33"/>
        <v>0</v>
      </c>
      <c r="AB60" s="33"/>
      <c r="AC60" s="18">
        <f t="shared" si="12"/>
        <v>0</v>
      </c>
      <c r="AD60" s="26">
        <f t="shared" si="35"/>
        <v>0</v>
      </c>
      <c r="AE60" s="27">
        <f t="shared" si="35"/>
        <v>0</v>
      </c>
      <c r="AF60" s="28">
        <f t="shared" si="36"/>
        <v>0</v>
      </c>
      <c r="AG60" s="29">
        <f t="shared" si="36"/>
        <v>0</v>
      </c>
      <c r="AH60" s="28">
        <f t="shared" si="37"/>
        <v>0</v>
      </c>
      <c r="AI60" s="22">
        <f t="shared" si="38"/>
        <v>0</v>
      </c>
    </row>
    <row r="61" spans="1:35" ht="15">
      <c r="A61" s="30"/>
      <c r="B61" s="31"/>
      <c r="C61" s="16"/>
      <c r="D61" s="17"/>
      <c r="E61" s="18">
        <f t="shared" si="0"/>
        <v>0</v>
      </c>
      <c r="F61" s="19"/>
      <c r="G61" s="18">
        <f t="shared" si="23"/>
        <v>0</v>
      </c>
      <c r="H61" s="19"/>
      <c r="I61" s="18">
        <f t="shared" si="24"/>
        <v>0</v>
      </c>
      <c r="J61" s="19"/>
      <c r="K61" s="18">
        <f t="shared" si="25"/>
        <v>0</v>
      </c>
      <c r="L61" s="19"/>
      <c r="M61" s="18">
        <f t="shared" si="26"/>
        <v>0</v>
      </c>
      <c r="N61" s="20">
        <f t="shared" si="27"/>
        <v>0</v>
      </c>
      <c r="O61" s="21">
        <f t="shared" si="27"/>
        <v>0</v>
      </c>
      <c r="P61" s="19"/>
      <c r="Q61" s="18">
        <f t="shared" si="28"/>
        <v>0</v>
      </c>
      <c r="R61" s="19"/>
      <c r="S61" s="18">
        <f t="shared" si="29"/>
        <v>0</v>
      </c>
      <c r="T61" s="20">
        <f t="shared" si="30"/>
        <v>0</v>
      </c>
      <c r="U61" s="22">
        <f t="shared" si="30"/>
        <v>0</v>
      </c>
      <c r="V61" s="23"/>
      <c r="W61" s="18">
        <f t="shared" si="31"/>
        <v>0</v>
      </c>
      <c r="X61" s="24"/>
      <c r="Y61" s="18">
        <f t="shared" si="32"/>
        <v>0</v>
      </c>
      <c r="Z61" s="24"/>
      <c r="AA61" s="18">
        <f t="shared" si="33"/>
        <v>0</v>
      </c>
      <c r="AB61" s="33"/>
      <c r="AC61" s="18">
        <f t="shared" si="12"/>
        <v>0</v>
      </c>
      <c r="AD61" s="26">
        <f t="shared" si="35"/>
        <v>0</v>
      </c>
      <c r="AE61" s="27">
        <f t="shared" si="35"/>
        <v>0</v>
      </c>
      <c r="AF61" s="28">
        <f t="shared" si="36"/>
        <v>0</v>
      </c>
      <c r="AG61" s="29">
        <f t="shared" si="36"/>
        <v>0</v>
      </c>
      <c r="AH61" s="28">
        <f t="shared" si="37"/>
        <v>0</v>
      </c>
      <c r="AI61" s="22">
        <f t="shared" si="38"/>
        <v>0</v>
      </c>
    </row>
    <row r="62" spans="1:35" s="1" customFormat="1" ht="15">
      <c r="A62" s="493" t="s">
        <v>37</v>
      </c>
      <c r="B62" s="494"/>
      <c r="C62" s="495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8"/>
    </row>
    <row r="63" spans="1:35" ht="15">
      <c r="A63" s="30"/>
      <c r="C63" s="303" t="s">
        <v>1252</v>
      </c>
      <c r="D63" s="304">
        <v>3</v>
      </c>
      <c r="E63" s="18">
        <f t="shared" si="0"/>
        <v>0.25</v>
      </c>
      <c r="F63" s="19"/>
      <c r="G63" s="18">
        <f t="shared" si="23"/>
        <v>0</v>
      </c>
      <c r="H63" s="19"/>
      <c r="I63" s="18">
        <f t="shared" si="24"/>
        <v>0</v>
      </c>
      <c r="J63" s="19"/>
      <c r="K63" s="18">
        <f t="shared" si="25"/>
        <v>0</v>
      </c>
      <c r="L63" s="19"/>
      <c r="M63" s="18">
        <f t="shared" si="26"/>
        <v>0</v>
      </c>
      <c r="N63" s="20">
        <f t="shared" si="27"/>
        <v>3</v>
      </c>
      <c r="O63" s="21">
        <f t="shared" si="27"/>
        <v>0.25</v>
      </c>
      <c r="P63" s="19"/>
      <c r="Q63" s="18">
        <f t="shared" si="28"/>
        <v>0</v>
      </c>
      <c r="R63" s="19"/>
      <c r="S63" s="18">
        <f t="shared" si="29"/>
        <v>0</v>
      </c>
      <c r="T63" s="20">
        <f t="shared" si="30"/>
        <v>0</v>
      </c>
      <c r="U63" s="22">
        <f t="shared" si="30"/>
        <v>0</v>
      </c>
      <c r="V63" s="23"/>
      <c r="W63" s="18">
        <f t="shared" si="31"/>
        <v>0</v>
      </c>
      <c r="X63" s="24"/>
      <c r="Y63" s="18">
        <f t="shared" si="32"/>
        <v>0</v>
      </c>
      <c r="Z63" s="24"/>
      <c r="AA63" s="34">
        <f t="shared" si="33"/>
        <v>0</v>
      </c>
      <c r="AB63" s="33"/>
      <c r="AC63" s="34">
        <f t="shared" si="12"/>
        <v>0</v>
      </c>
      <c r="AD63" s="26">
        <f t="shared" si="35"/>
        <v>0</v>
      </c>
      <c r="AE63" s="27">
        <f t="shared" si="35"/>
        <v>0</v>
      </c>
      <c r="AF63" s="28">
        <f t="shared" si="36"/>
        <v>3</v>
      </c>
      <c r="AG63" s="29">
        <f t="shared" si="36"/>
        <v>0.25</v>
      </c>
      <c r="AH63" s="28">
        <f t="shared" si="37"/>
        <v>0</v>
      </c>
      <c r="AI63" s="22">
        <f t="shared" si="38"/>
        <v>0</v>
      </c>
    </row>
    <row r="64" spans="1:35" ht="15">
      <c r="A64" s="30"/>
      <c r="B64" s="31"/>
      <c r="C64" s="303" t="s">
        <v>1341</v>
      </c>
      <c r="D64" s="304">
        <v>6</v>
      </c>
      <c r="E64" s="18">
        <f t="shared" si="0"/>
        <v>0.5</v>
      </c>
      <c r="F64" s="19"/>
      <c r="G64" s="18">
        <f t="shared" si="23"/>
        <v>0</v>
      </c>
      <c r="H64" s="19"/>
      <c r="I64" s="18">
        <f t="shared" si="24"/>
        <v>0</v>
      </c>
      <c r="J64" s="19"/>
      <c r="K64" s="18">
        <f t="shared" si="25"/>
        <v>0</v>
      </c>
      <c r="L64" s="19"/>
      <c r="M64" s="18">
        <f t="shared" si="26"/>
        <v>0</v>
      </c>
      <c r="N64" s="20">
        <f aca="true" t="shared" si="39" ref="N64:O69">D64+F64+H64+J64+L64</f>
        <v>6</v>
      </c>
      <c r="O64" s="21">
        <f t="shared" si="39"/>
        <v>0.5</v>
      </c>
      <c r="P64" s="19"/>
      <c r="Q64" s="18">
        <f t="shared" si="28"/>
        <v>0</v>
      </c>
      <c r="R64" s="19"/>
      <c r="S64" s="18">
        <f t="shared" si="29"/>
        <v>0</v>
      </c>
      <c r="T64" s="20">
        <f aca="true" t="shared" si="40" ref="T64:U69">P64+R64</f>
        <v>0</v>
      </c>
      <c r="U64" s="22">
        <f t="shared" si="40"/>
        <v>0</v>
      </c>
      <c r="V64" s="23"/>
      <c r="W64" s="18">
        <f t="shared" si="31"/>
        <v>0</v>
      </c>
      <c r="X64" s="24"/>
      <c r="Y64" s="18">
        <f t="shared" si="32"/>
        <v>0</v>
      </c>
      <c r="Z64" s="24"/>
      <c r="AA64" s="34">
        <f t="shared" si="33"/>
        <v>0</v>
      </c>
      <c r="AB64" s="33"/>
      <c r="AC64" s="34">
        <f t="shared" si="12"/>
        <v>0</v>
      </c>
      <c r="AD64" s="26">
        <f aca="true" t="shared" si="41" ref="AD64:AE69">X64+Z64+AB64</f>
        <v>0</v>
      </c>
      <c r="AE64" s="27">
        <f t="shared" si="41"/>
        <v>0</v>
      </c>
      <c r="AF64" s="28">
        <f aca="true" t="shared" si="42" ref="AF64:AG69">N64+T64+V64+AD64</f>
        <v>6</v>
      </c>
      <c r="AG64" s="29">
        <f t="shared" si="42"/>
        <v>0.5</v>
      </c>
      <c r="AH64" s="28">
        <f t="shared" si="37"/>
        <v>0</v>
      </c>
      <c r="AI64" s="22">
        <f t="shared" si="38"/>
        <v>0</v>
      </c>
    </row>
    <row r="65" spans="1:35" ht="15">
      <c r="A65" s="30"/>
      <c r="B65" s="31"/>
      <c r="C65" s="303" t="s">
        <v>1342</v>
      </c>
      <c r="D65" s="304">
        <v>6</v>
      </c>
      <c r="E65" s="18">
        <f t="shared" si="0"/>
        <v>0.5</v>
      </c>
      <c r="F65" s="19"/>
      <c r="G65" s="18">
        <f t="shared" si="23"/>
        <v>0</v>
      </c>
      <c r="H65" s="19"/>
      <c r="I65" s="18">
        <f t="shared" si="24"/>
        <v>0</v>
      </c>
      <c r="J65" s="19"/>
      <c r="K65" s="18">
        <f t="shared" si="25"/>
        <v>0</v>
      </c>
      <c r="L65" s="19"/>
      <c r="M65" s="18">
        <f t="shared" si="26"/>
        <v>0</v>
      </c>
      <c r="N65" s="20">
        <f t="shared" si="39"/>
        <v>6</v>
      </c>
      <c r="O65" s="21">
        <f t="shared" si="39"/>
        <v>0.5</v>
      </c>
      <c r="P65" s="19"/>
      <c r="Q65" s="18">
        <f t="shared" si="28"/>
        <v>0</v>
      </c>
      <c r="R65" s="19"/>
      <c r="S65" s="18">
        <f t="shared" si="29"/>
        <v>0</v>
      </c>
      <c r="T65" s="20">
        <f t="shared" si="40"/>
        <v>0</v>
      </c>
      <c r="U65" s="22">
        <f t="shared" si="40"/>
        <v>0</v>
      </c>
      <c r="V65" s="23"/>
      <c r="W65" s="18">
        <f t="shared" si="31"/>
        <v>0</v>
      </c>
      <c r="X65" s="24"/>
      <c r="Y65" s="18">
        <f t="shared" si="32"/>
        <v>0</v>
      </c>
      <c r="Z65" s="24"/>
      <c r="AA65" s="34">
        <f t="shared" si="33"/>
        <v>0</v>
      </c>
      <c r="AB65" s="33"/>
      <c r="AC65" s="34">
        <f t="shared" si="12"/>
        <v>0</v>
      </c>
      <c r="AD65" s="26">
        <f t="shared" si="41"/>
        <v>0</v>
      </c>
      <c r="AE65" s="27">
        <f t="shared" si="41"/>
        <v>0</v>
      </c>
      <c r="AF65" s="28">
        <f t="shared" si="42"/>
        <v>6</v>
      </c>
      <c r="AG65" s="29">
        <f t="shared" si="42"/>
        <v>0.5</v>
      </c>
      <c r="AH65" s="28">
        <f t="shared" si="37"/>
        <v>0</v>
      </c>
      <c r="AI65" s="22">
        <f t="shared" si="38"/>
        <v>0</v>
      </c>
    </row>
    <row r="66" spans="1:35" ht="15">
      <c r="A66" s="30"/>
      <c r="B66" s="31"/>
      <c r="C66" s="303" t="s">
        <v>1343</v>
      </c>
      <c r="D66" s="304">
        <v>3</v>
      </c>
      <c r="E66" s="18">
        <f t="shared" si="0"/>
        <v>0.25</v>
      </c>
      <c r="F66" s="19"/>
      <c r="G66" s="18">
        <f t="shared" si="23"/>
        <v>0</v>
      </c>
      <c r="H66" s="19"/>
      <c r="I66" s="18">
        <f t="shared" si="24"/>
        <v>0</v>
      </c>
      <c r="J66" s="19"/>
      <c r="K66" s="18">
        <f t="shared" si="25"/>
        <v>0</v>
      </c>
      <c r="L66" s="19"/>
      <c r="M66" s="18">
        <f t="shared" si="26"/>
        <v>0</v>
      </c>
      <c r="N66" s="20">
        <f t="shared" si="39"/>
        <v>3</v>
      </c>
      <c r="O66" s="21">
        <f t="shared" si="39"/>
        <v>0.25</v>
      </c>
      <c r="P66" s="19"/>
      <c r="Q66" s="18">
        <f t="shared" si="28"/>
        <v>0</v>
      </c>
      <c r="R66" s="19"/>
      <c r="S66" s="18">
        <f t="shared" si="29"/>
        <v>0</v>
      </c>
      <c r="T66" s="20">
        <f t="shared" si="40"/>
        <v>0</v>
      </c>
      <c r="U66" s="22">
        <f t="shared" si="40"/>
        <v>0</v>
      </c>
      <c r="V66" s="23"/>
      <c r="W66" s="18">
        <f t="shared" si="31"/>
        <v>0</v>
      </c>
      <c r="X66" s="24"/>
      <c r="Y66" s="18">
        <f t="shared" si="32"/>
        <v>0</v>
      </c>
      <c r="Z66" s="24"/>
      <c r="AA66" s="34">
        <f t="shared" si="33"/>
        <v>0</v>
      </c>
      <c r="AB66" s="33"/>
      <c r="AC66" s="34">
        <f t="shared" si="12"/>
        <v>0</v>
      </c>
      <c r="AD66" s="26">
        <f t="shared" si="41"/>
        <v>0</v>
      </c>
      <c r="AE66" s="27">
        <f t="shared" si="41"/>
        <v>0</v>
      </c>
      <c r="AF66" s="28">
        <f t="shared" si="42"/>
        <v>3</v>
      </c>
      <c r="AG66" s="29">
        <f t="shared" si="42"/>
        <v>0.25</v>
      </c>
      <c r="AH66" s="28">
        <f t="shared" si="37"/>
        <v>0</v>
      </c>
      <c r="AI66" s="22">
        <f t="shared" si="38"/>
        <v>0</v>
      </c>
    </row>
    <row r="67" spans="1:35" ht="15">
      <c r="A67" s="30"/>
      <c r="B67" s="31"/>
      <c r="C67" s="303" t="s">
        <v>1344</v>
      </c>
      <c r="D67" s="304">
        <v>3</v>
      </c>
      <c r="E67" s="18">
        <f t="shared" si="0"/>
        <v>0.25</v>
      </c>
      <c r="F67" s="19"/>
      <c r="G67" s="18">
        <f t="shared" si="23"/>
        <v>0</v>
      </c>
      <c r="H67" s="19"/>
      <c r="I67" s="18">
        <f t="shared" si="24"/>
        <v>0</v>
      </c>
      <c r="J67" s="19"/>
      <c r="K67" s="18">
        <f t="shared" si="25"/>
        <v>0</v>
      </c>
      <c r="L67" s="19"/>
      <c r="M67" s="18">
        <f t="shared" si="26"/>
        <v>0</v>
      </c>
      <c r="N67" s="20">
        <f t="shared" si="39"/>
        <v>3</v>
      </c>
      <c r="O67" s="21">
        <f t="shared" si="39"/>
        <v>0.25</v>
      </c>
      <c r="P67" s="19"/>
      <c r="Q67" s="18">
        <f t="shared" si="28"/>
        <v>0</v>
      </c>
      <c r="R67" s="19"/>
      <c r="S67" s="18">
        <f t="shared" si="29"/>
        <v>0</v>
      </c>
      <c r="T67" s="20">
        <f t="shared" si="40"/>
        <v>0</v>
      </c>
      <c r="U67" s="22">
        <f t="shared" si="40"/>
        <v>0</v>
      </c>
      <c r="V67" s="23"/>
      <c r="W67" s="18">
        <f t="shared" si="31"/>
        <v>0</v>
      </c>
      <c r="X67" s="24"/>
      <c r="Y67" s="18">
        <f t="shared" si="32"/>
        <v>0</v>
      </c>
      <c r="Z67" s="24"/>
      <c r="AA67" s="34">
        <f t="shared" si="33"/>
        <v>0</v>
      </c>
      <c r="AB67" s="33"/>
      <c r="AC67" s="34">
        <f t="shared" si="12"/>
        <v>0</v>
      </c>
      <c r="AD67" s="26">
        <f t="shared" si="41"/>
        <v>0</v>
      </c>
      <c r="AE67" s="27">
        <f t="shared" si="41"/>
        <v>0</v>
      </c>
      <c r="AF67" s="28">
        <f t="shared" si="42"/>
        <v>3</v>
      </c>
      <c r="AG67" s="29">
        <f t="shared" si="42"/>
        <v>0.25</v>
      </c>
      <c r="AH67" s="28">
        <f t="shared" si="37"/>
        <v>0</v>
      </c>
      <c r="AI67" s="22">
        <f t="shared" si="38"/>
        <v>0</v>
      </c>
    </row>
    <row r="68" spans="1:35" ht="15">
      <c r="A68" s="15"/>
      <c r="B68" s="31"/>
      <c r="C68" s="35"/>
      <c r="D68" s="17"/>
      <c r="E68" s="18">
        <f t="shared" si="0"/>
        <v>0</v>
      </c>
      <c r="F68" s="19"/>
      <c r="G68" s="18">
        <f t="shared" si="23"/>
        <v>0</v>
      </c>
      <c r="H68" s="19"/>
      <c r="I68" s="18">
        <f t="shared" si="24"/>
        <v>0</v>
      </c>
      <c r="J68" s="19"/>
      <c r="K68" s="18">
        <f t="shared" si="25"/>
        <v>0</v>
      </c>
      <c r="L68" s="19"/>
      <c r="M68" s="18">
        <f t="shared" si="26"/>
        <v>0</v>
      </c>
      <c r="N68" s="20">
        <f t="shared" si="39"/>
        <v>0</v>
      </c>
      <c r="O68" s="21">
        <f t="shared" si="39"/>
        <v>0</v>
      </c>
      <c r="P68" s="19"/>
      <c r="Q68" s="18">
        <f t="shared" si="28"/>
        <v>0</v>
      </c>
      <c r="R68" s="19"/>
      <c r="S68" s="18">
        <f t="shared" si="29"/>
        <v>0</v>
      </c>
      <c r="T68" s="20">
        <f t="shared" si="40"/>
        <v>0</v>
      </c>
      <c r="U68" s="22">
        <f t="shared" si="40"/>
        <v>0</v>
      </c>
      <c r="V68" s="23"/>
      <c r="W68" s="18">
        <f t="shared" si="31"/>
        <v>0</v>
      </c>
      <c r="X68" s="24"/>
      <c r="Y68" s="18">
        <f t="shared" si="32"/>
        <v>0</v>
      </c>
      <c r="Z68" s="24"/>
      <c r="AA68" s="34">
        <f t="shared" si="33"/>
        <v>0</v>
      </c>
      <c r="AB68" s="33"/>
      <c r="AC68" s="34">
        <f t="shared" si="12"/>
        <v>0</v>
      </c>
      <c r="AD68" s="26">
        <f t="shared" si="41"/>
        <v>0</v>
      </c>
      <c r="AE68" s="27">
        <f t="shared" si="41"/>
        <v>0</v>
      </c>
      <c r="AF68" s="28">
        <f t="shared" si="42"/>
        <v>0</v>
      </c>
      <c r="AG68" s="29">
        <f t="shared" si="42"/>
        <v>0</v>
      </c>
      <c r="AH68" s="28">
        <f t="shared" si="37"/>
        <v>0</v>
      </c>
      <c r="AI68" s="22">
        <f t="shared" si="38"/>
        <v>0</v>
      </c>
    </row>
    <row r="69" spans="1:35" ht="15.75" thickBot="1">
      <c r="A69" s="30"/>
      <c r="B69" s="31"/>
      <c r="C69" s="36"/>
      <c r="D69" s="17"/>
      <c r="E69" s="18">
        <f t="shared" si="0"/>
        <v>0</v>
      </c>
      <c r="F69" s="19"/>
      <c r="G69" s="18">
        <f t="shared" si="23"/>
        <v>0</v>
      </c>
      <c r="H69" s="19"/>
      <c r="I69" s="18">
        <f t="shared" si="24"/>
        <v>0</v>
      </c>
      <c r="J69" s="19"/>
      <c r="K69" s="18">
        <f t="shared" si="25"/>
        <v>0</v>
      </c>
      <c r="L69" s="19"/>
      <c r="M69" s="18">
        <f t="shared" si="26"/>
        <v>0</v>
      </c>
      <c r="N69" s="20">
        <f t="shared" si="39"/>
        <v>0</v>
      </c>
      <c r="O69" s="21">
        <f t="shared" si="39"/>
        <v>0</v>
      </c>
      <c r="P69" s="19"/>
      <c r="Q69" s="18">
        <f t="shared" si="28"/>
        <v>0</v>
      </c>
      <c r="R69" s="19"/>
      <c r="S69" s="18">
        <f t="shared" si="29"/>
        <v>0</v>
      </c>
      <c r="T69" s="20">
        <f t="shared" si="40"/>
        <v>0</v>
      </c>
      <c r="U69" s="22">
        <f t="shared" si="40"/>
        <v>0</v>
      </c>
      <c r="V69" s="23"/>
      <c r="W69" s="18">
        <f t="shared" si="31"/>
        <v>0</v>
      </c>
      <c r="X69" s="24"/>
      <c r="Y69" s="18">
        <f t="shared" si="32"/>
        <v>0</v>
      </c>
      <c r="Z69" s="24"/>
      <c r="AA69" s="34">
        <f t="shared" si="33"/>
        <v>0</v>
      </c>
      <c r="AB69" s="37"/>
      <c r="AC69" s="34">
        <f t="shared" si="12"/>
        <v>0</v>
      </c>
      <c r="AD69" s="38">
        <f t="shared" si="41"/>
        <v>0</v>
      </c>
      <c r="AE69" s="27">
        <f t="shared" si="41"/>
        <v>0</v>
      </c>
      <c r="AF69" s="28">
        <f t="shared" si="42"/>
        <v>0</v>
      </c>
      <c r="AG69" s="29">
        <f t="shared" si="42"/>
        <v>0</v>
      </c>
      <c r="AH69" s="28">
        <f t="shared" si="37"/>
        <v>0</v>
      </c>
      <c r="AI69" s="22">
        <f t="shared" si="38"/>
        <v>0</v>
      </c>
    </row>
    <row r="70" spans="1:67" s="41" customFormat="1" ht="15.75" thickBot="1">
      <c r="A70" s="496" t="s">
        <v>38</v>
      </c>
      <c r="B70" s="497"/>
      <c r="C70" s="498"/>
      <c r="D70" s="39">
        <f aca="true" t="shared" si="43" ref="D70:Q70">SUM(D20:D69)</f>
        <v>69.5</v>
      </c>
      <c r="E70" s="39">
        <f t="shared" si="43"/>
        <v>5.791666666666666</v>
      </c>
      <c r="F70" s="39">
        <f t="shared" si="43"/>
        <v>5</v>
      </c>
      <c r="G70" s="39">
        <f t="shared" si="43"/>
        <v>0.41666666666666663</v>
      </c>
      <c r="H70" s="39">
        <f t="shared" si="43"/>
        <v>0</v>
      </c>
      <c r="I70" s="39">
        <f t="shared" si="43"/>
        <v>0</v>
      </c>
      <c r="J70" s="39">
        <f t="shared" si="43"/>
        <v>0</v>
      </c>
      <c r="K70" s="39">
        <f t="shared" si="43"/>
        <v>0</v>
      </c>
      <c r="L70" s="39">
        <f t="shared" si="43"/>
        <v>0</v>
      </c>
      <c r="M70" s="39">
        <f t="shared" si="43"/>
        <v>0</v>
      </c>
      <c r="N70" s="39">
        <f t="shared" si="43"/>
        <v>74.5</v>
      </c>
      <c r="O70" s="39">
        <f t="shared" si="43"/>
        <v>6.208333333333334</v>
      </c>
      <c r="P70" s="39">
        <f t="shared" si="43"/>
        <v>9</v>
      </c>
      <c r="Q70" s="39">
        <f t="shared" si="43"/>
        <v>0.75</v>
      </c>
      <c r="R70" s="39">
        <f>SUM(R20:R52)</f>
        <v>1.7</v>
      </c>
      <c r="S70" s="39">
        <f>SUM(S20:S69)</f>
        <v>0.14166666666666666</v>
      </c>
      <c r="T70" s="39">
        <f>SUM(T20:T69)</f>
        <v>10.7</v>
      </c>
      <c r="U70" s="39">
        <f>SUM(U20:U69)</f>
        <v>0.8916666666666667</v>
      </c>
      <c r="V70" s="39">
        <f>SUM(V20:V69)</f>
        <v>0</v>
      </c>
      <c r="W70" s="39">
        <f>SUM(W20:W52)</f>
        <v>0</v>
      </c>
      <c r="X70" s="39">
        <f aca="true" t="shared" si="44" ref="X70:AI70">SUM(X20:X69)</f>
        <v>0</v>
      </c>
      <c r="Y70" s="39">
        <f t="shared" si="44"/>
        <v>0</v>
      </c>
      <c r="Z70" s="39">
        <f t="shared" si="44"/>
        <v>24</v>
      </c>
      <c r="AA70" s="39">
        <f t="shared" si="44"/>
        <v>2</v>
      </c>
      <c r="AB70" s="39">
        <f t="shared" si="44"/>
        <v>8</v>
      </c>
      <c r="AC70" s="39">
        <f t="shared" si="44"/>
        <v>0.6666666666666667</v>
      </c>
      <c r="AD70" s="39">
        <f t="shared" si="44"/>
        <v>32</v>
      </c>
      <c r="AE70" s="39">
        <f t="shared" si="44"/>
        <v>2.666666666666667</v>
      </c>
      <c r="AF70" s="39">
        <f t="shared" si="44"/>
        <v>117.2</v>
      </c>
      <c r="AG70" s="39">
        <f t="shared" si="44"/>
        <v>9.766666666666666</v>
      </c>
      <c r="AH70" s="39">
        <f t="shared" si="44"/>
        <v>20.2</v>
      </c>
      <c r="AI70" s="40">
        <f t="shared" si="44"/>
        <v>1.6833333333333331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</row>
    <row r="71" spans="16:67" ht="15">
      <c r="P71" s="1"/>
      <c r="Q71" s="1"/>
      <c r="R71" s="1"/>
      <c r="S71" s="1"/>
      <c r="V71" s="1"/>
      <c r="W71" s="1"/>
      <c r="X71" s="1"/>
      <c r="Y71" s="1"/>
      <c r="Z71" s="1"/>
      <c r="AA71" s="1"/>
      <c r="AB71" s="1"/>
      <c r="AC71" s="1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</row>
    <row r="72" spans="1:19" ht="15">
      <c r="A72" s="373" t="s">
        <v>39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</row>
    <row r="73" spans="1:36" ht="15" customHeight="1">
      <c r="A73" s="375" t="s">
        <v>1820</v>
      </c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  <c r="AJ73" s="1"/>
    </row>
    <row r="75" ht="15">
      <c r="A75" s="260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70:C70"/>
    <mergeCell ref="A72:S72"/>
    <mergeCell ref="A73:AI73"/>
    <mergeCell ref="AH17:AH19"/>
    <mergeCell ref="AI17:AI19"/>
    <mergeCell ref="A20:C20"/>
    <mergeCell ref="A39:C39"/>
    <mergeCell ref="A47:C47"/>
    <mergeCell ref="A62:C62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7"/>
  <sheetViews>
    <sheetView workbookViewId="0" topLeftCell="A37">
      <selection activeCell="C59" sqref="C59"/>
    </sheetView>
  </sheetViews>
  <sheetFormatPr defaultColWidth="9.140625" defaultRowHeight="15"/>
  <cols>
    <col min="1" max="1" width="21.00390625" style="255" customWidth="1"/>
    <col min="2" max="2" width="25.140625" style="255" customWidth="1"/>
    <col min="3" max="3" width="45.28125" style="255" customWidth="1"/>
    <col min="4" max="5" width="8.00390625" style="255" customWidth="1"/>
    <col min="6" max="6" width="7.00390625" style="255" bestFit="1" customWidth="1"/>
    <col min="7" max="7" width="7.28125" style="255" customWidth="1"/>
    <col min="8" max="8" width="5.8515625" style="255" customWidth="1"/>
    <col min="9" max="9" width="6.421875" style="255" customWidth="1"/>
    <col min="10" max="11" width="6.28125" style="255" customWidth="1"/>
    <col min="12" max="13" width="7.28125" style="255" customWidth="1"/>
    <col min="14" max="14" width="11.28125" style="1" customWidth="1"/>
    <col min="15" max="15" width="11.00390625" style="1" customWidth="1"/>
    <col min="16" max="16" width="8.57421875" style="255" customWidth="1"/>
    <col min="17" max="17" width="7.421875" style="255" customWidth="1"/>
    <col min="18" max="19" width="7.7109375" style="255" customWidth="1"/>
    <col min="20" max="20" width="9.28125" style="1" customWidth="1"/>
    <col min="21" max="21" width="9.8515625" style="1" customWidth="1"/>
    <col min="22" max="22" width="7.7109375" style="255" customWidth="1"/>
    <col min="23" max="23" width="6.140625" style="255" customWidth="1"/>
    <col min="24" max="26" width="7.7109375" style="255" customWidth="1"/>
    <col min="27" max="27" width="9.7109375" style="255" customWidth="1"/>
    <col min="28" max="29" width="7.7109375" style="255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255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1118</v>
      </c>
    </row>
    <row r="10" spans="1:3" s="7" customFormat="1" ht="16.5" thickBot="1">
      <c r="A10" s="449" t="s">
        <v>5</v>
      </c>
      <c r="B10" s="450"/>
      <c r="C10" s="8" t="s">
        <v>1175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256"/>
      <c r="B21" s="292" t="s">
        <v>223</v>
      </c>
      <c r="C21" s="274" t="s">
        <v>1253</v>
      </c>
      <c r="D21" s="255">
        <v>17</v>
      </c>
      <c r="E21" s="18">
        <f aca="true" t="shared" si="0" ref="E21:E91">+D21/12</f>
        <v>1.4166666666666667</v>
      </c>
      <c r="G21" s="18">
        <f aca="true" t="shared" si="1" ref="G21:G46">F21/12</f>
        <v>0</v>
      </c>
      <c r="H21" s="19"/>
      <c r="I21" s="18">
        <f aca="true" t="shared" si="2" ref="I21:I46">+H21/12</f>
        <v>0</v>
      </c>
      <c r="J21" s="19"/>
      <c r="K21" s="18">
        <f aca="true" t="shared" si="3" ref="K21:M36">+J21/12</f>
        <v>0</v>
      </c>
      <c r="L21" s="19"/>
      <c r="M21" s="18">
        <f aca="true" t="shared" si="4" ref="M21:M33">+L21/12</f>
        <v>0</v>
      </c>
      <c r="N21" s="20">
        <f aca="true" t="shared" si="5" ref="N21:O36">D21+F21+H21+J21+L21</f>
        <v>17</v>
      </c>
      <c r="O21" s="21">
        <f t="shared" si="5"/>
        <v>1.4166666666666667</v>
      </c>
      <c r="P21" s="255">
        <v>3</v>
      </c>
      <c r="Q21" s="18">
        <f aca="true" t="shared" si="6" ref="Q21:Q46">+P21/12</f>
        <v>0.25</v>
      </c>
      <c r="R21" s="19"/>
      <c r="S21" s="18">
        <f aca="true" t="shared" si="7" ref="S21:S46">+R21/12</f>
        <v>0</v>
      </c>
      <c r="T21" s="20">
        <f aca="true" t="shared" si="8" ref="T21:U36">P21+R21</f>
        <v>3</v>
      </c>
      <c r="U21" s="22">
        <f t="shared" si="8"/>
        <v>0.25</v>
      </c>
      <c r="V21" s="23"/>
      <c r="W21" s="18">
        <f aca="true" t="shared" si="9" ref="W21:W46">+V21/12</f>
        <v>0</v>
      </c>
      <c r="X21" s="24"/>
      <c r="Y21" s="18">
        <f aca="true" t="shared" si="10" ref="Y21:Y46">+X21/12</f>
        <v>0</v>
      </c>
      <c r="Z21" s="255">
        <v>2</v>
      </c>
      <c r="AA21" s="18">
        <f aca="true" t="shared" si="11" ref="AA21:AA46">+Z21/12</f>
        <v>0.16666666666666666</v>
      </c>
      <c r="AB21" s="25">
        <v>2</v>
      </c>
      <c r="AC21" s="18">
        <f aca="true" t="shared" si="12" ref="AC21:AC91">AB21/12</f>
        <v>0.16666666666666666</v>
      </c>
      <c r="AD21" s="26">
        <f aca="true" t="shared" si="13" ref="AD21:AE36">X21+Z21+AB21</f>
        <v>4</v>
      </c>
      <c r="AE21" s="27">
        <f t="shared" si="13"/>
        <v>0.3333333333333333</v>
      </c>
      <c r="AF21" s="28">
        <f aca="true" t="shared" si="14" ref="AF21:AG36">N21+T21+V21+AD21</f>
        <v>24</v>
      </c>
      <c r="AG21" s="29">
        <f t="shared" si="14"/>
        <v>2</v>
      </c>
      <c r="AH21" s="28">
        <f aca="true" t="shared" si="15" ref="AH21:AH46">IF(AF21-F21-J21-AB21-12&lt;0,0,AF21-F21-J21-AB21-12)</f>
        <v>10</v>
      </c>
      <c r="AI21" s="22">
        <f aca="true" t="shared" si="16" ref="AI21:AI46">AH21/12</f>
        <v>0.8333333333333334</v>
      </c>
    </row>
    <row r="22" spans="1:35" ht="15">
      <c r="A22" s="256"/>
      <c r="B22" s="292" t="s">
        <v>440</v>
      </c>
      <c r="C22" s="255" t="s">
        <v>1272</v>
      </c>
      <c r="D22" s="255">
        <v>13.5</v>
      </c>
      <c r="E22" s="18">
        <f t="shared" si="0"/>
        <v>1.125</v>
      </c>
      <c r="F22" s="255">
        <v>1</v>
      </c>
      <c r="G22" s="18">
        <f t="shared" si="1"/>
        <v>0.08333333333333333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14.5</v>
      </c>
      <c r="O22" s="21">
        <f t="shared" si="5"/>
        <v>1.2083333333333333</v>
      </c>
      <c r="Q22" s="18">
        <f t="shared" si="6"/>
        <v>0</v>
      </c>
      <c r="R22" s="19"/>
      <c r="S22" s="18">
        <f t="shared" si="7"/>
        <v>0</v>
      </c>
      <c r="T22" s="20">
        <f t="shared" si="8"/>
        <v>0</v>
      </c>
      <c r="U22" s="22">
        <f t="shared" si="8"/>
        <v>0</v>
      </c>
      <c r="V22" s="23"/>
      <c r="W22" s="18">
        <f t="shared" si="9"/>
        <v>0</v>
      </c>
      <c r="X22" s="24"/>
      <c r="Y22" s="18">
        <f t="shared" si="10"/>
        <v>0</v>
      </c>
      <c r="Z22" s="255">
        <v>7.07</v>
      </c>
      <c r="AA22" s="18">
        <f t="shared" si="11"/>
        <v>0.5891666666666667</v>
      </c>
      <c r="AB22" s="25"/>
      <c r="AC22" s="18">
        <f t="shared" si="12"/>
        <v>0</v>
      </c>
      <c r="AD22" s="26">
        <f t="shared" si="13"/>
        <v>7.07</v>
      </c>
      <c r="AE22" s="27">
        <f t="shared" si="13"/>
        <v>0.5891666666666667</v>
      </c>
      <c r="AF22" s="28">
        <f t="shared" si="14"/>
        <v>21.57</v>
      </c>
      <c r="AG22" s="29">
        <f t="shared" si="14"/>
        <v>1.7974999999999999</v>
      </c>
      <c r="AH22" s="28">
        <f t="shared" si="15"/>
        <v>8.57</v>
      </c>
      <c r="AI22" s="22">
        <f t="shared" si="16"/>
        <v>0.7141666666666667</v>
      </c>
    </row>
    <row r="23" spans="1:35" ht="15">
      <c r="A23" s="256"/>
      <c r="B23" s="292" t="s">
        <v>440</v>
      </c>
      <c r="C23" s="255" t="s">
        <v>1273</v>
      </c>
      <c r="E23" s="18">
        <f t="shared" si="0"/>
        <v>0</v>
      </c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0</v>
      </c>
      <c r="O23" s="21">
        <f t="shared" si="5"/>
        <v>0</v>
      </c>
      <c r="Q23" s="18">
        <f t="shared" si="6"/>
        <v>0</v>
      </c>
      <c r="R23" s="19"/>
      <c r="S23" s="18">
        <f t="shared" si="7"/>
        <v>0</v>
      </c>
      <c r="T23" s="20">
        <f t="shared" si="8"/>
        <v>0</v>
      </c>
      <c r="U23" s="22">
        <f t="shared" si="8"/>
        <v>0</v>
      </c>
      <c r="V23" s="23"/>
      <c r="W23" s="18">
        <f t="shared" si="9"/>
        <v>0</v>
      </c>
      <c r="X23" s="24"/>
      <c r="Y23" s="18">
        <f t="shared" si="10"/>
        <v>0</v>
      </c>
      <c r="AA23" s="18">
        <f t="shared" si="11"/>
        <v>0</v>
      </c>
      <c r="AB23" s="25"/>
      <c r="AC23" s="18">
        <f t="shared" si="12"/>
        <v>0</v>
      </c>
      <c r="AD23" s="26">
        <f t="shared" si="13"/>
        <v>0</v>
      </c>
      <c r="AE23" s="27">
        <f t="shared" si="13"/>
        <v>0</v>
      </c>
      <c r="AF23" s="28">
        <f t="shared" si="14"/>
        <v>0</v>
      </c>
      <c r="AG23" s="29">
        <f t="shared" si="14"/>
        <v>0</v>
      </c>
      <c r="AH23" s="28">
        <f t="shared" si="15"/>
        <v>0</v>
      </c>
      <c r="AI23" s="22">
        <f t="shared" si="16"/>
        <v>0</v>
      </c>
    </row>
    <row r="24" spans="1:35" ht="15">
      <c r="A24" s="256"/>
      <c r="B24" s="292" t="s">
        <v>223</v>
      </c>
      <c r="C24" s="255" t="s">
        <v>1274</v>
      </c>
      <c r="E24" s="18">
        <f t="shared" si="0"/>
        <v>0</v>
      </c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0</v>
      </c>
      <c r="O24" s="21">
        <f t="shared" si="5"/>
        <v>0</v>
      </c>
      <c r="Q24" s="18">
        <f t="shared" si="6"/>
        <v>0</v>
      </c>
      <c r="R24" s="19"/>
      <c r="S24" s="18">
        <f t="shared" si="7"/>
        <v>0</v>
      </c>
      <c r="T24" s="20">
        <f t="shared" si="8"/>
        <v>0</v>
      </c>
      <c r="U24" s="22">
        <f t="shared" si="8"/>
        <v>0</v>
      </c>
      <c r="V24" s="23"/>
      <c r="W24" s="18">
        <f t="shared" si="9"/>
        <v>0</v>
      </c>
      <c r="X24" s="24"/>
      <c r="Y24" s="18">
        <f t="shared" si="10"/>
        <v>0</v>
      </c>
      <c r="AA24" s="18">
        <f t="shared" si="11"/>
        <v>0</v>
      </c>
      <c r="AB24" s="25"/>
      <c r="AC24" s="18">
        <f t="shared" si="12"/>
        <v>0</v>
      </c>
      <c r="AD24" s="26">
        <f t="shared" si="13"/>
        <v>0</v>
      </c>
      <c r="AE24" s="27">
        <f t="shared" si="13"/>
        <v>0</v>
      </c>
      <c r="AF24" s="28">
        <f t="shared" si="14"/>
        <v>0</v>
      </c>
      <c r="AG24" s="29">
        <f t="shared" si="14"/>
        <v>0</v>
      </c>
      <c r="AH24" s="28">
        <f t="shared" si="15"/>
        <v>0</v>
      </c>
      <c r="AI24" s="22">
        <f t="shared" si="16"/>
        <v>0</v>
      </c>
    </row>
    <row r="25" spans="1:35" ht="15">
      <c r="A25" s="256"/>
      <c r="B25" s="292" t="s">
        <v>113</v>
      </c>
      <c r="C25" s="255" t="s">
        <v>1275</v>
      </c>
      <c r="E25" s="18">
        <f t="shared" si="0"/>
        <v>0</v>
      </c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0</v>
      </c>
      <c r="O25" s="21">
        <f t="shared" si="5"/>
        <v>0</v>
      </c>
      <c r="Q25" s="18">
        <f t="shared" si="6"/>
        <v>0</v>
      </c>
      <c r="R25" s="19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AA25" s="18">
        <f t="shared" si="11"/>
        <v>0</v>
      </c>
      <c r="AB25" s="25"/>
      <c r="AC25" s="18">
        <f t="shared" si="12"/>
        <v>0</v>
      </c>
      <c r="AD25" s="26">
        <f t="shared" si="13"/>
        <v>0</v>
      </c>
      <c r="AE25" s="27">
        <f t="shared" si="13"/>
        <v>0</v>
      </c>
      <c r="AF25" s="28">
        <f t="shared" si="14"/>
        <v>0</v>
      </c>
      <c r="AG25" s="29">
        <f t="shared" si="14"/>
        <v>0</v>
      </c>
      <c r="AH25" s="28">
        <f t="shared" si="15"/>
        <v>0</v>
      </c>
      <c r="AI25" s="22">
        <f t="shared" si="16"/>
        <v>0</v>
      </c>
    </row>
    <row r="26" spans="1:35" ht="15">
      <c r="A26" s="256"/>
      <c r="B26" s="292" t="s">
        <v>223</v>
      </c>
      <c r="C26" s="255" t="s">
        <v>1276</v>
      </c>
      <c r="E26" s="18">
        <f t="shared" si="0"/>
        <v>0</v>
      </c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0</v>
      </c>
      <c r="O26" s="21">
        <f t="shared" si="5"/>
        <v>0</v>
      </c>
      <c r="Q26" s="18">
        <f t="shared" si="6"/>
        <v>0</v>
      </c>
      <c r="R26" s="19"/>
      <c r="S26" s="18">
        <f t="shared" si="7"/>
        <v>0</v>
      </c>
      <c r="T26" s="20">
        <f t="shared" si="8"/>
        <v>0</v>
      </c>
      <c r="U26" s="22">
        <f t="shared" si="8"/>
        <v>0</v>
      </c>
      <c r="V26" s="23"/>
      <c r="W26" s="18">
        <f t="shared" si="9"/>
        <v>0</v>
      </c>
      <c r="X26" s="24"/>
      <c r="Y26" s="18">
        <f t="shared" si="10"/>
        <v>0</v>
      </c>
      <c r="AA26" s="18">
        <f t="shared" si="11"/>
        <v>0</v>
      </c>
      <c r="AB26" s="25"/>
      <c r="AC26" s="18">
        <f t="shared" si="12"/>
        <v>0</v>
      </c>
      <c r="AD26" s="26">
        <f t="shared" si="13"/>
        <v>0</v>
      </c>
      <c r="AE26" s="27">
        <f t="shared" si="13"/>
        <v>0</v>
      </c>
      <c r="AF26" s="28">
        <f t="shared" si="14"/>
        <v>0</v>
      </c>
      <c r="AG26" s="29">
        <f t="shared" si="14"/>
        <v>0</v>
      </c>
      <c r="AH26" s="28">
        <f t="shared" si="15"/>
        <v>0</v>
      </c>
      <c r="AI26" s="22">
        <f t="shared" si="16"/>
        <v>0</v>
      </c>
    </row>
    <row r="27" spans="1:35" ht="15">
      <c r="A27" s="256"/>
      <c r="B27" s="292" t="s">
        <v>223</v>
      </c>
      <c r="C27" s="255" t="s">
        <v>1277</v>
      </c>
      <c r="E27" s="18">
        <f t="shared" si="0"/>
        <v>0</v>
      </c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0</v>
      </c>
      <c r="O27" s="21">
        <f t="shared" si="5"/>
        <v>0</v>
      </c>
      <c r="Q27" s="18">
        <f t="shared" si="6"/>
        <v>0</v>
      </c>
      <c r="R27" s="19"/>
      <c r="S27" s="18">
        <f t="shared" si="7"/>
        <v>0</v>
      </c>
      <c r="T27" s="20">
        <f t="shared" si="8"/>
        <v>0</v>
      </c>
      <c r="U27" s="22">
        <f t="shared" si="8"/>
        <v>0</v>
      </c>
      <c r="V27" s="23"/>
      <c r="W27" s="18">
        <f t="shared" si="9"/>
        <v>0</v>
      </c>
      <c r="X27" s="24"/>
      <c r="Y27" s="18">
        <f t="shared" si="10"/>
        <v>0</v>
      </c>
      <c r="AA27" s="18">
        <f t="shared" si="11"/>
        <v>0</v>
      </c>
      <c r="AB27" s="25"/>
      <c r="AC27" s="18">
        <f t="shared" si="12"/>
        <v>0</v>
      </c>
      <c r="AD27" s="26">
        <f t="shared" si="13"/>
        <v>0</v>
      </c>
      <c r="AE27" s="27">
        <f t="shared" si="13"/>
        <v>0</v>
      </c>
      <c r="AF27" s="28">
        <f t="shared" si="14"/>
        <v>0</v>
      </c>
      <c r="AG27" s="29">
        <f t="shared" si="14"/>
        <v>0</v>
      </c>
      <c r="AH27" s="28">
        <f t="shared" si="15"/>
        <v>0</v>
      </c>
      <c r="AI27" s="22">
        <f t="shared" si="16"/>
        <v>0</v>
      </c>
    </row>
    <row r="28" spans="1:35" ht="15">
      <c r="A28" s="256"/>
      <c r="E28" s="18">
        <f t="shared" si="0"/>
        <v>0</v>
      </c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0</v>
      </c>
      <c r="O28" s="21">
        <f t="shared" si="5"/>
        <v>0</v>
      </c>
      <c r="Q28" s="18">
        <f t="shared" si="6"/>
        <v>0</v>
      </c>
      <c r="R28" s="19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AA28" s="18">
        <f t="shared" si="11"/>
        <v>0</v>
      </c>
      <c r="AB28" s="25"/>
      <c r="AC28" s="18">
        <f t="shared" si="12"/>
        <v>0</v>
      </c>
      <c r="AD28" s="26">
        <f t="shared" si="13"/>
        <v>0</v>
      </c>
      <c r="AE28" s="27">
        <f t="shared" si="13"/>
        <v>0</v>
      </c>
      <c r="AF28" s="28">
        <f t="shared" si="14"/>
        <v>0</v>
      </c>
      <c r="AG28" s="29">
        <f t="shared" si="14"/>
        <v>0</v>
      </c>
      <c r="AH28" s="28">
        <f t="shared" si="15"/>
        <v>0</v>
      </c>
      <c r="AI28" s="22">
        <f t="shared" si="16"/>
        <v>0</v>
      </c>
    </row>
    <row r="29" spans="1:35" ht="15">
      <c r="A29" s="256"/>
      <c r="E29" s="18">
        <f t="shared" si="0"/>
        <v>0</v>
      </c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0</v>
      </c>
      <c r="O29" s="21">
        <f t="shared" si="5"/>
        <v>0</v>
      </c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AA29" s="18">
        <f t="shared" si="11"/>
        <v>0</v>
      </c>
      <c r="AB29" s="25"/>
      <c r="AC29" s="18">
        <f t="shared" si="12"/>
        <v>0</v>
      </c>
      <c r="AD29" s="26">
        <f t="shared" si="13"/>
        <v>0</v>
      </c>
      <c r="AE29" s="27">
        <f t="shared" si="13"/>
        <v>0</v>
      </c>
      <c r="AF29" s="28">
        <f t="shared" si="14"/>
        <v>0</v>
      </c>
      <c r="AG29" s="29">
        <f t="shared" si="14"/>
        <v>0</v>
      </c>
      <c r="AH29" s="28">
        <f t="shared" si="15"/>
        <v>0</v>
      </c>
      <c r="AI29" s="22">
        <f t="shared" si="16"/>
        <v>0</v>
      </c>
    </row>
    <row r="30" spans="1:35" ht="15">
      <c r="A30" s="256"/>
      <c r="E30" s="18">
        <f t="shared" si="0"/>
        <v>0</v>
      </c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0</v>
      </c>
      <c r="O30" s="21">
        <f t="shared" si="5"/>
        <v>0</v>
      </c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AA30" s="18">
        <f t="shared" si="11"/>
        <v>0</v>
      </c>
      <c r="AB30" s="25"/>
      <c r="AC30" s="18">
        <f t="shared" si="12"/>
        <v>0</v>
      </c>
      <c r="AD30" s="26">
        <f t="shared" si="13"/>
        <v>0</v>
      </c>
      <c r="AE30" s="27">
        <f t="shared" si="13"/>
        <v>0</v>
      </c>
      <c r="AF30" s="28">
        <f t="shared" si="14"/>
        <v>0</v>
      </c>
      <c r="AG30" s="29">
        <f t="shared" si="14"/>
        <v>0</v>
      </c>
      <c r="AH30" s="28">
        <f t="shared" si="15"/>
        <v>0</v>
      </c>
      <c r="AI30" s="22">
        <f t="shared" si="16"/>
        <v>0</v>
      </c>
    </row>
    <row r="31" spans="1:35" ht="15">
      <c r="A31" s="256"/>
      <c r="E31" s="18">
        <f t="shared" si="0"/>
        <v>0</v>
      </c>
      <c r="F31" s="19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0</v>
      </c>
      <c r="O31" s="21">
        <f t="shared" si="5"/>
        <v>0</v>
      </c>
      <c r="P31" s="19"/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AA31" s="18">
        <f t="shared" si="11"/>
        <v>0</v>
      </c>
      <c r="AB31" s="25"/>
      <c r="AC31" s="18">
        <f t="shared" si="12"/>
        <v>0</v>
      </c>
      <c r="AD31" s="26">
        <f t="shared" si="13"/>
        <v>0</v>
      </c>
      <c r="AE31" s="27">
        <f t="shared" si="13"/>
        <v>0</v>
      </c>
      <c r="AF31" s="28">
        <f t="shared" si="14"/>
        <v>0</v>
      </c>
      <c r="AG31" s="29">
        <f t="shared" si="14"/>
        <v>0</v>
      </c>
      <c r="AH31" s="28">
        <f t="shared" si="15"/>
        <v>0</v>
      </c>
      <c r="AI31" s="22">
        <f t="shared" si="16"/>
        <v>0</v>
      </c>
    </row>
    <row r="32" spans="1:35" ht="15">
      <c r="A32" s="256"/>
      <c r="E32" s="18">
        <f t="shared" si="0"/>
        <v>0</v>
      </c>
      <c r="F32" s="19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0</v>
      </c>
      <c r="O32" s="21">
        <f t="shared" si="5"/>
        <v>0</v>
      </c>
      <c r="P32" s="19"/>
      <c r="Q32" s="18">
        <f t="shared" si="6"/>
        <v>0</v>
      </c>
      <c r="R32" s="19"/>
      <c r="S32" s="18">
        <f t="shared" si="7"/>
        <v>0</v>
      </c>
      <c r="T32" s="20">
        <f t="shared" si="8"/>
        <v>0</v>
      </c>
      <c r="U32" s="22">
        <f t="shared" si="8"/>
        <v>0</v>
      </c>
      <c r="V32" s="23"/>
      <c r="W32" s="18">
        <f t="shared" si="9"/>
        <v>0</v>
      </c>
      <c r="X32" s="24"/>
      <c r="Y32" s="18">
        <f t="shared" si="10"/>
        <v>0</v>
      </c>
      <c r="AA32" s="18">
        <f t="shared" si="11"/>
        <v>0</v>
      </c>
      <c r="AB32" s="25"/>
      <c r="AC32" s="18">
        <f t="shared" si="12"/>
        <v>0</v>
      </c>
      <c r="AD32" s="26">
        <f t="shared" si="13"/>
        <v>0</v>
      </c>
      <c r="AE32" s="27">
        <f t="shared" si="13"/>
        <v>0</v>
      </c>
      <c r="AF32" s="28">
        <f t="shared" si="14"/>
        <v>0</v>
      </c>
      <c r="AG32" s="29">
        <f t="shared" si="14"/>
        <v>0</v>
      </c>
      <c r="AH32" s="28">
        <f t="shared" si="15"/>
        <v>0</v>
      </c>
      <c r="AI32" s="22">
        <f t="shared" si="16"/>
        <v>0</v>
      </c>
    </row>
    <row r="33" spans="1:35" ht="15">
      <c r="A33" s="256"/>
      <c r="D33" s="17"/>
      <c r="E33" s="18">
        <f t="shared" si="0"/>
        <v>0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0</v>
      </c>
      <c r="O33" s="21">
        <f t="shared" si="5"/>
        <v>0</v>
      </c>
      <c r="P33" s="19"/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24"/>
      <c r="AA33" s="18">
        <f t="shared" si="11"/>
        <v>0</v>
      </c>
      <c r="AB33" s="25"/>
      <c r="AC33" s="18">
        <f t="shared" si="12"/>
        <v>0</v>
      </c>
      <c r="AD33" s="26">
        <f t="shared" si="13"/>
        <v>0</v>
      </c>
      <c r="AE33" s="27">
        <f t="shared" si="13"/>
        <v>0</v>
      </c>
      <c r="AF33" s="28">
        <f t="shared" si="14"/>
        <v>0</v>
      </c>
      <c r="AG33" s="29">
        <f t="shared" si="14"/>
        <v>0</v>
      </c>
      <c r="AH33" s="28">
        <f t="shared" si="15"/>
        <v>0</v>
      </c>
      <c r="AI33" s="22">
        <f t="shared" si="16"/>
        <v>0</v>
      </c>
    </row>
    <row r="34" spans="1:35" ht="15">
      <c r="A34" s="15"/>
      <c r="B34" s="16"/>
      <c r="C34" s="16"/>
      <c r="D34" s="17"/>
      <c r="E34" s="18">
        <f t="shared" si="0"/>
        <v>0</v>
      </c>
      <c r="F34" s="19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3"/>
        <v>0</v>
      </c>
      <c r="N34" s="20">
        <f t="shared" si="5"/>
        <v>0</v>
      </c>
      <c r="O34" s="21">
        <f t="shared" si="5"/>
        <v>0</v>
      </c>
      <c r="P34" s="19"/>
      <c r="Q34" s="18">
        <f t="shared" si="6"/>
        <v>0</v>
      </c>
      <c r="R34" s="19"/>
      <c r="S34" s="18">
        <f t="shared" si="7"/>
        <v>0</v>
      </c>
      <c r="T34" s="20">
        <f t="shared" si="8"/>
        <v>0</v>
      </c>
      <c r="U34" s="22">
        <f t="shared" si="8"/>
        <v>0</v>
      </c>
      <c r="V34" s="23"/>
      <c r="W34" s="18">
        <f t="shared" si="9"/>
        <v>0</v>
      </c>
      <c r="X34" s="24"/>
      <c r="Y34" s="18">
        <f t="shared" si="10"/>
        <v>0</v>
      </c>
      <c r="Z34" s="24"/>
      <c r="AA34" s="18">
        <f t="shared" si="11"/>
        <v>0</v>
      </c>
      <c r="AB34" s="25"/>
      <c r="AC34" s="18">
        <f t="shared" si="12"/>
        <v>0</v>
      </c>
      <c r="AD34" s="26">
        <f t="shared" si="13"/>
        <v>0</v>
      </c>
      <c r="AE34" s="27">
        <f t="shared" si="13"/>
        <v>0</v>
      </c>
      <c r="AF34" s="28">
        <f t="shared" si="14"/>
        <v>0</v>
      </c>
      <c r="AG34" s="29">
        <f t="shared" si="14"/>
        <v>0</v>
      </c>
      <c r="AH34" s="28">
        <f t="shared" si="15"/>
        <v>0</v>
      </c>
      <c r="AI34" s="22">
        <f t="shared" si="16"/>
        <v>0</v>
      </c>
    </row>
    <row r="35" spans="1:35" ht="15">
      <c r="A35" s="15"/>
      <c r="B35" s="16"/>
      <c r="C35" s="16"/>
      <c r="D35" s="17"/>
      <c r="E35" s="18">
        <f t="shared" si="0"/>
        <v>0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3"/>
        <v>0</v>
      </c>
      <c r="N35" s="20">
        <f t="shared" si="5"/>
        <v>0</v>
      </c>
      <c r="O35" s="21">
        <f t="shared" si="5"/>
        <v>0</v>
      </c>
      <c r="P35" s="19"/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24"/>
      <c r="AA35" s="18">
        <f t="shared" si="11"/>
        <v>0</v>
      </c>
      <c r="AB35" s="25"/>
      <c r="AC35" s="18">
        <f t="shared" si="12"/>
        <v>0</v>
      </c>
      <c r="AD35" s="26">
        <f t="shared" si="13"/>
        <v>0</v>
      </c>
      <c r="AE35" s="27">
        <f t="shared" si="13"/>
        <v>0</v>
      </c>
      <c r="AF35" s="28">
        <f t="shared" si="14"/>
        <v>0</v>
      </c>
      <c r="AG35" s="29">
        <f t="shared" si="14"/>
        <v>0</v>
      </c>
      <c r="AH35" s="28">
        <f t="shared" si="15"/>
        <v>0</v>
      </c>
      <c r="AI35" s="22">
        <f t="shared" si="16"/>
        <v>0</v>
      </c>
    </row>
    <row r="36" spans="1:35" ht="15">
      <c r="A36" s="15"/>
      <c r="B36" s="16"/>
      <c r="C36" s="16"/>
      <c r="D36" s="17"/>
      <c r="E36" s="18">
        <f t="shared" si="0"/>
        <v>0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3"/>
        <v>0</v>
      </c>
      <c r="N36" s="20">
        <f t="shared" si="5"/>
        <v>0</v>
      </c>
      <c r="O36" s="21">
        <f t="shared" si="5"/>
        <v>0</v>
      </c>
      <c r="P36" s="19"/>
      <c r="Q36" s="18">
        <f t="shared" si="6"/>
        <v>0</v>
      </c>
      <c r="R36" s="19"/>
      <c r="S36" s="18">
        <f t="shared" si="7"/>
        <v>0</v>
      </c>
      <c r="T36" s="20">
        <f t="shared" si="8"/>
        <v>0</v>
      </c>
      <c r="U36" s="22">
        <f t="shared" si="8"/>
        <v>0</v>
      </c>
      <c r="V36" s="23"/>
      <c r="W36" s="18">
        <f t="shared" si="9"/>
        <v>0</v>
      </c>
      <c r="X36" s="24"/>
      <c r="Y36" s="18">
        <f t="shared" si="10"/>
        <v>0</v>
      </c>
      <c r="Z36" s="24"/>
      <c r="AA36" s="18">
        <f t="shared" si="11"/>
        <v>0</v>
      </c>
      <c r="AB36" s="25"/>
      <c r="AC36" s="18">
        <f t="shared" si="12"/>
        <v>0</v>
      </c>
      <c r="AD36" s="26">
        <f t="shared" si="13"/>
        <v>0</v>
      </c>
      <c r="AE36" s="27">
        <f t="shared" si="13"/>
        <v>0</v>
      </c>
      <c r="AF36" s="28">
        <f t="shared" si="14"/>
        <v>0</v>
      </c>
      <c r="AG36" s="29">
        <f t="shared" si="14"/>
        <v>0</v>
      </c>
      <c r="AH36" s="28">
        <f t="shared" si="15"/>
        <v>0</v>
      </c>
      <c r="AI36" s="22">
        <f t="shared" si="16"/>
        <v>0</v>
      </c>
    </row>
    <row r="37" spans="1:35" ht="15">
      <c r="A37" s="15"/>
      <c r="B37" s="16"/>
      <c r="C37" s="16"/>
      <c r="D37" s="17"/>
      <c r="E37" s="18">
        <f t="shared" si="0"/>
        <v>0</v>
      </c>
      <c r="F37" s="19"/>
      <c r="G37" s="18">
        <f t="shared" si="1"/>
        <v>0</v>
      </c>
      <c r="H37" s="19"/>
      <c r="I37" s="18">
        <f t="shared" si="2"/>
        <v>0</v>
      </c>
      <c r="J37" s="19"/>
      <c r="K37" s="18">
        <f aca="true" t="shared" si="17" ref="K37:M46">+J37/12</f>
        <v>0</v>
      </c>
      <c r="L37" s="19"/>
      <c r="M37" s="18">
        <f t="shared" si="17"/>
        <v>0</v>
      </c>
      <c r="N37" s="20">
        <f aca="true" t="shared" si="18" ref="N37:O46">D37+F37+H37+J37+L37</f>
        <v>0</v>
      </c>
      <c r="O37" s="21">
        <f t="shared" si="18"/>
        <v>0</v>
      </c>
      <c r="P37" s="19"/>
      <c r="Q37" s="18">
        <f t="shared" si="6"/>
        <v>0</v>
      </c>
      <c r="R37" s="19"/>
      <c r="S37" s="18">
        <f t="shared" si="7"/>
        <v>0</v>
      </c>
      <c r="T37" s="20">
        <f aca="true" t="shared" si="19" ref="T37:U46">P37+R37</f>
        <v>0</v>
      </c>
      <c r="U37" s="22">
        <f t="shared" si="19"/>
        <v>0</v>
      </c>
      <c r="V37" s="23"/>
      <c r="W37" s="18">
        <f t="shared" si="9"/>
        <v>0</v>
      </c>
      <c r="X37" s="24"/>
      <c r="Y37" s="18">
        <f t="shared" si="10"/>
        <v>0</v>
      </c>
      <c r="Z37" s="24"/>
      <c r="AA37" s="18">
        <f t="shared" si="11"/>
        <v>0</v>
      </c>
      <c r="AB37" s="25"/>
      <c r="AC37" s="18">
        <f t="shared" si="12"/>
        <v>0</v>
      </c>
      <c r="AD37" s="26">
        <f aca="true" t="shared" si="20" ref="AD37:AE46">X37+Z37+AB37</f>
        <v>0</v>
      </c>
      <c r="AE37" s="27">
        <f t="shared" si="20"/>
        <v>0</v>
      </c>
      <c r="AF37" s="28">
        <f aca="true" t="shared" si="21" ref="AF37:AG46">N37+T37+V37+AD37</f>
        <v>0</v>
      </c>
      <c r="AG37" s="29">
        <f t="shared" si="21"/>
        <v>0</v>
      </c>
      <c r="AH37" s="28">
        <f t="shared" si="15"/>
        <v>0</v>
      </c>
      <c r="AI37" s="22">
        <f t="shared" si="16"/>
        <v>0</v>
      </c>
    </row>
    <row r="38" spans="1:35" ht="15">
      <c r="A38" s="15"/>
      <c r="B38" s="16"/>
      <c r="C38" s="16"/>
      <c r="D38" s="17"/>
      <c r="E38" s="18">
        <f t="shared" si="0"/>
        <v>0</v>
      </c>
      <c r="F38" s="19"/>
      <c r="G38" s="18">
        <f t="shared" si="1"/>
        <v>0</v>
      </c>
      <c r="H38" s="19"/>
      <c r="I38" s="18">
        <f t="shared" si="2"/>
        <v>0</v>
      </c>
      <c r="J38" s="19"/>
      <c r="K38" s="18">
        <f t="shared" si="17"/>
        <v>0</v>
      </c>
      <c r="L38" s="19"/>
      <c r="M38" s="18">
        <f t="shared" si="17"/>
        <v>0</v>
      </c>
      <c r="N38" s="20">
        <f t="shared" si="18"/>
        <v>0</v>
      </c>
      <c r="O38" s="21">
        <f t="shared" si="18"/>
        <v>0</v>
      </c>
      <c r="P38" s="19"/>
      <c r="Q38" s="18">
        <f t="shared" si="6"/>
        <v>0</v>
      </c>
      <c r="R38" s="19"/>
      <c r="S38" s="18">
        <f t="shared" si="7"/>
        <v>0</v>
      </c>
      <c r="T38" s="20">
        <f t="shared" si="19"/>
        <v>0</v>
      </c>
      <c r="U38" s="22">
        <f t="shared" si="19"/>
        <v>0</v>
      </c>
      <c r="V38" s="23"/>
      <c r="W38" s="18">
        <f t="shared" si="9"/>
        <v>0</v>
      </c>
      <c r="X38" s="24"/>
      <c r="Y38" s="18">
        <f t="shared" si="10"/>
        <v>0</v>
      </c>
      <c r="Z38" s="24"/>
      <c r="AA38" s="18">
        <f t="shared" si="11"/>
        <v>0</v>
      </c>
      <c r="AB38" s="25"/>
      <c r="AC38" s="18">
        <f t="shared" si="12"/>
        <v>0</v>
      </c>
      <c r="AD38" s="26">
        <f t="shared" si="20"/>
        <v>0</v>
      </c>
      <c r="AE38" s="27">
        <f t="shared" si="20"/>
        <v>0</v>
      </c>
      <c r="AF38" s="28">
        <f t="shared" si="21"/>
        <v>0</v>
      </c>
      <c r="AG38" s="29">
        <f t="shared" si="21"/>
        <v>0</v>
      </c>
      <c r="AH38" s="28">
        <f t="shared" si="15"/>
        <v>0</v>
      </c>
      <c r="AI38" s="22">
        <f t="shared" si="16"/>
        <v>0</v>
      </c>
    </row>
    <row r="39" spans="1:35" s="1" customFormat="1" ht="15">
      <c r="A39" s="493" t="s">
        <v>35</v>
      </c>
      <c r="B39" s="494"/>
      <c r="C39" s="495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8"/>
    </row>
    <row r="40" spans="1:35" ht="15">
      <c r="A40" s="15"/>
      <c r="B40" s="16"/>
      <c r="C40" s="16"/>
      <c r="D40" s="17"/>
      <c r="E40" s="18">
        <f t="shared" si="0"/>
        <v>0</v>
      </c>
      <c r="F40" s="19"/>
      <c r="G40" s="18">
        <f t="shared" si="1"/>
        <v>0</v>
      </c>
      <c r="H40" s="19"/>
      <c r="I40" s="18">
        <f t="shared" si="2"/>
        <v>0</v>
      </c>
      <c r="J40" s="19"/>
      <c r="K40" s="18">
        <f t="shared" si="17"/>
        <v>0</v>
      </c>
      <c r="L40" s="19"/>
      <c r="M40" s="18">
        <f t="shared" si="17"/>
        <v>0</v>
      </c>
      <c r="N40" s="20">
        <f t="shared" si="18"/>
        <v>0</v>
      </c>
      <c r="O40" s="21">
        <f t="shared" si="18"/>
        <v>0</v>
      </c>
      <c r="P40" s="19"/>
      <c r="Q40" s="18">
        <f t="shared" si="6"/>
        <v>0</v>
      </c>
      <c r="R40" s="19"/>
      <c r="S40" s="18">
        <f t="shared" si="7"/>
        <v>0</v>
      </c>
      <c r="T40" s="20">
        <f t="shared" si="19"/>
        <v>0</v>
      </c>
      <c r="U40" s="22">
        <f t="shared" si="19"/>
        <v>0</v>
      </c>
      <c r="V40" s="23"/>
      <c r="W40" s="18">
        <f t="shared" si="9"/>
        <v>0</v>
      </c>
      <c r="X40" s="24"/>
      <c r="Y40" s="18">
        <f t="shared" si="10"/>
        <v>0</v>
      </c>
      <c r="Z40" s="24"/>
      <c r="AA40" s="18">
        <f t="shared" si="11"/>
        <v>0</v>
      </c>
      <c r="AB40" s="25"/>
      <c r="AC40" s="18">
        <f t="shared" si="12"/>
        <v>0</v>
      </c>
      <c r="AD40" s="26">
        <f t="shared" si="20"/>
        <v>0</v>
      </c>
      <c r="AE40" s="27">
        <f t="shared" si="20"/>
        <v>0</v>
      </c>
      <c r="AF40" s="28">
        <f t="shared" si="21"/>
        <v>0</v>
      </c>
      <c r="AG40" s="29">
        <f t="shared" si="21"/>
        <v>0</v>
      </c>
      <c r="AH40" s="28">
        <f t="shared" si="15"/>
        <v>0</v>
      </c>
      <c r="AI40" s="22">
        <f t="shared" si="16"/>
        <v>0</v>
      </c>
    </row>
    <row r="41" spans="1:35" ht="15">
      <c r="A41" s="15"/>
      <c r="B41" s="16"/>
      <c r="C41" s="16"/>
      <c r="D41" s="17"/>
      <c r="E41" s="18">
        <f t="shared" si="0"/>
        <v>0</v>
      </c>
      <c r="F41" s="19"/>
      <c r="G41" s="18">
        <f t="shared" si="1"/>
        <v>0</v>
      </c>
      <c r="H41" s="19"/>
      <c r="I41" s="18">
        <f t="shared" si="2"/>
        <v>0</v>
      </c>
      <c r="J41" s="19"/>
      <c r="K41" s="18">
        <f t="shared" si="17"/>
        <v>0</v>
      </c>
      <c r="L41" s="19"/>
      <c r="M41" s="18">
        <f t="shared" si="17"/>
        <v>0</v>
      </c>
      <c r="N41" s="20">
        <f t="shared" si="18"/>
        <v>0</v>
      </c>
      <c r="O41" s="21">
        <f t="shared" si="18"/>
        <v>0</v>
      </c>
      <c r="P41" s="19"/>
      <c r="Q41" s="18">
        <f t="shared" si="6"/>
        <v>0</v>
      </c>
      <c r="R41" s="19"/>
      <c r="S41" s="18">
        <f t="shared" si="7"/>
        <v>0</v>
      </c>
      <c r="T41" s="20">
        <f t="shared" si="19"/>
        <v>0</v>
      </c>
      <c r="U41" s="22">
        <f t="shared" si="19"/>
        <v>0</v>
      </c>
      <c r="V41" s="23"/>
      <c r="W41" s="18">
        <f t="shared" si="9"/>
        <v>0</v>
      </c>
      <c r="X41" s="24"/>
      <c r="Y41" s="18">
        <f t="shared" si="10"/>
        <v>0</v>
      </c>
      <c r="Z41" s="24"/>
      <c r="AA41" s="18">
        <f t="shared" si="11"/>
        <v>0</v>
      </c>
      <c r="AB41" s="25"/>
      <c r="AC41" s="18">
        <f t="shared" si="12"/>
        <v>0</v>
      </c>
      <c r="AD41" s="26">
        <f t="shared" si="20"/>
        <v>0</v>
      </c>
      <c r="AE41" s="27">
        <f t="shared" si="20"/>
        <v>0</v>
      </c>
      <c r="AF41" s="28">
        <f t="shared" si="21"/>
        <v>0</v>
      </c>
      <c r="AG41" s="29">
        <f t="shared" si="21"/>
        <v>0</v>
      </c>
      <c r="AH41" s="28">
        <f t="shared" si="15"/>
        <v>0</v>
      </c>
      <c r="AI41" s="22">
        <f t="shared" si="16"/>
        <v>0</v>
      </c>
    </row>
    <row r="42" spans="1:35" ht="15">
      <c r="A42" s="15"/>
      <c r="B42" s="16"/>
      <c r="C42" s="16"/>
      <c r="D42" s="17"/>
      <c r="E42" s="18">
        <f t="shared" si="0"/>
        <v>0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17"/>
        <v>0</v>
      </c>
      <c r="L42" s="19"/>
      <c r="M42" s="18">
        <f t="shared" si="17"/>
        <v>0</v>
      </c>
      <c r="N42" s="20">
        <f t="shared" si="18"/>
        <v>0</v>
      </c>
      <c r="O42" s="21">
        <f t="shared" si="18"/>
        <v>0</v>
      </c>
      <c r="P42" s="19"/>
      <c r="Q42" s="18">
        <f t="shared" si="6"/>
        <v>0</v>
      </c>
      <c r="R42" s="19"/>
      <c r="S42" s="18">
        <f t="shared" si="7"/>
        <v>0</v>
      </c>
      <c r="T42" s="20">
        <f t="shared" si="19"/>
        <v>0</v>
      </c>
      <c r="U42" s="22">
        <f t="shared" si="19"/>
        <v>0</v>
      </c>
      <c r="V42" s="23"/>
      <c r="W42" s="18">
        <f t="shared" si="9"/>
        <v>0</v>
      </c>
      <c r="X42" s="24"/>
      <c r="Y42" s="18">
        <f t="shared" si="10"/>
        <v>0</v>
      </c>
      <c r="Z42" s="24"/>
      <c r="AA42" s="18">
        <f t="shared" si="11"/>
        <v>0</v>
      </c>
      <c r="AB42" s="25"/>
      <c r="AC42" s="18">
        <f t="shared" si="12"/>
        <v>0</v>
      </c>
      <c r="AD42" s="26">
        <f t="shared" si="20"/>
        <v>0</v>
      </c>
      <c r="AE42" s="27">
        <f t="shared" si="20"/>
        <v>0</v>
      </c>
      <c r="AF42" s="28">
        <f t="shared" si="21"/>
        <v>0</v>
      </c>
      <c r="AG42" s="29">
        <f t="shared" si="21"/>
        <v>0</v>
      </c>
      <c r="AH42" s="28">
        <f t="shared" si="15"/>
        <v>0</v>
      </c>
      <c r="AI42" s="22">
        <f t="shared" si="16"/>
        <v>0</v>
      </c>
    </row>
    <row r="43" spans="1:35" ht="15">
      <c r="A43" s="15"/>
      <c r="B43" s="16"/>
      <c r="C43" s="16"/>
      <c r="D43" s="17"/>
      <c r="E43" s="18">
        <f t="shared" si="0"/>
        <v>0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t="shared" si="17"/>
        <v>0</v>
      </c>
      <c r="L43" s="19"/>
      <c r="M43" s="18">
        <f t="shared" si="17"/>
        <v>0</v>
      </c>
      <c r="N43" s="20">
        <f t="shared" si="18"/>
        <v>0</v>
      </c>
      <c r="O43" s="21">
        <f t="shared" si="18"/>
        <v>0</v>
      </c>
      <c r="P43" s="19"/>
      <c r="Q43" s="18">
        <f t="shared" si="6"/>
        <v>0</v>
      </c>
      <c r="R43" s="19"/>
      <c r="S43" s="18">
        <f t="shared" si="7"/>
        <v>0</v>
      </c>
      <c r="T43" s="20">
        <f t="shared" si="19"/>
        <v>0</v>
      </c>
      <c r="U43" s="22">
        <f t="shared" si="19"/>
        <v>0</v>
      </c>
      <c r="V43" s="23"/>
      <c r="W43" s="18">
        <f t="shared" si="9"/>
        <v>0</v>
      </c>
      <c r="X43" s="24"/>
      <c r="Y43" s="18">
        <f t="shared" si="10"/>
        <v>0</v>
      </c>
      <c r="Z43" s="24"/>
      <c r="AA43" s="18">
        <f t="shared" si="11"/>
        <v>0</v>
      </c>
      <c r="AB43" s="25"/>
      <c r="AC43" s="18">
        <f t="shared" si="12"/>
        <v>0</v>
      </c>
      <c r="AD43" s="26">
        <f t="shared" si="20"/>
        <v>0</v>
      </c>
      <c r="AE43" s="27">
        <f t="shared" si="20"/>
        <v>0</v>
      </c>
      <c r="AF43" s="28">
        <f t="shared" si="21"/>
        <v>0</v>
      </c>
      <c r="AG43" s="29">
        <f t="shared" si="21"/>
        <v>0</v>
      </c>
      <c r="AH43" s="28">
        <f t="shared" si="15"/>
        <v>0</v>
      </c>
      <c r="AI43" s="22">
        <f t="shared" si="16"/>
        <v>0</v>
      </c>
    </row>
    <row r="44" spans="1:35" ht="15">
      <c r="A44" s="15"/>
      <c r="B44" s="16"/>
      <c r="C44" s="16"/>
      <c r="D44" s="17"/>
      <c r="E44" s="18">
        <f t="shared" si="0"/>
        <v>0</v>
      </c>
      <c r="F44" s="19"/>
      <c r="G44" s="18">
        <f t="shared" si="1"/>
        <v>0</v>
      </c>
      <c r="H44" s="19"/>
      <c r="I44" s="18">
        <f t="shared" si="2"/>
        <v>0</v>
      </c>
      <c r="J44" s="19"/>
      <c r="K44" s="18">
        <f t="shared" si="17"/>
        <v>0</v>
      </c>
      <c r="L44" s="19"/>
      <c r="M44" s="18">
        <f t="shared" si="17"/>
        <v>0</v>
      </c>
      <c r="N44" s="20">
        <f t="shared" si="18"/>
        <v>0</v>
      </c>
      <c r="O44" s="21">
        <f t="shared" si="18"/>
        <v>0</v>
      </c>
      <c r="P44" s="19"/>
      <c r="Q44" s="18">
        <f t="shared" si="6"/>
        <v>0</v>
      </c>
      <c r="R44" s="19"/>
      <c r="S44" s="18">
        <f t="shared" si="7"/>
        <v>0</v>
      </c>
      <c r="T44" s="20">
        <f t="shared" si="19"/>
        <v>0</v>
      </c>
      <c r="U44" s="22">
        <f t="shared" si="19"/>
        <v>0</v>
      </c>
      <c r="V44" s="23"/>
      <c r="W44" s="18">
        <f t="shared" si="9"/>
        <v>0</v>
      </c>
      <c r="X44" s="24"/>
      <c r="Y44" s="18">
        <f t="shared" si="10"/>
        <v>0</v>
      </c>
      <c r="Z44" s="24"/>
      <c r="AA44" s="18">
        <f t="shared" si="11"/>
        <v>0</v>
      </c>
      <c r="AB44" s="25"/>
      <c r="AC44" s="18">
        <f t="shared" si="12"/>
        <v>0</v>
      </c>
      <c r="AD44" s="26">
        <f t="shared" si="20"/>
        <v>0</v>
      </c>
      <c r="AE44" s="27">
        <f t="shared" si="20"/>
        <v>0</v>
      </c>
      <c r="AF44" s="28">
        <f t="shared" si="21"/>
        <v>0</v>
      </c>
      <c r="AG44" s="29">
        <f t="shared" si="21"/>
        <v>0</v>
      </c>
      <c r="AH44" s="28">
        <f t="shared" si="15"/>
        <v>0</v>
      </c>
      <c r="AI44" s="22">
        <f t="shared" si="16"/>
        <v>0</v>
      </c>
    </row>
    <row r="45" spans="1:35" ht="15">
      <c r="A45" s="15"/>
      <c r="B45" s="16"/>
      <c r="C45" s="16"/>
      <c r="D45" s="17"/>
      <c r="E45" s="18">
        <f t="shared" si="0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17"/>
        <v>0</v>
      </c>
      <c r="L45" s="19"/>
      <c r="M45" s="18">
        <f t="shared" si="17"/>
        <v>0</v>
      </c>
      <c r="N45" s="20">
        <f t="shared" si="18"/>
        <v>0</v>
      </c>
      <c r="O45" s="21">
        <f t="shared" si="18"/>
        <v>0</v>
      </c>
      <c r="P45" s="19"/>
      <c r="Q45" s="18">
        <f t="shared" si="6"/>
        <v>0</v>
      </c>
      <c r="R45" s="19"/>
      <c r="S45" s="18">
        <f t="shared" si="7"/>
        <v>0</v>
      </c>
      <c r="T45" s="20">
        <f t="shared" si="19"/>
        <v>0</v>
      </c>
      <c r="U45" s="22">
        <f t="shared" si="19"/>
        <v>0</v>
      </c>
      <c r="V45" s="23"/>
      <c r="W45" s="18">
        <f t="shared" si="9"/>
        <v>0</v>
      </c>
      <c r="X45" s="24"/>
      <c r="Y45" s="18">
        <f t="shared" si="10"/>
        <v>0</v>
      </c>
      <c r="Z45" s="24"/>
      <c r="AA45" s="18">
        <f t="shared" si="11"/>
        <v>0</v>
      </c>
      <c r="AB45" s="25"/>
      <c r="AC45" s="18">
        <f t="shared" si="12"/>
        <v>0</v>
      </c>
      <c r="AD45" s="26">
        <f t="shared" si="20"/>
        <v>0</v>
      </c>
      <c r="AE45" s="27">
        <f t="shared" si="20"/>
        <v>0</v>
      </c>
      <c r="AF45" s="28">
        <f t="shared" si="21"/>
        <v>0</v>
      </c>
      <c r="AG45" s="29">
        <f t="shared" si="21"/>
        <v>0</v>
      </c>
      <c r="AH45" s="28">
        <f t="shared" si="15"/>
        <v>0</v>
      </c>
      <c r="AI45" s="22">
        <f t="shared" si="16"/>
        <v>0</v>
      </c>
    </row>
    <row r="46" spans="1:35" ht="15">
      <c r="A46" s="30"/>
      <c r="B46" s="31"/>
      <c r="C46" s="31"/>
      <c r="D46" s="17"/>
      <c r="E46" s="18">
        <f t="shared" si="0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17"/>
        <v>0</v>
      </c>
      <c r="L46" s="19"/>
      <c r="M46" s="18">
        <f t="shared" si="17"/>
        <v>0</v>
      </c>
      <c r="N46" s="20">
        <f t="shared" si="18"/>
        <v>0</v>
      </c>
      <c r="O46" s="21">
        <f t="shared" si="18"/>
        <v>0</v>
      </c>
      <c r="P46" s="19"/>
      <c r="Q46" s="18">
        <f t="shared" si="6"/>
        <v>0</v>
      </c>
      <c r="R46" s="19"/>
      <c r="S46" s="18">
        <f t="shared" si="7"/>
        <v>0</v>
      </c>
      <c r="T46" s="20">
        <f t="shared" si="19"/>
        <v>0</v>
      </c>
      <c r="U46" s="22">
        <f t="shared" si="19"/>
        <v>0</v>
      </c>
      <c r="V46" s="23"/>
      <c r="W46" s="18">
        <f t="shared" si="9"/>
        <v>0</v>
      </c>
      <c r="X46" s="24"/>
      <c r="Y46" s="18">
        <f t="shared" si="10"/>
        <v>0</v>
      </c>
      <c r="Z46" s="24"/>
      <c r="AA46" s="18">
        <f t="shared" si="11"/>
        <v>0</v>
      </c>
      <c r="AB46" s="25"/>
      <c r="AC46" s="18">
        <f t="shared" si="12"/>
        <v>0</v>
      </c>
      <c r="AD46" s="26">
        <f t="shared" si="20"/>
        <v>0</v>
      </c>
      <c r="AE46" s="27">
        <f t="shared" si="20"/>
        <v>0</v>
      </c>
      <c r="AF46" s="28">
        <f t="shared" si="21"/>
        <v>0</v>
      </c>
      <c r="AG46" s="29">
        <f t="shared" si="21"/>
        <v>0</v>
      </c>
      <c r="AH46" s="28">
        <f t="shared" si="15"/>
        <v>0</v>
      </c>
      <c r="AI46" s="22">
        <f t="shared" si="16"/>
        <v>0</v>
      </c>
    </row>
    <row r="47" spans="1:35" s="1" customFormat="1" ht="15">
      <c r="A47" s="493" t="s">
        <v>36</v>
      </c>
      <c r="B47" s="494"/>
      <c r="C47" s="495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8"/>
    </row>
    <row r="48" spans="1:35" ht="15">
      <c r="A48" s="256"/>
      <c r="B48" s="31"/>
      <c r="C48" s="31" t="s">
        <v>1848</v>
      </c>
      <c r="D48" s="255">
        <v>6</v>
      </c>
      <c r="E48" s="18">
        <f aca="true" t="shared" si="22" ref="E48:E57">+D48/12</f>
        <v>0.5</v>
      </c>
      <c r="F48" s="19"/>
      <c r="G48" s="18">
        <f aca="true" t="shared" si="23" ref="G48:G91">F48/12</f>
        <v>0</v>
      </c>
      <c r="H48" s="19"/>
      <c r="I48" s="18">
        <f aca="true" t="shared" si="24" ref="I48:I91">+H48/12</f>
        <v>0</v>
      </c>
      <c r="J48" s="19"/>
      <c r="K48" s="18">
        <f aca="true" t="shared" si="25" ref="K48:K91">+J48/12</f>
        <v>0</v>
      </c>
      <c r="L48" s="19"/>
      <c r="M48" s="18">
        <f aca="true" t="shared" si="26" ref="M48:M91">+L48/12</f>
        <v>0</v>
      </c>
      <c r="N48" s="20">
        <f aca="true" t="shared" si="27" ref="N48:O85">D48+F48+H48+J48+L48</f>
        <v>6</v>
      </c>
      <c r="O48" s="21">
        <f t="shared" si="27"/>
        <v>0.5</v>
      </c>
      <c r="P48" s="19"/>
      <c r="Q48" s="18">
        <f aca="true" t="shared" si="28" ref="Q48:Q91">+P48/12</f>
        <v>0</v>
      </c>
      <c r="R48" s="19"/>
      <c r="S48" s="18">
        <f aca="true" t="shared" si="29" ref="S48:S91">+R48/12</f>
        <v>0</v>
      </c>
      <c r="T48" s="20">
        <f aca="true" t="shared" si="30" ref="T48:U85">P48+R48</f>
        <v>0</v>
      </c>
      <c r="U48" s="22">
        <f t="shared" si="30"/>
        <v>0</v>
      </c>
      <c r="V48" s="23"/>
      <c r="W48" s="18">
        <f aca="true" t="shared" si="31" ref="W48:W91">+V48/12</f>
        <v>0</v>
      </c>
      <c r="X48" s="24"/>
      <c r="Y48" s="18">
        <f aca="true" t="shared" si="32" ref="Y48:Y91">+X48/12</f>
        <v>0</v>
      </c>
      <c r="Z48" s="24"/>
      <c r="AA48" s="18">
        <f aca="true" t="shared" si="33" ref="AA48:AA91">+Z48/12</f>
        <v>0</v>
      </c>
      <c r="AB48" s="33"/>
      <c r="AC48" s="18">
        <f aca="true" t="shared" si="34" ref="AC48:AC57">AB48/12</f>
        <v>0</v>
      </c>
      <c r="AD48" s="26">
        <f aca="true" t="shared" si="35" ref="AD48:AE85">X48+Z48+AB48</f>
        <v>0</v>
      </c>
      <c r="AE48" s="27">
        <f t="shared" si="35"/>
        <v>0</v>
      </c>
      <c r="AF48" s="28">
        <f aca="true" t="shared" si="36" ref="AF48:AG85">N48+T48+V48+AD48</f>
        <v>6</v>
      </c>
      <c r="AG48" s="29">
        <f t="shared" si="36"/>
        <v>0.5</v>
      </c>
      <c r="AH48" s="28">
        <f aca="true" t="shared" si="37" ref="AH48:AH91">IF(AF48-F48-J48-AB48-12&lt;0,0,AF48-F48-J48-AB48-12)</f>
        <v>0</v>
      </c>
      <c r="AI48" s="22">
        <f aca="true" t="shared" si="38" ref="AI48:AI91">AH48/12</f>
        <v>0</v>
      </c>
    </row>
    <row r="49" spans="1:35" ht="15">
      <c r="A49" s="15"/>
      <c r="B49" s="31"/>
      <c r="C49" s="31"/>
      <c r="D49" s="17"/>
      <c r="E49" s="18">
        <f t="shared" si="22"/>
        <v>0</v>
      </c>
      <c r="F49" s="19"/>
      <c r="G49" s="18">
        <f t="shared" si="23"/>
        <v>0</v>
      </c>
      <c r="H49" s="19"/>
      <c r="I49" s="18">
        <f t="shared" si="24"/>
        <v>0</v>
      </c>
      <c r="J49" s="19"/>
      <c r="K49" s="18">
        <f t="shared" si="25"/>
        <v>0</v>
      </c>
      <c r="L49" s="19"/>
      <c r="M49" s="18">
        <f t="shared" si="26"/>
        <v>0</v>
      </c>
      <c r="N49" s="20">
        <f t="shared" si="27"/>
        <v>0</v>
      </c>
      <c r="O49" s="21">
        <f t="shared" si="27"/>
        <v>0</v>
      </c>
      <c r="P49" s="19"/>
      <c r="Q49" s="18">
        <f t="shared" si="28"/>
        <v>0</v>
      </c>
      <c r="R49" s="19"/>
      <c r="S49" s="18">
        <f t="shared" si="29"/>
        <v>0</v>
      </c>
      <c r="T49" s="20">
        <f t="shared" si="30"/>
        <v>0</v>
      </c>
      <c r="U49" s="22">
        <f t="shared" si="30"/>
        <v>0</v>
      </c>
      <c r="V49" s="23"/>
      <c r="W49" s="18">
        <f t="shared" si="31"/>
        <v>0</v>
      </c>
      <c r="X49" s="24"/>
      <c r="Y49" s="18">
        <f t="shared" si="32"/>
        <v>0</v>
      </c>
      <c r="Z49" s="24"/>
      <c r="AA49" s="18">
        <f t="shared" si="33"/>
        <v>0</v>
      </c>
      <c r="AB49" s="33"/>
      <c r="AC49" s="18">
        <f t="shared" si="34"/>
        <v>0</v>
      </c>
      <c r="AD49" s="26">
        <f t="shared" si="35"/>
        <v>0</v>
      </c>
      <c r="AE49" s="27">
        <f t="shared" si="35"/>
        <v>0</v>
      </c>
      <c r="AF49" s="28">
        <f t="shared" si="36"/>
        <v>0</v>
      </c>
      <c r="AG49" s="29">
        <f t="shared" si="36"/>
        <v>0</v>
      </c>
      <c r="AH49" s="28">
        <f t="shared" si="37"/>
        <v>0</v>
      </c>
      <c r="AI49" s="22">
        <f t="shared" si="38"/>
        <v>0</v>
      </c>
    </row>
    <row r="50" spans="1:35" ht="15">
      <c r="A50" s="15"/>
      <c r="B50" s="31"/>
      <c r="C50" s="31"/>
      <c r="D50" s="17"/>
      <c r="E50" s="18">
        <f t="shared" si="22"/>
        <v>0</v>
      </c>
      <c r="F50" s="19"/>
      <c r="G50" s="18">
        <f t="shared" si="23"/>
        <v>0</v>
      </c>
      <c r="H50" s="19"/>
      <c r="I50" s="18">
        <f t="shared" si="24"/>
        <v>0</v>
      </c>
      <c r="J50" s="19"/>
      <c r="K50" s="18">
        <f t="shared" si="25"/>
        <v>0</v>
      </c>
      <c r="L50" s="19"/>
      <c r="M50" s="18">
        <f t="shared" si="26"/>
        <v>0</v>
      </c>
      <c r="N50" s="20">
        <f t="shared" si="27"/>
        <v>0</v>
      </c>
      <c r="O50" s="21">
        <f t="shared" si="27"/>
        <v>0</v>
      </c>
      <c r="P50" s="19"/>
      <c r="Q50" s="18">
        <f t="shared" si="28"/>
        <v>0</v>
      </c>
      <c r="R50" s="19"/>
      <c r="S50" s="18">
        <f t="shared" si="29"/>
        <v>0</v>
      </c>
      <c r="T50" s="20">
        <f t="shared" si="30"/>
        <v>0</v>
      </c>
      <c r="U50" s="22">
        <f t="shared" si="30"/>
        <v>0</v>
      </c>
      <c r="V50" s="23"/>
      <c r="W50" s="18">
        <f t="shared" si="31"/>
        <v>0</v>
      </c>
      <c r="X50" s="24"/>
      <c r="Y50" s="18">
        <f t="shared" si="32"/>
        <v>0</v>
      </c>
      <c r="Z50" s="24"/>
      <c r="AA50" s="18">
        <f t="shared" si="33"/>
        <v>0</v>
      </c>
      <c r="AB50" s="33"/>
      <c r="AC50" s="18">
        <f t="shared" si="34"/>
        <v>0</v>
      </c>
      <c r="AD50" s="26">
        <f t="shared" si="35"/>
        <v>0</v>
      </c>
      <c r="AE50" s="27">
        <f t="shared" si="35"/>
        <v>0</v>
      </c>
      <c r="AF50" s="28">
        <f t="shared" si="36"/>
        <v>0</v>
      </c>
      <c r="AG50" s="29">
        <f t="shared" si="36"/>
        <v>0</v>
      </c>
      <c r="AH50" s="28">
        <f t="shared" si="37"/>
        <v>0</v>
      </c>
      <c r="AI50" s="22">
        <f t="shared" si="38"/>
        <v>0</v>
      </c>
    </row>
    <row r="51" spans="1:35" ht="15">
      <c r="A51" s="15"/>
      <c r="B51" s="31"/>
      <c r="C51" s="31"/>
      <c r="D51" s="17"/>
      <c r="E51" s="18">
        <f t="shared" si="22"/>
        <v>0</v>
      </c>
      <c r="F51" s="19"/>
      <c r="G51" s="18">
        <f t="shared" si="23"/>
        <v>0</v>
      </c>
      <c r="H51" s="19"/>
      <c r="I51" s="18">
        <f t="shared" si="24"/>
        <v>0</v>
      </c>
      <c r="J51" s="19"/>
      <c r="K51" s="18">
        <f t="shared" si="25"/>
        <v>0</v>
      </c>
      <c r="L51" s="19"/>
      <c r="M51" s="18">
        <f t="shared" si="26"/>
        <v>0</v>
      </c>
      <c r="N51" s="20">
        <f t="shared" si="27"/>
        <v>0</v>
      </c>
      <c r="O51" s="21">
        <f t="shared" si="27"/>
        <v>0</v>
      </c>
      <c r="P51" s="19"/>
      <c r="Q51" s="18">
        <f t="shared" si="28"/>
        <v>0</v>
      </c>
      <c r="R51" s="19"/>
      <c r="S51" s="18">
        <f t="shared" si="29"/>
        <v>0</v>
      </c>
      <c r="T51" s="20">
        <f t="shared" si="30"/>
        <v>0</v>
      </c>
      <c r="U51" s="22">
        <f t="shared" si="30"/>
        <v>0</v>
      </c>
      <c r="V51" s="23"/>
      <c r="W51" s="18">
        <f t="shared" si="31"/>
        <v>0</v>
      </c>
      <c r="X51" s="24"/>
      <c r="Y51" s="18">
        <f t="shared" si="32"/>
        <v>0</v>
      </c>
      <c r="Z51" s="24"/>
      <c r="AA51" s="18">
        <f t="shared" si="33"/>
        <v>0</v>
      </c>
      <c r="AB51" s="33"/>
      <c r="AC51" s="18">
        <f t="shared" si="34"/>
        <v>0</v>
      </c>
      <c r="AD51" s="26">
        <f t="shared" si="35"/>
        <v>0</v>
      </c>
      <c r="AE51" s="27">
        <f t="shared" si="35"/>
        <v>0</v>
      </c>
      <c r="AF51" s="28">
        <f t="shared" si="36"/>
        <v>0</v>
      </c>
      <c r="AG51" s="29">
        <f t="shared" si="36"/>
        <v>0</v>
      </c>
      <c r="AH51" s="28">
        <f t="shared" si="37"/>
        <v>0</v>
      </c>
      <c r="AI51" s="22">
        <f t="shared" si="38"/>
        <v>0</v>
      </c>
    </row>
    <row r="52" spans="1:35" ht="15">
      <c r="A52" s="30"/>
      <c r="B52" s="31"/>
      <c r="C52" s="31"/>
      <c r="D52" s="17"/>
      <c r="E52" s="18">
        <f t="shared" si="22"/>
        <v>0</v>
      </c>
      <c r="F52" s="19"/>
      <c r="G52" s="18">
        <f t="shared" si="23"/>
        <v>0</v>
      </c>
      <c r="H52" s="19"/>
      <c r="I52" s="18">
        <f t="shared" si="24"/>
        <v>0</v>
      </c>
      <c r="J52" s="19"/>
      <c r="K52" s="18">
        <f t="shared" si="25"/>
        <v>0</v>
      </c>
      <c r="L52" s="19"/>
      <c r="M52" s="18">
        <f t="shared" si="26"/>
        <v>0</v>
      </c>
      <c r="N52" s="20">
        <f t="shared" si="27"/>
        <v>0</v>
      </c>
      <c r="O52" s="21">
        <f t="shared" si="27"/>
        <v>0</v>
      </c>
      <c r="P52" s="19"/>
      <c r="Q52" s="18">
        <f t="shared" si="28"/>
        <v>0</v>
      </c>
      <c r="R52" s="19"/>
      <c r="S52" s="18">
        <f t="shared" si="29"/>
        <v>0</v>
      </c>
      <c r="T52" s="20">
        <f t="shared" si="30"/>
        <v>0</v>
      </c>
      <c r="U52" s="22">
        <f t="shared" si="30"/>
        <v>0</v>
      </c>
      <c r="V52" s="23"/>
      <c r="W52" s="18">
        <f t="shared" si="31"/>
        <v>0</v>
      </c>
      <c r="X52" s="24"/>
      <c r="Y52" s="18">
        <f t="shared" si="32"/>
        <v>0</v>
      </c>
      <c r="Z52" s="24"/>
      <c r="AA52" s="18">
        <f t="shared" si="33"/>
        <v>0</v>
      </c>
      <c r="AB52" s="33"/>
      <c r="AC52" s="18">
        <f t="shared" si="34"/>
        <v>0</v>
      </c>
      <c r="AD52" s="26">
        <f t="shared" si="35"/>
        <v>0</v>
      </c>
      <c r="AE52" s="27">
        <f t="shared" si="35"/>
        <v>0</v>
      </c>
      <c r="AF52" s="28">
        <f t="shared" si="36"/>
        <v>0</v>
      </c>
      <c r="AG52" s="29">
        <f t="shared" si="36"/>
        <v>0</v>
      </c>
      <c r="AH52" s="28">
        <f t="shared" si="37"/>
        <v>0</v>
      </c>
      <c r="AI52" s="22">
        <f t="shared" si="38"/>
        <v>0</v>
      </c>
    </row>
    <row r="53" spans="1:35" ht="15">
      <c r="A53" s="30"/>
      <c r="B53" s="31"/>
      <c r="C53" s="31"/>
      <c r="D53" s="17"/>
      <c r="E53" s="18">
        <f t="shared" si="22"/>
        <v>0</v>
      </c>
      <c r="F53" s="19"/>
      <c r="G53" s="18">
        <f t="shared" si="23"/>
        <v>0</v>
      </c>
      <c r="H53" s="19"/>
      <c r="I53" s="18">
        <f t="shared" si="24"/>
        <v>0</v>
      </c>
      <c r="J53" s="19"/>
      <c r="K53" s="18">
        <f t="shared" si="25"/>
        <v>0</v>
      </c>
      <c r="L53" s="19"/>
      <c r="M53" s="18">
        <f t="shared" si="26"/>
        <v>0</v>
      </c>
      <c r="N53" s="20">
        <f t="shared" si="27"/>
        <v>0</v>
      </c>
      <c r="O53" s="21">
        <f t="shared" si="27"/>
        <v>0</v>
      </c>
      <c r="P53" s="19"/>
      <c r="Q53" s="18">
        <f t="shared" si="28"/>
        <v>0</v>
      </c>
      <c r="R53" s="19"/>
      <c r="S53" s="18">
        <f t="shared" si="29"/>
        <v>0</v>
      </c>
      <c r="T53" s="20">
        <f t="shared" si="30"/>
        <v>0</v>
      </c>
      <c r="U53" s="22">
        <f t="shared" si="30"/>
        <v>0</v>
      </c>
      <c r="V53" s="23"/>
      <c r="W53" s="18">
        <f t="shared" si="31"/>
        <v>0</v>
      </c>
      <c r="X53" s="24"/>
      <c r="Y53" s="18">
        <f t="shared" si="32"/>
        <v>0</v>
      </c>
      <c r="Z53" s="24"/>
      <c r="AA53" s="18">
        <f t="shared" si="33"/>
        <v>0</v>
      </c>
      <c r="AB53" s="33"/>
      <c r="AC53" s="18">
        <f t="shared" si="34"/>
        <v>0</v>
      </c>
      <c r="AD53" s="26">
        <f t="shared" si="35"/>
        <v>0</v>
      </c>
      <c r="AE53" s="27">
        <f t="shared" si="35"/>
        <v>0</v>
      </c>
      <c r="AF53" s="28">
        <f t="shared" si="36"/>
        <v>0</v>
      </c>
      <c r="AG53" s="29">
        <f t="shared" si="36"/>
        <v>0</v>
      </c>
      <c r="AH53" s="28">
        <f t="shared" si="37"/>
        <v>0</v>
      </c>
      <c r="AI53" s="22">
        <f t="shared" si="38"/>
        <v>0</v>
      </c>
    </row>
    <row r="54" spans="1:35" ht="15">
      <c r="A54" s="30"/>
      <c r="B54" s="31"/>
      <c r="C54" s="31"/>
      <c r="D54" s="17"/>
      <c r="E54" s="18">
        <f t="shared" si="22"/>
        <v>0</v>
      </c>
      <c r="F54" s="19"/>
      <c r="G54" s="18">
        <f t="shared" si="23"/>
        <v>0</v>
      </c>
      <c r="H54" s="19"/>
      <c r="I54" s="18">
        <f t="shared" si="24"/>
        <v>0</v>
      </c>
      <c r="J54" s="19"/>
      <c r="K54" s="18">
        <f t="shared" si="25"/>
        <v>0</v>
      </c>
      <c r="L54" s="19"/>
      <c r="M54" s="18">
        <f t="shared" si="26"/>
        <v>0</v>
      </c>
      <c r="N54" s="20">
        <f t="shared" si="27"/>
        <v>0</v>
      </c>
      <c r="O54" s="21">
        <f t="shared" si="27"/>
        <v>0</v>
      </c>
      <c r="P54" s="19"/>
      <c r="Q54" s="18">
        <f t="shared" si="28"/>
        <v>0</v>
      </c>
      <c r="R54" s="19"/>
      <c r="S54" s="18">
        <f t="shared" si="29"/>
        <v>0</v>
      </c>
      <c r="T54" s="20">
        <f t="shared" si="30"/>
        <v>0</v>
      </c>
      <c r="U54" s="22">
        <f t="shared" si="30"/>
        <v>0</v>
      </c>
      <c r="V54" s="23"/>
      <c r="W54" s="18">
        <f t="shared" si="31"/>
        <v>0</v>
      </c>
      <c r="X54" s="24"/>
      <c r="Y54" s="18">
        <f t="shared" si="32"/>
        <v>0</v>
      </c>
      <c r="Z54" s="24"/>
      <c r="AA54" s="18">
        <f t="shared" si="33"/>
        <v>0</v>
      </c>
      <c r="AB54" s="33"/>
      <c r="AC54" s="18">
        <f t="shared" si="34"/>
        <v>0</v>
      </c>
      <c r="AD54" s="26">
        <f t="shared" si="35"/>
        <v>0</v>
      </c>
      <c r="AE54" s="27">
        <f t="shared" si="35"/>
        <v>0</v>
      </c>
      <c r="AF54" s="28">
        <f t="shared" si="36"/>
        <v>0</v>
      </c>
      <c r="AG54" s="29">
        <f t="shared" si="36"/>
        <v>0</v>
      </c>
      <c r="AH54" s="28">
        <f t="shared" si="37"/>
        <v>0</v>
      </c>
      <c r="AI54" s="22">
        <f t="shared" si="38"/>
        <v>0</v>
      </c>
    </row>
    <row r="55" spans="1:35" ht="15">
      <c r="A55" s="30"/>
      <c r="B55" s="31"/>
      <c r="C55" s="31"/>
      <c r="D55" s="17"/>
      <c r="E55" s="18">
        <f t="shared" si="22"/>
        <v>0</v>
      </c>
      <c r="F55" s="19"/>
      <c r="G55" s="18">
        <f t="shared" si="23"/>
        <v>0</v>
      </c>
      <c r="H55" s="19"/>
      <c r="I55" s="18">
        <f t="shared" si="24"/>
        <v>0</v>
      </c>
      <c r="J55" s="19"/>
      <c r="K55" s="18">
        <f t="shared" si="25"/>
        <v>0</v>
      </c>
      <c r="L55" s="19"/>
      <c r="M55" s="18">
        <f t="shared" si="26"/>
        <v>0</v>
      </c>
      <c r="N55" s="20">
        <f t="shared" si="27"/>
        <v>0</v>
      </c>
      <c r="O55" s="21">
        <f t="shared" si="27"/>
        <v>0</v>
      </c>
      <c r="P55" s="19"/>
      <c r="Q55" s="18">
        <f t="shared" si="28"/>
        <v>0</v>
      </c>
      <c r="R55" s="19"/>
      <c r="S55" s="18">
        <f t="shared" si="29"/>
        <v>0</v>
      </c>
      <c r="T55" s="20">
        <f t="shared" si="30"/>
        <v>0</v>
      </c>
      <c r="U55" s="22">
        <f t="shared" si="30"/>
        <v>0</v>
      </c>
      <c r="V55" s="23"/>
      <c r="W55" s="18">
        <f t="shared" si="31"/>
        <v>0</v>
      </c>
      <c r="X55" s="24"/>
      <c r="Y55" s="18">
        <f t="shared" si="32"/>
        <v>0</v>
      </c>
      <c r="Z55" s="24"/>
      <c r="AA55" s="18">
        <f t="shared" si="33"/>
        <v>0</v>
      </c>
      <c r="AB55" s="33"/>
      <c r="AC55" s="18">
        <f t="shared" si="34"/>
        <v>0</v>
      </c>
      <c r="AD55" s="26">
        <f t="shared" si="35"/>
        <v>0</v>
      </c>
      <c r="AE55" s="27">
        <f t="shared" si="35"/>
        <v>0</v>
      </c>
      <c r="AF55" s="28">
        <f t="shared" si="36"/>
        <v>0</v>
      </c>
      <c r="AG55" s="29">
        <f t="shared" si="36"/>
        <v>0</v>
      </c>
      <c r="AH55" s="28">
        <f t="shared" si="37"/>
        <v>0</v>
      </c>
      <c r="AI55" s="22">
        <f t="shared" si="38"/>
        <v>0</v>
      </c>
    </row>
    <row r="56" spans="1:35" ht="15">
      <c r="A56" s="30"/>
      <c r="B56" s="31"/>
      <c r="C56" s="31"/>
      <c r="D56" s="17"/>
      <c r="E56" s="18">
        <f t="shared" si="22"/>
        <v>0</v>
      </c>
      <c r="F56" s="19"/>
      <c r="G56" s="18">
        <f t="shared" si="23"/>
        <v>0</v>
      </c>
      <c r="H56" s="19"/>
      <c r="I56" s="18">
        <f t="shared" si="24"/>
        <v>0</v>
      </c>
      <c r="J56" s="19"/>
      <c r="K56" s="18">
        <f t="shared" si="25"/>
        <v>0</v>
      </c>
      <c r="L56" s="19"/>
      <c r="M56" s="18">
        <f t="shared" si="26"/>
        <v>0</v>
      </c>
      <c r="N56" s="20">
        <f t="shared" si="27"/>
        <v>0</v>
      </c>
      <c r="O56" s="21">
        <f t="shared" si="27"/>
        <v>0</v>
      </c>
      <c r="P56" s="19"/>
      <c r="Q56" s="18">
        <f t="shared" si="28"/>
        <v>0</v>
      </c>
      <c r="R56" s="19"/>
      <c r="S56" s="18">
        <f t="shared" si="29"/>
        <v>0</v>
      </c>
      <c r="T56" s="20">
        <f t="shared" si="30"/>
        <v>0</v>
      </c>
      <c r="U56" s="22">
        <f t="shared" si="30"/>
        <v>0</v>
      </c>
      <c r="V56" s="23"/>
      <c r="W56" s="18">
        <f t="shared" si="31"/>
        <v>0</v>
      </c>
      <c r="X56" s="24"/>
      <c r="Y56" s="18">
        <f t="shared" si="32"/>
        <v>0</v>
      </c>
      <c r="Z56" s="24"/>
      <c r="AA56" s="18">
        <f t="shared" si="33"/>
        <v>0</v>
      </c>
      <c r="AB56" s="33"/>
      <c r="AC56" s="18">
        <f t="shared" si="34"/>
        <v>0</v>
      </c>
      <c r="AD56" s="26">
        <f t="shared" si="35"/>
        <v>0</v>
      </c>
      <c r="AE56" s="27">
        <f t="shared" si="35"/>
        <v>0</v>
      </c>
      <c r="AF56" s="28">
        <f t="shared" si="36"/>
        <v>0</v>
      </c>
      <c r="AG56" s="29">
        <f t="shared" si="36"/>
        <v>0</v>
      </c>
      <c r="AH56" s="28">
        <f t="shared" si="37"/>
        <v>0</v>
      </c>
      <c r="AI56" s="22">
        <f t="shared" si="38"/>
        <v>0</v>
      </c>
    </row>
    <row r="57" spans="1:35" ht="15">
      <c r="A57" s="30"/>
      <c r="B57" s="31"/>
      <c r="C57" s="31"/>
      <c r="D57" s="17"/>
      <c r="E57" s="18">
        <f t="shared" si="22"/>
        <v>0</v>
      </c>
      <c r="F57" s="19"/>
      <c r="G57" s="18">
        <f t="shared" si="23"/>
        <v>0</v>
      </c>
      <c r="H57" s="19"/>
      <c r="I57" s="18">
        <f t="shared" si="24"/>
        <v>0</v>
      </c>
      <c r="J57" s="19"/>
      <c r="K57" s="18">
        <f t="shared" si="25"/>
        <v>0</v>
      </c>
      <c r="L57" s="19"/>
      <c r="M57" s="18">
        <f t="shared" si="26"/>
        <v>0</v>
      </c>
      <c r="N57" s="20">
        <f t="shared" si="27"/>
        <v>0</v>
      </c>
      <c r="O57" s="21">
        <f t="shared" si="27"/>
        <v>0</v>
      </c>
      <c r="P57" s="19"/>
      <c r="Q57" s="18">
        <f t="shared" si="28"/>
        <v>0</v>
      </c>
      <c r="R57" s="19"/>
      <c r="S57" s="18">
        <f t="shared" si="29"/>
        <v>0</v>
      </c>
      <c r="T57" s="20">
        <f t="shared" si="30"/>
        <v>0</v>
      </c>
      <c r="U57" s="22">
        <f t="shared" si="30"/>
        <v>0</v>
      </c>
      <c r="V57" s="23"/>
      <c r="W57" s="18">
        <f t="shared" si="31"/>
        <v>0</v>
      </c>
      <c r="X57" s="24"/>
      <c r="Y57" s="18">
        <f t="shared" si="32"/>
        <v>0</v>
      </c>
      <c r="Z57" s="24"/>
      <c r="AA57" s="18">
        <f t="shared" si="33"/>
        <v>0</v>
      </c>
      <c r="AB57" s="33"/>
      <c r="AC57" s="18">
        <f t="shared" si="34"/>
        <v>0</v>
      </c>
      <c r="AD57" s="26">
        <f t="shared" si="35"/>
        <v>0</v>
      </c>
      <c r="AE57" s="27">
        <f t="shared" si="35"/>
        <v>0</v>
      </c>
      <c r="AF57" s="28">
        <f t="shared" si="36"/>
        <v>0</v>
      </c>
      <c r="AG57" s="29">
        <f t="shared" si="36"/>
        <v>0</v>
      </c>
      <c r="AH57" s="28">
        <f t="shared" si="37"/>
        <v>0</v>
      </c>
      <c r="AI57" s="22">
        <f t="shared" si="38"/>
        <v>0</v>
      </c>
    </row>
    <row r="58" spans="1:35" ht="15">
      <c r="A58" s="30"/>
      <c r="B58" s="31"/>
      <c r="C58" s="31"/>
      <c r="D58" s="17"/>
      <c r="E58" s="18">
        <f t="shared" si="0"/>
        <v>0</v>
      </c>
      <c r="F58" s="19"/>
      <c r="G58" s="18">
        <f t="shared" si="23"/>
        <v>0</v>
      </c>
      <c r="H58" s="19"/>
      <c r="I58" s="18">
        <f t="shared" si="24"/>
        <v>0</v>
      </c>
      <c r="J58" s="19"/>
      <c r="K58" s="18">
        <f t="shared" si="25"/>
        <v>0</v>
      </c>
      <c r="L58" s="19"/>
      <c r="M58" s="18">
        <f t="shared" si="26"/>
        <v>0</v>
      </c>
      <c r="N58" s="20">
        <f t="shared" si="27"/>
        <v>0</v>
      </c>
      <c r="O58" s="21">
        <f t="shared" si="27"/>
        <v>0</v>
      </c>
      <c r="P58" s="19"/>
      <c r="Q58" s="18">
        <f t="shared" si="28"/>
        <v>0</v>
      </c>
      <c r="R58" s="19"/>
      <c r="S58" s="18">
        <f t="shared" si="29"/>
        <v>0</v>
      </c>
      <c r="T58" s="20">
        <f t="shared" si="30"/>
        <v>0</v>
      </c>
      <c r="U58" s="22">
        <f t="shared" si="30"/>
        <v>0</v>
      </c>
      <c r="V58" s="23"/>
      <c r="W58" s="18">
        <f t="shared" si="31"/>
        <v>0</v>
      </c>
      <c r="X58" s="24"/>
      <c r="Y58" s="18">
        <f t="shared" si="32"/>
        <v>0</v>
      </c>
      <c r="Z58" s="24"/>
      <c r="AA58" s="18">
        <f t="shared" si="33"/>
        <v>0</v>
      </c>
      <c r="AB58" s="33"/>
      <c r="AC58" s="18">
        <f t="shared" si="12"/>
        <v>0</v>
      </c>
      <c r="AD58" s="26">
        <f t="shared" si="35"/>
        <v>0</v>
      </c>
      <c r="AE58" s="27">
        <f t="shared" si="35"/>
        <v>0</v>
      </c>
      <c r="AF58" s="28">
        <f t="shared" si="36"/>
        <v>0</v>
      </c>
      <c r="AG58" s="29">
        <f t="shared" si="36"/>
        <v>0</v>
      </c>
      <c r="AH58" s="28">
        <f t="shared" si="37"/>
        <v>0</v>
      </c>
      <c r="AI58" s="22">
        <f t="shared" si="38"/>
        <v>0</v>
      </c>
    </row>
    <row r="59" spans="1:35" ht="15">
      <c r="A59" s="30"/>
      <c r="B59" s="31"/>
      <c r="C59" s="31"/>
      <c r="D59" s="17"/>
      <c r="E59" s="18">
        <f t="shared" si="0"/>
        <v>0</v>
      </c>
      <c r="F59" s="19"/>
      <c r="G59" s="18">
        <f t="shared" si="23"/>
        <v>0</v>
      </c>
      <c r="H59" s="19"/>
      <c r="I59" s="18">
        <f t="shared" si="24"/>
        <v>0</v>
      </c>
      <c r="J59" s="19"/>
      <c r="K59" s="18">
        <f t="shared" si="25"/>
        <v>0</v>
      </c>
      <c r="L59" s="19"/>
      <c r="M59" s="18">
        <f t="shared" si="26"/>
        <v>0</v>
      </c>
      <c r="N59" s="20">
        <f t="shared" si="27"/>
        <v>0</v>
      </c>
      <c r="O59" s="21">
        <f t="shared" si="27"/>
        <v>0</v>
      </c>
      <c r="P59" s="19"/>
      <c r="Q59" s="18">
        <f t="shared" si="28"/>
        <v>0</v>
      </c>
      <c r="R59" s="19"/>
      <c r="S59" s="18">
        <f t="shared" si="29"/>
        <v>0</v>
      </c>
      <c r="T59" s="20">
        <f t="shared" si="30"/>
        <v>0</v>
      </c>
      <c r="U59" s="22">
        <f t="shared" si="30"/>
        <v>0</v>
      </c>
      <c r="V59" s="23"/>
      <c r="W59" s="18">
        <f t="shared" si="31"/>
        <v>0</v>
      </c>
      <c r="X59" s="24"/>
      <c r="Y59" s="18">
        <f t="shared" si="32"/>
        <v>0</v>
      </c>
      <c r="Z59" s="24"/>
      <c r="AA59" s="18">
        <f t="shared" si="33"/>
        <v>0</v>
      </c>
      <c r="AB59" s="33"/>
      <c r="AC59" s="18">
        <f t="shared" si="12"/>
        <v>0</v>
      </c>
      <c r="AD59" s="26">
        <f t="shared" si="35"/>
        <v>0</v>
      </c>
      <c r="AE59" s="27">
        <f t="shared" si="35"/>
        <v>0</v>
      </c>
      <c r="AF59" s="28">
        <f t="shared" si="36"/>
        <v>0</v>
      </c>
      <c r="AG59" s="29">
        <f t="shared" si="36"/>
        <v>0</v>
      </c>
      <c r="AH59" s="28">
        <f t="shared" si="37"/>
        <v>0</v>
      </c>
      <c r="AI59" s="22">
        <f t="shared" si="38"/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23"/>
        <v>0</v>
      </c>
      <c r="H60" s="19"/>
      <c r="I60" s="18">
        <f t="shared" si="24"/>
        <v>0</v>
      </c>
      <c r="J60" s="19"/>
      <c r="K60" s="18">
        <f t="shared" si="25"/>
        <v>0</v>
      </c>
      <c r="L60" s="19"/>
      <c r="M60" s="18">
        <f t="shared" si="26"/>
        <v>0</v>
      </c>
      <c r="N60" s="20">
        <f t="shared" si="27"/>
        <v>0</v>
      </c>
      <c r="O60" s="21">
        <f t="shared" si="27"/>
        <v>0</v>
      </c>
      <c r="P60" s="19"/>
      <c r="Q60" s="18">
        <f t="shared" si="28"/>
        <v>0</v>
      </c>
      <c r="R60" s="19"/>
      <c r="S60" s="18">
        <f t="shared" si="29"/>
        <v>0</v>
      </c>
      <c r="T60" s="20">
        <f t="shared" si="30"/>
        <v>0</v>
      </c>
      <c r="U60" s="22">
        <f t="shared" si="30"/>
        <v>0</v>
      </c>
      <c r="V60" s="23"/>
      <c r="W60" s="18">
        <f t="shared" si="31"/>
        <v>0</v>
      </c>
      <c r="X60" s="24"/>
      <c r="Y60" s="18">
        <f t="shared" si="32"/>
        <v>0</v>
      </c>
      <c r="Z60" s="24"/>
      <c r="AA60" s="18">
        <f t="shared" si="33"/>
        <v>0</v>
      </c>
      <c r="AB60" s="33"/>
      <c r="AC60" s="18">
        <f t="shared" si="12"/>
        <v>0</v>
      </c>
      <c r="AD60" s="26">
        <f t="shared" si="35"/>
        <v>0</v>
      </c>
      <c r="AE60" s="27">
        <f t="shared" si="35"/>
        <v>0</v>
      </c>
      <c r="AF60" s="28">
        <f t="shared" si="36"/>
        <v>0</v>
      </c>
      <c r="AG60" s="29">
        <f t="shared" si="36"/>
        <v>0</v>
      </c>
      <c r="AH60" s="28">
        <f t="shared" si="37"/>
        <v>0</v>
      </c>
      <c r="AI60" s="22">
        <f t="shared" si="38"/>
        <v>0</v>
      </c>
    </row>
    <row r="61" spans="1:35" ht="15">
      <c r="A61" s="30"/>
      <c r="B61" s="31"/>
      <c r="C61" s="16"/>
      <c r="D61" s="17"/>
      <c r="E61" s="18">
        <f t="shared" si="0"/>
        <v>0</v>
      </c>
      <c r="F61" s="19"/>
      <c r="G61" s="18">
        <f t="shared" si="23"/>
        <v>0</v>
      </c>
      <c r="H61" s="19"/>
      <c r="I61" s="18">
        <f t="shared" si="24"/>
        <v>0</v>
      </c>
      <c r="J61" s="19"/>
      <c r="K61" s="18">
        <f t="shared" si="25"/>
        <v>0</v>
      </c>
      <c r="L61" s="19"/>
      <c r="M61" s="18">
        <f t="shared" si="26"/>
        <v>0</v>
      </c>
      <c r="N61" s="20">
        <f t="shared" si="27"/>
        <v>0</v>
      </c>
      <c r="O61" s="21">
        <f t="shared" si="27"/>
        <v>0</v>
      </c>
      <c r="P61" s="19"/>
      <c r="Q61" s="18">
        <f t="shared" si="28"/>
        <v>0</v>
      </c>
      <c r="R61" s="19"/>
      <c r="S61" s="18">
        <f t="shared" si="29"/>
        <v>0</v>
      </c>
      <c r="T61" s="20">
        <f t="shared" si="30"/>
        <v>0</v>
      </c>
      <c r="U61" s="22">
        <f t="shared" si="30"/>
        <v>0</v>
      </c>
      <c r="V61" s="23"/>
      <c r="W61" s="18">
        <f t="shared" si="31"/>
        <v>0</v>
      </c>
      <c r="X61" s="24"/>
      <c r="Y61" s="18">
        <f t="shared" si="32"/>
        <v>0</v>
      </c>
      <c r="Z61" s="24"/>
      <c r="AA61" s="18">
        <f t="shared" si="33"/>
        <v>0</v>
      </c>
      <c r="AB61" s="33"/>
      <c r="AC61" s="18">
        <f t="shared" si="12"/>
        <v>0</v>
      </c>
      <c r="AD61" s="26">
        <f t="shared" si="35"/>
        <v>0</v>
      </c>
      <c r="AE61" s="27">
        <f t="shared" si="35"/>
        <v>0</v>
      </c>
      <c r="AF61" s="28">
        <f t="shared" si="36"/>
        <v>0</v>
      </c>
      <c r="AG61" s="29">
        <f t="shared" si="36"/>
        <v>0</v>
      </c>
      <c r="AH61" s="28">
        <f t="shared" si="37"/>
        <v>0</v>
      </c>
      <c r="AI61" s="22">
        <f t="shared" si="38"/>
        <v>0</v>
      </c>
    </row>
    <row r="62" spans="1:35" s="1" customFormat="1" ht="15">
      <c r="A62" s="493" t="s">
        <v>37</v>
      </c>
      <c r="B62" s="494"/>
      <c r="C62" s="495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8"/>
    </row>
    <row r="63" spans="1:35" s="274" customFormat="1" ht="15">
      <c r="A63" s="30"/>
      <c r="B63" s="31"/>
      <c r="C63" s="298" t="s">
        <v>1297</v>
      </c>
      <c r="D63" s="300">
        <v>3</v>
      </c>
      <c r="E63" s="18">
        <f aca="true" t="shared" si="39" ref="E63:E72">+D63/12</f>
        <v>0.25</v>
      </c>
      <c r="F63" s="19"/>
      <c r="G63" s="18">
        <f aca="true" t="shared" si="40" ref="G63:G72">F63/12</f>
        <v>0</v>
      </c>
      <c r="H63" s="19"/>
      <c r="I63" s="18">
        <f aca="true" t="shared" si="41" ref="I63:I72">+H63/12</f>
        <v>0</v>
      </c>
      <c r="J63" s="19"/>
      <c r="K63" s="18">
        <f aca="true" t="shared" si="42" ref="K63:K72">+J63/12</f>
        <v>0</v>
      </c>
      <c r="L63" s="19"/>
      <c r="M63" s="18">
        <f aca="true" t="shared" si="43" ref="M63:M72">+L63/12</f>
        <v>0</v>
      </c>
      <c r="N63" s="20">
        <f aca="true" t="shared" si="44" ref="N63:N72">D63+F63+H63+J63+L63</f>
        <v>3</v>
      </c>
      <c r="O63" s="21">
        <f aca="true" t="shared" si="45" ref="O63:O72">E63+G63+I63+K63+M63</f>
        <v>0.25</v>
      </c>
      <c r="P63" s="19"/>
      <c r="Q63" s="18">
        <f aca="true" t="shared" si="46" ref="Q63:Q72">+P63/12</f>
        <v>0</v>
      </c>
      <c r="R63" s="19"/>
      <c r="S63" s="18">
        <f aca="true" t="shared" si="47" ref="S63:S72">+R63/12</f>
        <v>0</v>
      </c>
      <c r="T63" s="20">
        <f aca="true" t="shared" si="48" ref="T63:T72">P63+R63</f>
        <v>0</v>
      </c>
      <c r="U63" s="22">
        <f aca="true" t="shared" si="49" ref="U63:U72">Q63+S63</f>
        <v>0</v>
      </c>
      <c r="V63" s="23"/>
      <c r="W63" s="18">
        <f aca="true" t="shared" si="50" ref="W63:W72">+V63/12</f>
        <v>0</v>
      </c>
      <c r="X63" s="24"/>
      <c r="Y63" s="18">
        <f aca="true" t="shared" si="51" ref="Y63:Y72">+X63/12</f>
        <v>0</v>
      </c>
      <c r="Z63" s="24"/>
      <c r="AA63" s="34">
        <f aca="true" t="shared" si="52" ref="AA63:AA72">+Z63/12</f>
        <v>0</v>
      </c>
      <c r="AB63" s="33"/>
      <c r="AC63" s="34">
        <f aca="true" t="shared" si="53" ref="AC63:AC72">AB63/12</f>
        <v>0</v>
      </c>
      <c r="AD63" s="26">
        <f aca="true" t="shared" si="54" ref="AD63:AD72">X63+Z63+AB63</f>
        <v>0</v>
      </c>
      <c r="AE63" s="27">
        <f aca="true" t="shared" si="55" ref="AE63:AE72">Y63+AA63+AC63</f>
        <v>0</v>
      </c>
      <c r="AF63" s="28">
        <f aca="true" t="shared" si="56" ref="AF63:AF72">N63+T63+V63+AD63</f>
        <v>3</v>
      </c>
      <c r="AG63" s="29">
        <f aca="true" t="shared" si="57" ref="AG63:AG72">O63+U63+W63+AE63</f>
        <v>0.25</v>
      </c>
      <c r="AH63" s="28">
        <f aca="true" t="shared" si="58" ref="AH63:AH72">IF(AF63-F63-J63-AB63-12&lt;0,0,AF63-F63-J63-AB63-12)</f>
        <v>0</v>
      </c>
      <c r="AI63" s="22">
        <f aca="true" t="shared" si="59" ref="AI63:AI72">AH63/12</f>
        <v>0</v>
      </c>
    </row>
    <row r="64" spans="1:35" s="274" customFormat="1" ht="15">
      <c r="A64" s="30"/>
      <c r="B64" s="31"/>
      <c r="C64" s="298" t="s">
        <v>1298</v>
      </c>
      <c r="D64" s="300">
        <v>3</v>
      </c>
      <c r="E64" s="18">
        <f t="shared" si="39"/>
        <v>0.25</v>
      </c>
      <c r="F64" s="19"/>
      <c r="G64" s="18">
        <f t="shared" si="40"/>
        <v>0</v>
      </c>
      <c r="H64" s="19"/>
      <c r="I64" s="18">
        <f t="shared" si="41"/>
        <v>0</v>
      </c>
      <c r="J64" s="19"/>
      <c r="K64" s="18">
        <f t="shared" si="42"/>
        <v>0</v>
      </c>
      <c r="L64" s="19"/>
      <c r="M64" s="18">
        <f t="shared" si="43"/>
        <v>0</v>
      </c>
      <c r="N64" s="20">
        <f t="shared" si="44"/>
        <v>3</v>
      </c>
      <c r="O64" s="21">
        <f t="shared" si="45"/>
        <v>0.25</v>
      </c>
      <c r="P64" s="19"/>
      <c r="Q64" s="18">
        <f t="shared" si="46"/>
        <v>0</v>
      </c>
      <c r="R64" s="19"/>
      <c r="S64" s="18">
        <f t="shared" si="47"/>
        <v>0</v>
      </c>
      <c r="T64" s="20">
        <f t="shared" si="48"/>
        <v>0</v>
      </c>
      <c r="U64" s="22">
        <f t="shared" si="49"/>
        <v>0</v>
      </c>
      <c r="V64" s="23"/>
      <c r="W64" s="18">
        <f t="shared" si="50"/>
        <v>0</v>
      </c>
      <c r="X64" s="24"/>
      <c r="Y64" s="18">
        <f t="shared" si="51"/>
        <v>0</v>
      </c>
      <c r="Z64" s="24"/>
      <c r="AA64" s="34">
        <f t="shared" si="52"/>
        <v>0</v>
      </c>
      <c r="AB64" s="33"/>
      <c r="AC64" s="34">
        <f t="shared" si="53"/>
        <v>0</v>
      </c>
      <c r="AD64" s="26">
        <f t="shared" si="54"/>
        <v>0</v>
      </c>
      <c r="AE64" s="27">
        <f t="shared" si="55"/>
        <v>0</v>
      </c>
      <c r="AF64" s="28">
        <f t="shared" si="56"/>
        <v>3</v>
      </c>
      <c r="AG64" s="29">
        <f t="shared" si="57"/>
        <v>0.25</v>
      </c>
      <c r="AH64" s="28">
        <f t="shared" si="58"/>
        <v>0</v>
      </c>
      <c r="AI64" s="22">
        <f t="shared" si="59"/>
        <v>0</v>
      </c>
    </row>
    <row r="65" spans="1:35" s="274" customFormat="1" ht="15">
      <c r="A65" s="30"/>
      <c r="B65" s="31"/>
      <c r="C65" s="298" t="s">
        <v>1299</v>
      </c>
      <c r="D65" s="300">
        <v>3</v>
      </c>
      <c r="E65" s="18">
        <f t="shared" si="39"/>
        <v>0.25</v>
      </c>
      <c r="F65" s="19"/>
      <c r="G65" s="18">
        <f t="shared" si="40"/>
        <v>0</v>
      </c>
      <c r="H65" s="19"/>
      <c r="I65" s="18">
        <f t="shared" si="41"/>
        <v>0</v>
      </c>
      <c r="J65" s="19"/>
      <c r="K65" s="18">
        <f t="shared" si="42"/>
        <v>0</v>
      </c>
      <c r="L65" s="19"/>
      <c r="M65" s="18">
        <f t="shared" si="43"/>
        <v>0</v>
      </c>
      <c r="N65" s="20">
        <f t="shared" si="44"/>
        <v>3</v>
      </c>
      <c r="O65" s="21">
        <f t="shared" si="45"/>
        <v>0.25</v>
      </c>
      <c r="P65" s="19"/>
      <c r="Q65" s="18">
        <f t="shared" si="46"/>
        <v>0</v>
      </c>
      <c r="R65" s="19"/>
      <c r="S65" s="18">
        <f t="shared" si="47"/>
        <v>0</v>
      </c>
      <c r="T65" s="20">
        <f t="shared" si="48"/>
        <v>0</v>
      </c>
      <c r="U65" s="22">
        <f t="shared" si="49"/>
        <v>0</v>
      </c>
      <c r="V65" s="23"/>
      <c r="W65" s="18">
        <f t="shared" si="50"/>
        <v>0</v>
      </c>
      <c r="X65" s="24"/>
      <c r="Y65" s="18">
        <f t="shared" si="51"/>
        <v>0</v>
      </c>
      <c r="Z65" s="24"/>
      <c r="AA65" s="34">
        <f t="shared" si="52"/>
        <v>0</v>
      </c>
      <c r="AB65" s="37"/>
      <c r="AC65" s="34">
        <f t="shared" si="53"/>
        <v>0</v>
      </c>
      <c r="AD65" s="38">
        <f t="shared" si="54"/>
        <v>0</v>
      </c>
      <c r="AE65" s="27">
        <f t="shared" si="55"/>
        <v>0</v>
      </c>
      <c r="AF65" s="28">
        <f t="shared" si="56"/>
        <v>3</v>
      </c>
      <c r="AG65" s="29">
        <f t="shared" si="57"/>
        <v>0.25</v>
      </c>
      <c r="AH65" s="28">
        <f t="shared" si="58"/>
        <v>0</v>
      </c>
      <c r="AI65" s="22">
        <f t="shared" si="59"/>
        <v>0</v>
      </c>
    </row>
    <row r="66" spans="1:35" s="274" customFormat="1" ht="15">
      <c r="A66" s="30"/>
      <c r="C66" s="298" t="s">
        <v>1300</v>
      </c>
      <c r="D66" s="300">
        <v>3</v>
      </c>
      <c r="E66" s="18">
        <f t="shared" si="39"/>
        <v>0.25</v>
      </c>
      <c r="F66" s="19"/>
      <c r="G66" s="18">
        <f t="shared" si="40"/>
        <v>0</v>
      </c>
      <c r="H66" s="19"/>
      <c r="I66" s="18">
        <f t="shared" si="41"/>
        <v>0</v>
      </c>
      <c r="J66" s="19"/>
      <c r="K66" s="18">
        <f t="shared" si="42"/>
        <v>0</v>
      </c>
      <c r="L66" s="19"/>
      <c r="M66" s="18">
        <f t="shared" si="43"/>
        <v>0</v>
      </c>
      <c r="N66" s="20">
        <f t="shared" si="44"/>
        <v>3</v>
      </c>
      <c r="O66" s="21">
        <f t="shared" si="45"/>
        <v>0.25</v>
      </c>
      <c r="P66" s="19"/>
      <c r="Q66" s="18">
        <f t="shared" si="46"/>
        <v>0</v>
      </c>
      <c r="R66" s="19"/>
      <c r="S66" s="18">
        <f t="shared" si="47"/>
        <v>0</v>
      </c>
      <c r="T66" s="20">
        <f t="shared" si="48"/>
        <v>0</v>
      </c>
      <c r="U66" s="22">
        <f t="shared" si="49"/>
        <v>0</v>
      </c>
      <c r="V66" s="23"/>
      <c r="W66" s="18">
        <f t="shared" si="50"/>
        <v>0</v>
      </c>
      <c r="X66" s="24"/>
      <c r="Y66" s="18">
        <f t="shared" si="51"/>
        <v>0</v>
      </c>
      <c r="Z66" s="24"/>
      <c r="AA66" s="34">
        <f t="shared" si="52"/>
        <v>0</v>
      </c>
      <c r="AB66" s="33"/>
      <c r="AC66" s="34">
        <f t="shared" si="53"/>
        <v>0</v>
      </c>
      <c r="AD66" s="26">
        <f t="shared" si="54"/>
        <v>0</v>
      </c>
      <c r="AE66" s="27">
        <f t="shared" si="55"/>
        <v>0</v>
      </c>
      <c r="AF66" s="28">
        <f t="shared" si="56"/>
        <v>3</v>
      </c>
      <c r="AG66" s="29">
        <f t="shared" si="57"/>
        <v>0.25</v>
      </c>
      <c r="AH66" s="28">
        <f t="shared" si="58"/>
        <v>0</v>
      </c>
      <c r="AI66" s="22">
        <f t="shared" si="59"/>
        <v>0</v>
      </c>
    </row>
    <row r="67" spans="1:35" s="274" customFormat="1" ht="15">
      <c r="A67" s="30"/>
      <c r="B67" s="31"/>
      <c r="C67" s="298" t="s">
        <v>1301</v>
      </c>
      <c r="D67" s="300">
        <v>3</v>
      </c>
      <c r="E67" s="18">
        <f t="shared" si="39"/>
        <v>0.25</v>
      </c>
      <c r="F67" s="19"/>
      <c r="G67" s="18">
        <f t="shared" si="40"/>
        <v>0</v>
      </c>
      <c r="H67" s="19"/>
      <c r="I67" s="18">
        <f t="shared" si="41"/>
        <v>0</v>
      </c>
      <c r="J67" s="19"/>
      <c r="K67" s="18">
        <f t="shared" si="42"/>
        <v>0</v>
      </c>
      <c r="L67" s="19"/>
      <c r="M67" s="18">
        <f t="shared" si="43"/>
        <v>0</v>
      </c>
      <c r="N67" s="20">
        <f t="shared" si="44"/>
        <v>3</v>
      </c>
      <c r="O67" s="21">
        <f t="shared" si="45"/>
        <v>0.25</v>
      </c>
      <c r="P67" s="19"/>
      <c r="Q67" s="18">
        <f t="shared" si="46"/>
        <v>0</v>
      </c>
      <c r="R67" s="19"/>
      <c r="S67" s="18">
        <f t="shared" si="47"/>
        <v>0</v>
      </c>
      <c r="T67" s="20">
        <f t="shared" si="48"/>
        <v>0</v>
      </c>
      <c r="U67" s="22">
        <f t="shared" si="49"/>
        <v>0</v>
      </c>
      <c r="V67" s="23"/>
      <c r="W67" s="18">
        <f t="shared" si="50"/>
        <v>0</v>
      </c>
      <c r="X67" s="24"/>
      <c r="Y67" s="18">
        <f t="shared" si="51"/>
        <v>0</v>
      </c>
      <c r="Z67" s="24"/>
      <c r="AA67" s="34">
        <f t="shared" si="52"/>
        <v>0</v>
      </c>
      <c r="AB67" s="33"/>
      <c r="AC67" s="34">
        <f t="shared" si="53"/>
        <v>0</v>
      </c>
      <c r="AD67" s="26">
        <f t="shared" si="54"/>
        <v>0</v>
      </c>
      <c r="AE67" s="27">
        <f t="shared" si="55"/>
        <v>0</v>
      </c>
      <c r="AF67" s="28">
        <f t="shared" si="56"/>
        <v>3</v>
      </c>
      <c r="AG67" s="29">
        <f t="shared" si="57"/>
        <v>0.25</v>
      </c>
      <c r="AH67" s="28">
        <f t="shared" si="58"/>
        <v>0</v>
      </c>
      <c r="AI67" s="22">
        <f t="shared" si="59"/>
        <v>0</v>
      </c>
    </row>
    <row r="68" spans="1:35" s="274" customFormat="1" ht="15">
      <c r="A68" s="30"/>
      <c r="B68" s="31"/>
      <c r="C68" s="298" t="s">
        <v>1302</v>
      </c>
      <c r="D68" s="300">
        <v>3</v>
      </c>
      <c r="E68" s="18">
        <f t="shared" si="39"/>
        <v>0.25</v>
      </c>
      <c r="F68" s="19"/>
      <c r="G68" s="18">
        <f t="shared" si="40"/>
        <v>0</v>
      </c>
      <c r="H68" s="19"/>
      <c r="I68" s="18">
        <f t="shared" si="41"/>
        <v>0</v>
      </c>
      <c r="J68" s="19"/>
      <c r="K68" s="18">
        <f t="shared" si="42"/>
        <v>0</v>
      </c>
      <c r="L68" s="19"/>
      <c r="M68" s="18">
        <f t="shared" si="43"/>
        <v>0</v>
      </c>
      <c r="N68" s="20">
        <f t="shared" si="44"/>
        <v>3</v>
      </c>
      <c r="O68" s="21">
        <f t="shared" si="45"/>
        <v>0.25</v>
      </c>
      <c r="P68" s="19"/>
      <c r="Q68" s="18">
        <f t="shared" si="46"/>
        <v>0</v>
      </c>
      <c r="R68" s="19"/>
      <c r="S68" s="18">
        <f t="shared" si="47"/>
        <v>0</v>
      </c>
      <c r="T68" s="20">
        <f t="shared" si="48"/>
        <v>0</v>
      </c>
      <c r="U68" s="22">
        <f t="shared" si="49"/>
        <v>0</v>
      </c>
      <c r="V68" s="23"/>
      <c r="W68" s="18">
        <f t="shared" si="50"/>
        <v>0</v>
      </c>
      <c r="X68" s="24"/>
      <c r="Y68" s="18">
        <f t="shared" si="51"/>
        <v>0</v>
      </c>
      <c r="Z68" s="24"/>
      <c r="AA68" s="34">
        <f t="shared" si="52"/>
        <v>0</v>
      </c>
      <c r="AB68" s="33"/>
      <c r="AC68" s="34">
        <f t="shared" si="53"/>
        <v>0</v>
      </c>
      <c r="AD68" s="26">
        <f t="shared" si="54"/>
        <v>0</v>
      </c>
      <c r="AE68" s="27">
        <f t="shared" si="55"/>
        <v>0</v>
      </c>
      <c r="AF68" s="28">
        <f t="shared" si="56"/>
        <v>3</v>
      </c>
      <c r="AG68" s="29">
        <f t="shared" si="57"/>
        <v>0.25</v>
      </c>
      <c r="AH68" s="28">
        <f t="shared" si="58"/>
        <v>0</v>
      </c>
      <c r="AI68" s="22">
        <f t="shared" si="59"/>
        <v>0</v>
      </c>
    </row>
    <row r="69" spans="1:35" s="274" customFormat="1" ht="15">
      <c r="A69" s="30"/>
      <c r="B69" s="31"/>
      <c r="C69" s="298" t="s">
        <v>1303</v>
      </c>
      <c r="D69" s="300">
        <v>6</v>
      </c>
      <c r="E69" s="18">
        <f t="shared" si="39"/>
        <v>0.5</v>
      </c>
      <c r="F69" s="19"/>
      <c r="G69" s="18">
        <f t="shared" si="40"/>
        <v>0</v>
      </c>
      <c r="H69" s="19"/>
      <c r="I69" s="18">
        <f t="shared" si="41"/>
        <v>0</v>
      </c>
      <c r="J69" s="19"/>
      <c r="K69" s="18">
        <f t="shared" si="42"/>
        <v>0</v>
      </c>
      <c r="L69" s="19"/>
      <c r="M69" s="18">
        <f t="shared" si="43"/>
        <v>0</v>
      </c>
      <c r="N69" s="20">
        <f t="shared" si="44"/>
        <v>6</v>
      </c>
      <c r="O69" s="21">
        <f t="shared" si="45"/>
        <v>0.5</v>
      </c>
      <c r="P69" s="19"/>
      <c r="Q69" s="18">
        <f t="shared" si="46"/>
        <v>0</v>
      </c>
      <c r="R69" s="19"/>
      <c r="S69" s="18">
        <f t="shared" si="47"/>
        <v>0</v>
      </c>
      <c r="T69" s="20">
        <f t="shared" si="48"/>
        <v>0</v>
      </c>
      <c r="U69" s="22">
        <f t="shared" si="49"/>
        <v>0</v>
      </c>
      <c r="V69" s="23"/>
      <c r="W69" s="18">
        <f t="shared" si="50"/>
        <v>0</v>
      </c>
      <c r="X69" s="24"/>
      <c r="Y69" s="18">
        <f t="shared" si="51"/>
        <v>0</v>
      </c>
      <c r="Z69" s="24"/>
      <c r="AA69" s="34">
        <f t="shared" si="52"/>
        <v>0</v>
      </c>
      <c r="AB69" s="33"/>
      <c r="AC69" s="34">
        <f t="shared" si="53"/>
        <v>0</v>
      </c>
      <c r="AD69" s="26">
        <f t="shared" si="54"/>
        <v>0</v>
      </c>
      <c r="AE69" s="27">
        <f t="shared" si="55"/>
        <v>0</v>
      </c>
      <c r="AF69" s="28">
        <f t="shared" si="56"/>
        <v>6</v>
      </c>
      <c r="AG69" s="29">
        <f t="shared" si="57"/>
        <v>0.5</v>
      </c>
      <c r="AH69" s="28">
        <f t="shared" si="58"/>
        <v>0</v>
      </c>
      <c r="AI69" s="22">
        <f t="shared" si="59"/>
        <v>0</v>
      </c>
    </row>
    <row r="70" spans="1:35" s="274" customFormat="1" ht="15">
      <c r="A70" s="30"/>
      <c r="B70" s="31"/>
      <c r="C70" s="298" t="s">
        <v>1304</v>
      </c>
      <c r="D70" s="300">
        <v>3</v>
      </c>
      <c r="E70" s="18">
        <f t="shared" si="39"/>
        <v>0.25</v>
      </c>
      <c r="F70" s="19"/>
      <c r="G70" s="18">
        <f t="shared" si="40"/>
        <v>0</v>
      </c>
      <c r="H70" s="19"/>
      <c r="I70" s="18">
        <f t="shared" si="41"/>
        <v>0</v>
      </c>
      <c r="J70" s="19"/>
      <c r="K70" s="18">
        <f t="shared" si="42"/>
        <v>0</v>
      </c>
      <c r="L70" s="19"/>
      <c r="M70" s="18">
        <f t="shared" si="43"/>
        <v>0</v>
      </c>
      <c r="N70" s="20">
        <f t="shared" si="44"/>
        <v>3</v>
      </c>
      <c r="O70" s="21">
        <f t="shared" si="45"/>
        <v>0.25</v>
      </c>
      <c r="P70" s="19"/>
      <c r="Q70" s="18">
        <f t="shared" si="46"/>
        <v>0</v>
      </c>
      <c r="R70" s="19"/>
      <c r="S70" s="18">
        <f t="shared" si="47"/>
        <v>0</v>
      </c>
      <c r="T70" s="20">
        <f t="shared" si="48"/>
        <v>0</v>
      </c>
      <c r="U70" s="22">
        <f t="shared" si="49"/>
        <v>0</v>
      </c>
      <c r="V70" s="23"/>
      <c r="W70" s="18">
        <f t="shared" si="50"/>
        <v>0</v>
      </c>
      <c r="X70" s="24"/>
      <c r="Y70" s="18">
        <f t="shared" si="51"/>
        <v>0</v>
      </c>
      <c r="Z70" s="24"/>
      <c r="AA70" s="34">
        <f t="shared" si="52"/>
        <v>0</v>
      </c>
      <c r="AB70" s="33"/>
      <c r="AC70" s="34">
        <f t="shared" si="53"/>
        <v>0</v>
      </c>
      <c r="AD70" s="26">
        <f t="shared" si="54"/>
        <v>0</v>
      </c>
      <c r="AE70" s="27">
        <f t="shared" si="55"/>
        <v>0</v>
      </c>
      <c r="AF70" s="28">
        <f t="shared" si="56"/>
        <v>3</v>
      </c>
      <c r="AG70" s="29">
        <f t="shared" si="57"/>
        <v>0.25</v>
      </c>
      <c r="AH70" s="28">
        <f t="shared" si="58"/>
        <v>0</v>
      </c>
      <c r="AI70" s="22">
        <f t="shared" si="59"/>
        <v>0</v>
      </c>
    </row>
    <row r="71" spans="1:35" s="274" customFormat="1" ht="15">
      <c r="A71" s="15"/>
      <c r="B71" s="31"/>
      <c r="C71" s="298" t="s">
        <v>1305</v>
      </c>
      <c r="D71" s="300">
        <v>6</v>
      </c>
      <c r="E71" s="18">
        <f t="shared" si="39"/>
        <v>0.5</v>
      </c>
      <c r="F71" s="19"/>
      <c r="G71" s="18">
        <f t="shared" si="40"/>
        <v>0</v>
      </c>
      <c r="H71" s="19"/>
      <c r="I71" s="18">
        <f t="shared" si="41"/>
        <v>0</v>
      </c>
      <c r="J71" s="19"/>
      <c r="K71" s="18">
        <f t="shared" si="42"/>
        <v>0</v>
      </c>
      <c r="L71" s="19"/>
      <c r="M71" s="18">
        <f t="shared" si="43"/>
        <v>0</v>
      </c>
      <c r="N71" s="20">
        <f t="shared" si="44"/>
        <v>6</v>
      </c>
      <c r="O71" s="21">
        <f t="shared" si="45"/>
        <v>0.5</v>
      </c>
      <c r="P71" s="19"/>
      <c r="Q71" s="18">
        <f t="shared" si="46"/>
        <v>0</v>
      </c>
      <c r="R71" s="19"/>
      <c r="S71" s="18">
        <f t="shared" si="47"/>
        <v>0</v>
      </c>
      <c r="T71" s="20">
        <f t="shared" si="48"/>
        <v>0</v>
      </c>
      <c r="U71" s="22">
        <f t="shared" si="49"/>
        <v>0</v>
      </c>
      <c r="V71" s="23"/>
      <c r="W71" s="18">
        <f t="shared" si="50"/>
        <v>0</v>
      </c>
      <c r="X71" s="24"/>
      <c r="Y71" s="18">
        <f t="shared" si="51"/>
        <v>0</v>
      </c>
      <c r="Z71" s="24"/>
      <c r="AA71" s="34">
        <f t="shared" si="52"/>
        <v>0</v>
      </c>
      <c r="AB71" s="33"/>
      <c r="AC71" s="34">
        <f t="shared" si="53"/>
        <v>0</v>
      </c>
      <c r="AD71" s="26">
        <f t="shared" si="54"/>
        <v>0</v>
      </c>
      <c r="AE71" s="27">
        <f t="shared" si="55"/>
        <v>0</v>
      </c>
      <c r="AF71" s="28">
        <f t="shared" si="56"/>
        <v>6</v>
      </c>
      <c r="AG71" s="29">
        <f t="shared" si="57"/>
        <v>0.5</v>
      </c>
      <c r="AH71" s="28">
        <f t="shared" si="58"/>
        <v>0</v>
      </c>
      <c r="AI71" s="22">
        <f t="shared" si="59"/>
        <v>0</v>
      </c>
    </row>
    <row r="72" spans="1:35" s="274" customFormat="1" ht="15">
      <c r="A72" s="30"/>
      <c r="B72" s="31"/>
      <c r="C72" s="298" t="s">
        <v>1306</v>
      </c>
      <c r="D72" s="300">
        <v>3</v>
      </c>
      <c r="E72" s="18">
        <f t="shared" si="39"/>
        <v>0.25</v>
      </c>
      <c r="F72" s="19"/>
      <c r="G72" s="18">
        <f t="shared" si="40"/>
        <v>0</v>
      </c>
      <c r="H72" s="19"/>
      <c r="I72" s="18">
        <f t="shared" si="41"/>
        <v>0</v>
      </c>
      <c r="J72" s="19"/>
      <c r="K72" s="18">
        <f t="shared" si="42"/>
        <v>0</v>
      </c>
      <c r="L72" s="19"/>
      <c r="M72" s="18">
        <f t="shared" si="43"/>
        <v>0</v>
      </c>
      <c r="N72" s="20">
        <f t="shared" si="44"/>
        <v>3</v>
      </c>
      <c r="O72" s="21">
        <f t="shared" si="45"/>
        <v>0.25</v>
      </c>
      <c r="P72" s="19"/>
      <c r="Q72" s="18">
        <f t="shared" si="46"/>
        <v>0</v>
      </c>
      <c r="R72" s="19"/>
      <c r="S72" s="18">
        <f t="shared" si="47"/>
        <v>0</v>
      </c>
      <c r="T72" s="20">
        <f t="shared" si="48"/>
        <v>0</v>
      </c>
      <c r="U72" s="22">
        <f t="shared" si="49"/>
        <v>0</v>
      </c>
      <c r="V72" s="23"/>
      <c r="W72" s="18">
        <f t="shared" si="50"/>
        <v>0</v>
      </c>
      <c r="X72" s="24"/>
      <c r="Y72" s="18">
        <f t="shared" si="51"/>
        <v>0</v>
      </c>
      <c r="Z72" s="24"/>
      <c r="AA72" s="34">
        <f t="shared" si="52"/>
        <v>0</v>
      </c>
      <c r="AB72" s="37"/>
      <c r="AC72" s="34">
        <f t="shared" si="53"/>
        <v>0</v>
      </c>
      <c r="AD72" s="38">
        <f t="shared" si="54"/>
        <v>0</v>
      </c>
      <c r="AE72" s="27">
        <f t="shared" si="55"/>
        <v>0</v>
      </c>
      <c r="AF72" s="28">
        <f t="shared" si="56"/>
        <v>3</v>
      </c>
      <c r="AG72" s="29">
        <f t="shared" si="57"/>
        <v>0.25</v>
      </c>
      <c r="AH72" s="28">
        <f t="shared" si="58"/>
        <v>0</v>
      </c>
      <c r="AI72" s="22">
        <f t="shared" si="59"/>
        <v>0</v>
      </c>
    </row>
    <row r="73" spans="1:35" s="274" customFormat="1" ht="15">
      <c r="A73" s="30"/>
      <c r="C73" s="297" t="s">
        <v>1278</v>
      </c>
      <c r="D73" s="299">
        <v>3</v>
      </c>
      <c r="E73" s="18">
        <f aca="true" t="shared" si="60" ref="E73:E84">+D73/12</f>
        <v>0.25</v>
      </c>
      <c r="F73" s="19"/>
      <c r="G73" s="18">
        <f aca="true" t="shared" si="61" ref="G73:G84">F73/12</f>
        <v>0</v>
      </c>
      <c r="H73" s="19"/>
      <c r="I73" s="18">
        <f aca="true" t="shared" si="62" ref="I73:I84">+H73/12</f>
        <v>0</v>
      </c>
      <c r="J73" s="19"/>
      <c r="K73" s="18">
        <f aca="true" t="shared" si="63" ref="K73:K84">+J73/12</f>
        <v>0</v>
      </c>
      <c r="L73" s="19"/>
      <c r="M73" s="18">
        <f aca="true" t="shared" si="64" ref="M73:M84">+L73/12</f>
        <v>0</v>
      </c>
      <c r="N73" s="20">
        <f aca="true" t="shared" si="65" ref="N73:N84">D73+F73+H73+J73+L73</f>
        <v>3</v>
      </c>
      <c r="O73" s="21">
        <f aca="true" t="shared" si="66" ref="O73:O84">E73+G73+I73+K73+M73</f>
        <v>0.25</v>
      </c>
      <c r="P73" s="19"/>
      <c r="Q73" s="18">
        <f aca="true" t="shared" si="67" ref="Q73:Q84">+P73/12</f>
        <v>0</v>
      </c>
      <c r="R73" s="19"/>
      <c r="S73" s="18">
        <f aca="true" t="shared" si="68" ref="S73:S84">+R73/12</f>
        <v>0</v>
      </c>
      <c r="T73" s="20">
        <f aca="true" t="shared" si="69" ref="T73:T84">P73+R73</f>
        <v>0</v>
      </c>
      <c r="U73" s="22">
        <f aca="true" t="shared" si="70" ref="U73:U84">Q73+S73</f>
        <v>0</v>
      </c>
      <c r="V73" s="23"/>
      <c r="W73" s="18">
        <f aca="true" t="shared" si="71" ref="W73:W84">+V73/12</f>
        <v>0</v>
      </c>
      <c r="X73" s="24"/>
      <c r="Y73" s="18">
        <f aca="true" t="shared" si="72" ref="Y73:Y84">+X73/12</f>
        <v>0</v>
      </c>
      <c r="Z73" s="24"/>
      <c r="AA73" s="34">
        <f aca="true" t="shared" si="73" ref="AA73:AA84">+Z73/12</f>
        <v>0</v>
      </c>
      <c r="AB73" s="33"/>
      <c r="AC73" s="34">
        <f aca="true" t="shared" si="74" ref="AC73:AC84">AB73/12</f>
        <v>0</v>
      </c>
      <c r="AD73" s="26">
        <f aca="true" t="shared" si="75" ref="AD73:AD84">X73+Z73+AB73</f>
        <v>0</v>
      </c>
      <c r="AE73" s="27">
        <f aca="true" t="shared" si="76" ref="AE73:AE84">Y73+AA73+AC73</f>
        <v>0</v>
      </c>
      <c r="AF73" s="28">
        <f aca="true" t="shared" si="77" ref="AF73:AF84">N73+T73+V73+AD73</f>
        <v>3</v>
      </c>
      <c r="AG73" s="29">
        <f aca="true" t="shared" si="78" ref="AG73:AG84">O73+U73+W73+AE73</f>
        <v>0.25</v>
      </c>
      <c r="AH73" s="28">
        <f aca="true" t="shared" si="79" ref="AH73:AH84">IF(AF73-F73-J73-AB73-12&lt;0,0,AF73-F73-J73-AB73-12)</f>
        <v>0</v>
      </c>
      <c r="AI73" s="22">
        <f aca="true" t="shared" si="80" ref="AI73:AI84">AH73/12</f>
        <v>0</v>
      </c>
    </row>
    <row r="74" spans="1:35" s="274" customFormat="1" ht="15">
      <c r="A74" s="30"/>
      <c r="B74" s="31"/>
      <c r="C74" s="297" t="s">
        <v>1279</v>
      </c>
      <c r="D74" s="299">
        <v>3</v>
      </c>
      <c r="E74" s="18">
        <f t="shared" si="60"/>
        <v>0.25</v>
      </c>
      <c r="F74" s="19"/>
      <c r="G74" s="18">
        <f t="shared" si="61"/>
        <v>0</v>
      </c>
      <c r="H74" s="19"/>
      <c r="I74" s="18">
        <f t="shared" si="62"/>
        <v>0</v>
      </c>
      <c r="J74" s="19"/>
      <c r="K74" s="18">
        <f t="shared" si="63"/>
        <v>0</v>
      </c>
      <c r="L74" s="19"/>
      <c r="M74" s="18">
        <f t="shared" si="64"/>
        <v>0</v>
      </c>
      <c r="N74" s="20">
        <f t="shared" si="65"/>
        <v>3</v>
      </c>
      <c r="O74" s="21">
        <f t="shared" si="66"/>
        <v>0.25</v>
      </c>
      <c r="P74" s="19"/>
      <c r="Q74" s="18">
        <f t="shared" si="67"/>
        <v>0</v>
      </c>
      <c r="R74" s="19"/>
      <c r="S74" s="18">
        <f t="shared" si="68"/>
        <v>0</v>
      </c>
      <c r="T74" s="20">
        <f t="shared" si="69"/>
        <v>0</v>
      </c>
      <c r="U74" s="22">
        <f t="shared" si="70"/>
        <v>0</v>
      </c>
      <c r="V74" s="23"/>
      <c r="W74" s="18">
        <f t="shared" si="71"/>
        <v>0</v>
      </c>
      <c r="X74" s="24"/>
      <c r="Y74" s="18">
        <f t="shared" si="72"/>
        <v>0</v>
      </c>
      <c r="Z74" s="24"/>
      <c r="AA74" s="34">
        <f t="shared" si="73"/>
        <v>0</v>
      </c>
      <c r="AB74" s="33"/>
      <c r="AC74" s="34">
        <f t="shared" si="74"/>
        <v>0</v>
      </c>
      <c r="AD74" s="26">
        <f t="shared" si="75"/>
        <v>0</v>
      </c>
      <c r="AE74" s="27">
        <f t="shared" si="76"/>
        <v>0</v>
      </c>
      <c r="AF74" s="28">
        <f t="shared" si="77"/>
        <v>3</v>
      </c>
      <c r="AG74" s="29">
        <f t="shared" si="78"/>
        <v>0.25</v>
      </c>
      <c r="AH74" s="28">
        <f t="shared" si="79"/>
        <v>0</v>
      </c>
      <c r="AI74" s="22">
        <f t="shared" si="80"/>
        <v>0</v>
      </c>
    </row>
    <row r="75" spans="1:35" s="274" customFormat="1" ht="15">
      <c r="A75" s="30"/>
      <c r="B75" s="31"/>
      <c r="C75" s="297" t="s">
        <v>1280</v>
      </c>
      <c r="D75" s="299">
        <v>6</v>
      </c>
      <c r="E75" s="18">
        <f t="shared" si="60"/>
        <v>0.5</v>
      </c>
      <c r="F75" s="19"/>
      <c r="G75" s="18">
        <f t="shared" si="61"/>
        <v>0</v>
      </c>
      <c r="H75" s="19"/>
      <c r="I75" s="18">
        <f t="shared" si="62"/>
        <v>0</v>
      </c>
      <c r="J75" s="19"/>
      <c r="K75" s="18">
        <f t="shared" si="63"/>
        <v>0</v>
      </c>
      <c r="L75" s="19"/>
      <c r="M75" s="18">
        <f t="shared" si="64"/>
        <v>0</v>
      </c>
      <c r="N75" s="20">
        <f t="shared" si="65"/>
        <v>6</v>
      </c>
      <c r="O75" s="21">
        <f t="shared" si="66"/>
        <v>0.5</v>
      </c>
      <c r="P75" s="19"/>
      <c r="Q75" s="18">
        <f t="shared" si="67"/>
        <v>0</v>
      </c>
      <c r="R75" s="19"/>
      <c r="S75" s="18">
        <f t="shared" si="68"/>
        <v>0</v>
      </c>
      <c r="T75" s="20">
        <f t="shared" si="69"/>
        <v>0</v>
      </c>
      <c r="U75" s="22">
        <f t="shared" si="70"/>
        <v>0</v>
      </c>
      <c r="V75" s="23"/>
      <c r="W75" s="18">
        <f t="shared" si="71"/>
        <v>0</v>
      </c>
      <c r="X75" s="24"/>
      <c r="Y75" s="18">
        <f t="shared" si="72"/>
        <v>0</v>
      </c>
      <c r="Z75" s="24"/>
      <c r="AA75" s="34">
        <f t="shared" si="73"/>
        <v>0</v>
      </c>
      <c r="AB75" s="33"/>
      <c r="AC75" s="34">
        <f t="shared" si="74"/>
        <v>0</v>
      </c>
      <c r="AD75" s="26">
        <f t="shared" si="75"/>
        <v>0</v>
      </c>
      <c r="AE75" s="27">
        <f t="shared" si="76"/>
        <v>0</v>
      </c>
      <c r="AF75" s="28">
        <f t="shared" si="77"/>
        <v>6</v>
      </c>
      <c r="AG75" s="29">
        <f t="shared" si="78"/>
        <v>0.5</v>
      </c>
      <c r="AH75" s="28">
        <f t="shared" si="79"/>
        <v>0</v>
      </c>
      <c r="AI75" s="22">
        <f t="shared" si="80"/>
        <v>0</v>
      </c>
    </row>
    <row r="76" spans="1:35" s="274" customFormat="1" ht="15">
      <c r="A76" s="30"/>
      <c r="B76" s="31"/>
      <c r="C76" s="297" t="s">
        <v>1281</v>
      </c>
      <c r="D76" s="299">
        <v>3</v>
      </c>
      <c r="E76" s="18">
        <f t="shared" si="60"/>
        <v>0.25</v>
      </c>
      <c r="F76" s="19"/>
      <c r="G76" s="18">
        <f t="shared" si="61"/>
        <v>0</v>
      </c>
      <c r="H76" s="19"/>
      <c r="I76" s="18">
        <f t="shared" si="62"/>
        <v>0</v>
      </c>
      <c r="J76" s="19"/>
      <c r="K76" s="18">
        <f t="shared" si="63"/>
        <v>0</v>
      </c>
      <c r="L76" s="19"/>
      <c r="M76" s="18">
        <f t="shared" si="64"/>
        <v>0</v>
      </c>
      <c r="N76" s="20">
        <f t="shared" si="65"/>
        <v>3</v>
      </c>
      <c r="O76" s="21">
        <f t="shared" si="66"/>
        <v>0.25</v>
      </c>
      <c r="P76" s="19"/>
      <c r="Q76" s="18">
        <f t="shared" si="67"/>
        <v>0</v>
      </c>
      <c r="R76" s="19"/>
      <c r="S76" s="18">
        <f t="shared" si="68"/>
        <v>0</v>
      </c>
      <c r="T76" s="20">
        <f t="shared" si="69"/>
        <v>0</v>
      </c>
      <c r="U76" s="22">
        <f t="shared" si="70"/>
        <v>0</v>
      </c>
      <c r="V76" s="23"/>
      <c r="W76" s="18">
        <f t="shared" si="71"/>
        <v>0</v>
      </c>
      <c r="X76" s="24"/>
      <c r="Y76" s="18">
        <f t="shared" si="72"/>
        <v>0</v>
      </c>
      <c r="Z76" s="24"/>
      <c r="AA76" s="34">
        <f t="shared" si="73"/>
        <v>0</v>
      </c>
      <c r="AB76" s="33"/>
      <c r="AC76" s="34">
        <f t="shared" si="74"/>
        <v>0</v>
      </c>
      <c r="AD76" s="26">
        <f t="shared" si="75"/>
        <v>0</v>
      </c>
      <c r="AE76" s="27">
        <f t="shared" si="76"/>
        <v>0</v>
      </c>
      <c r="AF76" s="28">
        <f t="shared" si="77"/>
        <v>3</v>
      </c>
      <c r="AG76" s="29">
        <f t="shared" si="78"/>
        <v>0.25</v>
      </c>
      <c r="AH76" s="28">
        <f t="shared" si="79"/>
        <v>0</v>
      </c>
      <c r="AI76" s="22">
        <f t="shared" si="80"/>
        <v>0</v>
      </c>
    </row>
    <row r="77" spans="1:35" s="274" customFormat="1" ht="15">
      <c r="A77" s="30"/>
      <c r="B77" s="31"/>
      <c r="C77" s="297" t="s">
        <v>1282</v>
      </c>
      <c r="D77" s="299">
        <v>3</v>
      </c>
      <c r="E77" s="18">
        <f t="shared" si="60"/>
        <v>0.25</v>
      </c>
      <c r="F77" s="19"/>
      <c r="G77" s="18">
        <f t="shared" si="61"/>
        <v>0</v>
      </c>
      <c r="H77" s="19"/>
      <c r="I77" s="18">
        <f t="shared" si="62"/>
        <v>0</v>
      </c>
      <c r="J77" s="19"/>
      <c r="K77" s="18">
        <f t="shared" si="63"/>
        <v>0</v>
      </c>
      <c r="L77" s="19"/>
      <c r="M77" s="18">
        <f t="shared" si="64"/>
        <v>0</v>
      </c>
      <c r="N77" s="20">
        <f t="shared" si="65"/>
        <v>3</v>
      </c>
      <c r="O77" s="21">
        <f t="shared" si="66"/>
        <v>0.25</v>
      </c>
      <c r="P77" s="19"/>
      <c r="Q77" s="18">
        <f t="shared" si="67"/>
        <v>0</v>
      </c>
      <c r="R77" s="19"/>
      <c r="S77" s="18">
        <f t="shared" si="68"/>
        <v>0</v>
      </c>
      <c r="T77" s="20">
        <f t="shared" si="69"/>
        <v>0</v>
      </c>
      <c r="U77" s="22">
        <f t="shared" si="70"/>
        <v>0</v>
      </c>
      <c r="V77" s="23"/>
      <c r="W77" s="18">
        <f t="shared" si="71"/>
        <v>0</v>
      </c>
      <c r="X77" s="24"/>
      <c r="Y77" s="18">
        <f t="shared" si="72"/>
        <v>0</v>
      </c>
      <c r="Z77" s="24"/>
      <c r="AA77" s="34">
        <f t="shared" si="73"/>
        <v>0</v>
      </c>
      <c r="AB77" s="33"/>
      <c r="AC77" s="34">
        <f t="shared" si="74"/>
        <v>0</v>
      </c>
      <c r="AD77" s="26">
        <f t="shared" si="75"/>
        <v>0</v>
      </c>
      <c r="AE77" s="27">
        <f t="shared" si="76"/>
        <v>0</v>
      </c>
      <c r="AF77" s="28">
        <f t="shared" si="77"/>
        <v>3</v>
      </c>
      <c r="AG77" s="29">
        <f t="shared" si="78"/>
        <v>0.25</v>
      </c>
      <c r="AH77" s="28">
        <f t="shared" si="79"/>
        <v>0</v>
      </c>
      <c r="AI77" s="22">
        <f t="shared" si="80"/>
        <v>0</v>
      </c>
    </row>
    <row r="78" spans="1:35" s="274" customFormat="1" ht="15">
      <c r="A78" s="15"/>
      <c r="B78" s="31"/>
      <c r="C78" s="297" t="s">
        <v>1283</v>
      </c>
      <c r="D78" s="299">
        <v>3</v>
      </c>
      <c r="E78" s="18">
        <f t="shared" si="60"/>
        <v>0.25</v>
      </c>
      <c r="F78" s="19"/>
      <c r="G78" s="18">
        <f t="shared" si="61"/>
        <v>0</v>
      </c>
      <c r="H78" s="19"/>
      <c r="I78" s="18">
        <f t="shared" si="62"/>
        <v>0</v>
      </c>
      <c r="J78" s="19"/>
      <c r="K78" s="18">
        <f t="shared" si="63"/>
        <v>0</v>
      </c>
      <c r="L78" s="19"/>
      <c r="M78" s="18">
        <f t="shared" si="64"/>
        <v>0</v>
      </c>
      <c r="N78" s="20">
        <f t="shared" si="65"/>
        <v>3</v>
      </c>
      <c r="O78" s="21">
        <f t="shared" si="66"/>
        <v>0.25</v>
      </c>
      <c r="P78" s="19"/>
      <c r="Q78" s="18">
        <f t="shared" si="67"/>
        <v>0</v>
      </c>
      <c r="R78" s="19"/>
      <c r="S78" s="18">
        <f t="shared" si="68"/>
        <v>0</v>
      </c>
      <c r="T78" s="20">
        <f t="shared" si="69"/>
        <v>0</v>
      </c>
      <c r="U78" s="22">
        <f t="shared" si="70"/>
        <v>0</v>
      </c>
      <c r="V78" s="23"/>
      <c r="W78" s="18">
        <f t="shared" si="71"/>
        <v>0</v>
      </c>
      <c r="X78" s="24"/>
      <c r="Y78" s="18">
        <f t="shared" si="72"/>
        <v>0</v>
      </c>
      <c r="Z78" s="24"/>
      <c r="AA78" s="34">
        <f t="shared" si="73"/>
        <v>0</v>
      </c>
      <c r="AB78" s="33"/>
      <c r="AC78" s="34">
        <f t="shared" si="74"/>
        <v>0</v>
      </c>
      <c r="AD78" s="26">
        <f t="shared" si="75"/>
        <v>0</v>
      </c>
      <c r="AE78" s="27">
        <f t="shared" si="76"/>
        <v>0</v>
      </c>
      <c r="AF78" s="28">
        <f t="shared" si="77"/>
        <v>3</v>
      </c>
      <c r="AG78" s="29">
        <f t="shared" si="78"/>
        <v>0.25</v>
      </c>
      <c r="AH78" s="28">
        <f t="shared" si="79"/>
        <v>0</v>
      </c>
      <c r="AI78" s="22">
        <f t="shared" si="80"/>
        <v>0</v>
      </c>
    </row>
    <row r="79" spans="1:35" s="274" customFormat="1" ht="15">
      <c r="A79" s="30"/>
      <c r="C79" s="297" t="s">
        <v>1284</v>
      </c>
      <c r="D79" s="299">
        <v>3</v>
      </c>
      <c r="E79" s="18">
        <f t="shared" si="60"/>
        <v>0.25</v>
      </c>
      <c r="F79" s="19"/>
      <c r="G79" s="18">
        <f t="shared" si="61"/>
        <v>0</v>
      </c>
      <c r="H79" s="19"/>
      <c r="I79" s="18">
        <f t="shared" si="62"/>
        <v>0</v>
      </c>
      <c r="J79" s="19"/>
      <c r="K79" s="18">
        <f t="shared" si="63"/>
        <v>0</v>
      </c>
      <c r="L79" s="19"/>
      <c r="M79" s="18">
        <f t="shared" si="64"/>
        <v>0</v>
      </c>
      <c r="N79" s="20">
        <f t="shared" si="65"/>
        <v>3</v>
      </c>
      <c r="O79" s="21">
        <f t="shared" si="66"/>
        <v>0.25</v>
      </c>
      <c r="P79" s="19"/>
      <c r="Q79" s="18">
        <f t="shared" si="67"/>
        <v>0</v>
      </c>
      <c r="R79" s="19"/>
      <c r="S79" s="18">
        <f t="shared" si="68"/>
        <v>0</v>
      </c>
      <c r="T79" s="20">
        <f t="shared" si="69"/>
        <v>0</v>
      </c>
      <c r="U79" s="22">
        <f t="shared" si="70"/>
        <v>0</v>
      </c>
      <c r="V79" s="23"/>
      <c r="W79" s="18">
        <f t="shared" si="71"/>
        <v>0</v>
      </c>
      <c r="X79" s="24"/>
      <c r="Y79" s="18">
        <f t="shared" si="72"/>
        <v>0</v>
      </c>
      <c r="Z79" s="24"/>
      <c r="AA79" s="34">
        <f t="shared" si="73"/>
        <v>0</v>
      </c>
      <c r="AB79" s="33"/>
      <c r="AC79" s="34">
        <f t="shared" si="74"/>
        <v>0</v>
      </c>
      <c r="AD79" s="26">
        <f t="shared" si="75"/>
        <v>0</v>
      </c>
      <c r="AE79" s="27">
        <f t="shared" si="76"/>
        <v>0</v>
      </c>
      <c r="AF79" s="28">
        <f t="shared" si="77"/>
        <v>3</v>
      </c>
      <c r="AG79" s="29">
        <f t="shared" si="78"/>
        <v>0.25</v>
      </c>
      <c r="AH79" s="28">
        <f t="shared" si="79"/>
        <v>0</v>
      </c>
      <c r="AI79" s="22">
        <f t="shared" si="80"/>
        <v>0</v>
      </c>
    </row>
    <row r="80" spans="1:35" s="274" customFormat="1" ht="15">
      <c r="A80" s="30"/>
      <c r="B80" s="31"/>
      <c r="C80" s="297" t="s">
        <v>1285</v>
      </c>
      <c r="D80" s="299">
        <v>3</v>
      </c>
      <c r="E80" s="18">
        <f t="shared" si="60"/>
        <v>0.25</v>
      </c>
      <c r="F80" s="19"/>
      <c r="G80" s="18">
        <f t="shared" si="61"/>
        <v>0</v>
      </c>
      <c r="H80" s="19"/>
      <c r="I80" s="18">
        <f t="shared" si="62"/>
        <v>0</v>
      </c>
      <c r="J80" s="19"/>
      <c r="K80" s="18">
        <f t="shared" si="63"/>
        <v>0</v>
      </c>
      <c r="L80" s="19"/>
      <c r="M80" s="18">
        <f t="shared" si="64"/>
        <v>0</v>
      </c>
      <c r="N80" s="20">
        <f t="shared" si="65"/>
        <v>3</v>
      </c>
      <c r="O80" s="21">
        <f t="shared" si="66"/>
        <v>0.25</v>
      </c>
      <c r="P80" s="19"/>
      <c r="Q80" s="18">
        <f t="shared" si="67"/>
        <v>0</v>
      </c>
      <c r="R80" s="19"/>
      <c r="S80" s="18">
        <f t="shared" si="68"/>
        <v>0</v>
      </c>
      <c r="T80" s="20">
        <f t="shared" si="69"/>
        <v>0</v>
      </c>
      <c r="U80" s="22">
        <f t="shared" si="70"/>
        <v>0</v>
      </c>
      <c r="V80" s="23"/>
      <c r="W80" s="18">
        <f t="shared" si="71"/>
        <v>0</v>
      </c>
      <c r="X80" s="24"/>
      <c r="Y80" s="18">
        <f t="shared" si="72"/>
        <v>0</v>
      </c>
      <c r="Z80" s="24"/>
      <c r="AA80" s="34">
        <f t="shared" si="73"/>
        <v>0</v>
      </c>
      <c r="AB80" s="33"/>
      <c r="AC80" s="34">
        <f t="shared" si="74"/>
        <v>0</v>
      </c>
      <c r="AD80" s="26">
        <f t="shared" si="75"/>
        <v>0</v>
      </c>
      <c r="AE80" s="27">
        <f t="shared" si="76"/>
        <v>0</v>
      </c>
      <c r="AF80" s="28">
        <f t="shared" si="77"/>
        <v>3</v>
      </c>
      <c r="AG80" s="29">
        <f t="shared" si="78"/>
        <v>0.25</v>
      </c>
      <c r="AH80" s="28">
        <f t="shared" si="79"/>
        <v>0</v>
      </c>
      <c r="AI80" s="22">
        <f t="shared" si="80"/>
        <v>0</v>
      </c>
    </row>
    <row r="81" spans="1:35" s="274" customFormat="1" ht="15">
      <c r="A81" s="30"/>
      <c r="B81" s="31"/>
      <c r="C81" s="297" t="s">
        <v>1286</v>
      </c>
      <c r="D81" s="299">
        <v>3</v>
      </c>
      <c r="E81" s="18">
        <f t="shared" si="60"/>
        <v>0.25</v>
      </c>
      <c r="F81" s="19"/>
      <c r="G81" s="18">
        <f t="shared" si="61"/>
        <v>0</v>
      </c>
      <c r="H81" s="19"/>
      <c r="I81" s="18">
        <f t="shared" si="62"/>
        <v>0</v>
      </c>
      <c r="J81" s="19"/>
      <c r="K81" s="18">
        <f t="shared" si="63"/>
        <v>0</v>
      </c>
      <c r="L81" s="19"/>
      <c r="M81" s="18">
        <f t="shared" si="64"/>
        <v>0</v>
      </c>
      <c r="N81" s="20">
        <f t="shared" si="65"/>
        <v>3</v>
      </c>
      <c r="O81" s="21">
        <f t="shared" si="66"/>
        <v>0.25</v>
      </c>
      <c r="P81" s="19"/>
      <c r="Q81" s="18">
        <f t="shared" si="67"/>
        <v>0</v>
      </c>
      <c r="R81" s="19"/>
      <c r="S81" s="18">
        <f t="shared" si="68"/>
        <v>0</v>
      </c>
      <c r="T81" s="20">
        <f t="shared" si="69"/>
        <v>0</v>
      </c>
      <c r="U81" s="22">
        <f t="shared" si="70"/>
        <v>0</v>
      </c>
      <c r="V81" s="23"/>
      <c r="W81" s="18">
        <f t="shared" si="71"/>
        <v>0</v>
      </c>
      <c r="X81" s="24"/>
      <c r="Y81" s="18">
        <f t="shared" si="72"/>
        <v>0</v>
      </c>
      <c r="Z81" s="24"/>
      <c r="AA81" s="34">
        <f t="shared" si="73"/>
        <v>0</v>
      </c>
      <c r="AB81" s="33"/>
      <c r="AC81" s="34">
        <f t="shared" si="74"/>
        <v>0</v>
      </c>
      <c r="AD81" s="26">
        <f t="shared" si="75"/>
        <v>0</v>
      </c>
      <c r="AE81" s="27">
        <f t="shared" si="76"/>
        <v>0</v>
      </c>
      <c r="AF81" s="28">
        <f t="shared" si="77"/>
        <v>3</v>
      </c>
      <c r="AG81" s="29">
        <f t="shared" si="78"/>
        <v>0.25</v>
      </c>
      <c r="AH81" s="28">
        <f t="shared" si="79"/>
        <v>0</v>
      </c>
      <c r="AI81" s="22">
        <f t="shared" si="80"/>
        <v>0</v>
      </c>
    </row>
    <row r="82" spans="1:35" s="274" customFormat="1" ht="15">
      <c r="A82" s="30"/>
      <c r="B82" s="31"/>
      <c r="C82" s="297" t="s">
        <v>1287</v>
      </c>
      <c r="D82" s="299">
        <v>3</v>
      </c>
      <c r="E82" s="18">
        <f t="shared" si="60"/>
        <v>0.25</v>
      </c>
      <c r="F82" s="19"/>
      <c r="G82" s="18">
        <f t="shared" si="61"/>
        <v>0</v>
      </c>
      <c r="H82" s="19"/>
      <c r="I82" s="18">
        <f t="shared" si="62"/>
        <v>0</v>
      </c>
      <c r="J82" s="19"/>
      <c r="K82" s="18">
        <f t="shared" si="63"/>
        <v>0</v>
      </c>
      <c r="L82" s="19"/>
      <c r="M82" s="18">
        <f t="shared" si="64"/>
        <v>0</v>
      </c>
      <c r="N82" s="20">
        <f t="shared" si="65"/>
        <v>3</v>
      </c>
      <c r="O82" s="21">
        <f t="shared" si="66"/>
        <v>0.25</v>
      </c>
      <c r="P82" s="19"/>
      <c r="Q82" s="18">
        <f t="shared" si="67"/>
        <v>0</v>
      </c>
      <c r="R82" s="19"/>
      <c r="S82" s="18">
        <f t="shared" si="68"/>
        <v>0</v>
      </c>
      <c r="T82" s="20">
        <f t="shared" si="69"/>
        <v>0</v>
      </c>
      <c r="U82" s="22">
        <f t="shared" si="70"/>
        <v>0</v>
      </c>
      <c r="V82" s="23"/>
      <c r="W82" s="18">
        <f t="shared" si="71"/>
        <v>0</v>
      </c>
      <c r="X82" s="24"/>
      <c r="Y82" s="18">
        <f t="shared" si="72"/>
        <v>0</v>
      </c>
      <c r="Z82" s="24"/>
      <c r="AA82" s="34">
        <f t="shared" si="73"/>
        <v>0</v>
      </c>
      <c r="AB82" s="33"/>
      <c r="AC82" s="34">
        <f t="shared" si="74"/>
        <v>0</v>
      </c>
      <c r="AD82" s="26">
        <f t="shared" si="75"/>
        <v>0</v>
      </c>
      <c r="AE82" s="27">
        <f t="shared" si="76"/>
        <v>0</v>
      </c>
      <c r="AF82" s="28">
        <f t="shared" si="77"/>
        <v>3</v>
      </c>
      <c r="AG82" s="29">
        <f t="shared" si="78"/>
        <v>0.25</v>
      </c>
      <c r="AH82" s="28">
        <f t="shared" si="79"/>
        <v>0</v>
      </c>
      <c r="AI82" s="22">
        <f t="shared" si="80"/>
        <v>0</v>
      </c>
    </row>
    <row r="83" spans="1:35" s="274" customFormat="1" ht="15">
      <c r="A83" s="30"/>
      <c r="B83" s="31"/>
      <c r="C83" s="297" t="s">
        <v>1288</v>
      </c>
      <c r="D83" s="299">
        <v>3</v>
      </c>
      <c r="E83" s="18">
        <f t="shared" si="60"/>
        <v>0.25</v>
      </c>
      <c r="F83" s="19"/>
      <c r="G83" s="18">
        <f t="shared" si="61"/>
        <v>0</v>
      </c>
      <c r="H83" s="19"/>
      <c r="I83" s="18">
        <f t="shared" si="62"/>
        <v>0</v>
      </c>
      <c r="J83" s="19"/>
      <c r="K83" s="18">
        <f t="shared" si="63"/>
        <v>0</v>
      </c>
      <c r="L83" s="19"/>
      <c r="M83" s="18">
        <f t="shared" si="64"/>
        <v>0</v>
      </c>
      <c r="N83" s="20">
        <f t="shared" si="65"/>
        <v>3</v>
      </c>
      <c r="O83" s="21">
        <f t="shared" si="66"/>
        <v>0.25</v>
      </c>
      <c r="P83" s="19"/>
      <c r="Q83" s="18">
        <f t="shared" si="67"/>
        <v>0</v>
      </c>
      <c r="R83" s="19"/>
      <c r="S83" s="18">
        <f t="shared" si="68"/>
        <v>0</v>
      </c>
      <c r="T83" s="20">
        <f t="shared" si="69"/>
        <v>0</v>
      </c>
      <c r="U83" s="22">
        <f t="shared" si="70"/>
        <v>0</v>
      </c>
      <c r="V83" s="23"/>
      <c r="W83" s="18">
        <f t="shared" si="71"/>
        <v>0</v>
      </c>
      <c r="X83" s="24"/>
      <c r="Y83" s="18">
        <f t="shared" si="72"/>
        <v>0</v>
      </c>
      <c r="Z83" s="24"/>
      <c r="AA83" s="34">
        <f t="shared" si="73"/>
        <v>0</v>
      </c>
      <c r="AB83" s="33"/>
      <c r="AC83" s="34">
        <f t="shared" si="74"/>
        <v>0</v>
      </c>
      <c r="AD83" s="26">
        <f t="shared" si="75"/>
        <v>0</v>
      </c>
      <c r="AE83" s="27">
        <f t="shared" si="76"/>
        <v>0</v>
      </c>
      <c r="AF83" s="28">
        <f t="shared" si="77"/>
        <v>3</v>
      </c>
      <c r="AG83" s="29">
        <f t="shared" si="78"/>
        <v>0.25</v>
      </c>
      <c r="AH83" s="28">
        <f t="shared" si="79"/>
        <v>0</v>
      </c>
      <c r="AI83" s="22">
        <f t="shared" si="80"/>
        <v>0</v>
      </c>
    </row>
    <row r="84" spans="1:35" s="274" customFormat="1" ht="15">
      <c r="A84" s="30"/>
      <c r="B84" s="31"/>
      <c r="C84" s="297" t="s">
        <v>1289</v>
      </c>
      <c r="D84" s="299">
        <v>3</v>
      </c>
      <c r="E84" s="18">
        <f t="shared" si="60"/>
        <v>0.25</v>
      </c>
      <c r="F84" s="19"/>
      <c r="G84" s="18">
        <f t="shared" si="61"/>
        <v>0</v>
      </c>
      <c r="H84" s="19"/>
      <c r="I84" s="18">
        <f t="shared" si="62"/>
        <v>0</v>
      </c>
      <c r="J84" s="19"/>
      <c r="K84" s="18">
        <f t="shared" si="63"/>
        <v>0</v>
      </c>
      <c r="L84" s="19"/>
      <c r="M84" s="18">
        <f t="shared" si="64"/>
        <v>0</v>
      </c>
      <c r="N84" s="20">
        <f t="shared" si="65"/>
        <v>3</v>
      </c>
      <c r="O84" s="21">
        <f t="shared" si="66"/>
        <v>0.25</v>
      </c>
      <c r="P84" s="19"/>
      <c r="Q84" s="18">
        <f t="shared" si="67"/>
        <v>0</v>
      </c>
      <c r="R84" s="19"/>
      <c r="S84" s="18">
        <f t="shared" si="68"/>
        <v>0</v>
      </c>
      <c r="T84" s="20">
        <f t="shared" si="69"/>
        <v>0</v>
      </c>
      <c r="U84" s="22">
        <f t="shared" si="70"/>
        <v>0</v>
      </c>
      <c r="V84" s="23"/>
      <c r="W84" s="18">
        <f t="shared" si="71"/>
        <v>0</v>
      </c>
      <c r="X84" s="24"/>
      <c r="Y84" s="18">
        <f t="shared" si="72"/>
        <v>0</v>
      </c>
      <c r="Z84" s="24"/>
      <c r="AA84" s="34">
        <f t="shared" si="73"/>
        <v>0</v>
      </c>
      <c r="AB84" s="37"/>
      <c r="AC84" s="34">
        <f t="shared" si="74"/>
        <v>0</v>
      </c>
      <c r="AD84" s="38">
        <f t="shared" si="75"/>
        <v>0</v>
      </c>
      <c r="AE84" s="27">
        <f t="shared" si="76"/>
        <v>0</v>
      </c>
      <c r="AF84" s="28">
        <f t="shared" si="77"/>
        <v>3</v>
      </c>
      <c r="AG84" s="29">
        <f t="shared" si="78"/>
        <v>0.25</v>
      </c>
      <c r="AH84" s="28">
        <f t="shared" si="79"/>
        <v>0</v>
      </c>
      <c r="AI84" s="22">
        <f t="shared" si="80"/>
        <v>0</v>
      </c>
    </row>
    <row r="85" spans="1:35" ht="15">
      <c r="A85" s="30"/>
      <c r="C85" s="297" t="s">
        <v>1290</v>
      </c>
      <c r="D85" s="299">
        <v>3</v>
      </c>
      <c r="E85" s="18">
        <f t="shared" si="0"/>
        <v>0.25</v>
      </c>
      <c r="F85" s="19"/>
      <c r="G85" s="18">
        <f t="shared" si="23"/>
        <v>0</v>
      </c>
      <c r="H85" s="19"/>
      <c r="I85" s="18">
        <f t="shared" si="24"/>
        <v>0</v>
      </c>
      <c r="J85" s="19"/>
      <c r="K85" s="18">
        <f t="shared" si="25"/>
        <v>0</v>
      </c>
      <c r="L85" s="19"/>
      <c r="M85" s="18">
        <f t="shared" si="26"/>
        <v>0</v>
      </c>
      <c r="N85" s="20">
        <f t="shared" si="27"/>
        <v>3</v>
      </c>
      <c r="O85" s="21">
        <f t="shared" si="27"/>
        <v>0.25</v>
      </c>
      <c r="P85" s="19"/>
      <c r="Q85" s="18">
        <f t="shared" si="28"/>
        <v>0</v>
      </c>
      <c r="R85" s="19"/>
      <c r="S85" s="18">
        <f t="shared" si="29"/>
        <v>0</v>
      </c>
      <c r="T85" s="20">
        <f t="shared" si="30"/>
        <v>0</v>
      </c>
      <c r="U85" s="22">
        <f t="shared" si="30"/>
        <v>0</v>
      </c>
      <c r="V85" s="23"/>
      <c r="W85" s="18">
        <f t="shared" si="31"/>
        <v>0</v>
      </c>
      <c r="X85" s="24"/>
      <c r="Y85" s="18">
        <f t="shared" si="32"/>
        <v>0</v>
      </c>
      <c r="Z85" s="24"/>
      <c r="AA85" s="34">
        <f t="shared" si="33"/>
        <v>0</v>
      </c>
      <c r="AB85" s="33"/>
      <c r="AC85" s="34">
        <f t="shared" si="12"/>
        <v>0</v>
      </c>
      <c r="AD85" s="26">
        <f t="shared" si="35"/>
        <v>0</v>
      </c>
      <c r="AE85" s="27">
        <f t="shared" si="35"/>
        <v>0</v>
      </c>
      <c r="AF85" s="28">
        <f t="shared" si="36"/>
        <v>3</v>
      </c>
      <c r="AG85" s="29">
        <f t="shared" si="36"/>
        <v>0.25</v>
      </c>
      <c r="AH85" s="28">
        <f t="shared" si="37"/>
        <v>0</v>
      </c>
      <c r="AI85" s="22">
        <f t="shared" si="38"/>
        <v>0</v>
      </c>
    </row>
    <row r="86" spans="1:35" ht="15">
      <c r="A86" s="30"/>
      <c r="B86" s="31"/>
      <c r="C86" s="297" t="s">
        <v>1291</v>
      </c>
      <c r="D86" s="299">
        <v>3</v>
      </c>
      <c r="E86" s="18">
        <f t="shared" si="0"/>
        <v>0.25</v>
      </c>
      <c r="F86" s="19"/>
      <c r="G86" s="18">
        <f t="shared" si="23"/>
        <v>0</v>
      </c>
      <c r="H86" s="19"/>
      <c r="I86" s="18">
        <f t="shared" si="24"/>
        <v>0</v>
      </c>
      <c r="J86" s="19"/>
      <c r="K86" s="18">
        <f t="shared" si="25"/>
        <v>0</v>
      </c>
      <c r="L86" s="19"/>
      <c r="M86" s="18">
        <f t="shared" si="26"/>
        <v>0</v>
      </c>
      <c r="N86" s="20">
        <f aca="true" t="shared" si="81" ref="N86:O91">D86+F86+H86+J86+L86</f>
        <v>3</v>
      </c>
      <c r="O86" s="21">
        <f t="shared" si="81"/>
        <v>0.25</v>
      </c>
      <c r="P86" s="19"/>
      <c r="Q86" s="18">
        <f t="shared" si="28"/>
        <v>0</v>
      </c>
      <c r="R86" s="19"/>
      <c r="S86" s="18">
        <f t="shared" si="29"/>
        <v>0</v>
      </c>
      <c r="T86" s="20">
        <f aca="true" t="shared" si="82" ref="T86:U91">P86+R86</f>
        <v>0</v>
      </c>
      <c r="U86" s="22">
        <f t="shared" si="82"/>
        <v>0</v>
      </c>
      <c r="V86" s="23"/>
      <c r="W86" s="18">
        <f t="shared" si="31"/>
        <v>0</v>
      </c>
      <c r="X86" s="24"/>
      <c r="Y86" s="18">
        <f t="shared" si="32"/>
        <v>0</v>
      </c>
      <c r="Z86" s="24"/>
      <c r="AA86" s="34">
        <f t="shared" si="33"/>
        <v>0</v>
      </c>
      <c r="AB86" s="33"/>
      <c r="AC86" s="34">
        <f t="shared" si="12"/>
        <v>0</v>
      </c>
      <c r="AD86" s="26">
        <f aca="true" t="shared" si="83" ref="AD86:AE91">X86+Z86+AB86</f>
        <v>0</v>
      </c>
      <c r="AE86" s="27">
        <f t="shared" si="83"/>
        <v>0</v>
      </c>
      <c r="AF86" s="28">
        <f aca="true" t="shared" si="84" ref="AF86:AG91">N86+T86+V86+AD86</f>
        <v>3</v>
      </c>
      <c r="AG86" s="29">
        <f t="shared" si="84"/>
        <v>0.25</v>
      </c>
      <c r="AH86" s="28">
        <f t="shared" si="37"/>
        <v>0</v>
      </c>
      <c r="AI86" s="22">
        <f t="shared" si="38"/>
        <v>0</v>
      </c>
    </row>
    <row r="87" spans="1:35" ht="15">
      <c r="A87" s="30"/>
      <c r="B87" s="31"/>
      <c r="C87" s="298" t="s">
        <v>1292</v>
      </c>
      <c r="D87" s="300">
        <v>3</v>
      </c>
      <c r="E87" s="18">
        <f t="shared" si="0"/>
        <v>0.25</v>
      </c>
      <c r="F87" s="19"/>
      <c r="G87" s="18">
        <f t="shared" si="23"/>
        <v>0</v>
      </c>
      <c r="H87" s="19"/>
      <c r="I87" s="18">
        <f t="shared" si="24"/>
        <v>0</v>
      </c>
      <c r="J87" s="19"/>
      <c r="K87" s="18">
        <f t="shared" si="25"/>
        <v>0</v>
      </c>
      <c r="L87" s="19"/>
      <c r="M87" s="18">
        <f t="shared" si="26"/>
        <v>0</v>
      </c>
      <c r="N87" s="20">
        <f t="shared" si="81"/>
        <v>3</v>
      </c>
      <c r="O87" s="21">
        <f t="shared" si="81"/>
        <v>0.25</v>
      </c>
      <c r="P87" s="19"/>
      <c r="Q87" s="18">
        <f t="shared" si="28"/>
        <v>0</v>
      </c>
      <c r="R87" s="19"/>
      <c r="S87" s="18">
        <f t="shared" si="29"/>
        <v>0</v>
      </c>
      <c r="T87" s="20">
        <f t="shared" si="82"/>
        <v>0</v>
      </c>
      <c r="U87" s="22">
        <f t="shared" si="82"/>
        <v>0</v>
      </c>
      <c r="V87" s="23"/>
      <c r="W87" s="18">
        <f t="shared" si="31"/>
        <v>0</v>
      </c>
      <c r="X87" s="24"/>
      <c r="Y87" s="18">
        <f t="shared" si="32"/>
        <v>0</v>
      </c>
      <c r="Z87" s="24"/>
      <c r="AA87" s="34">
        <f t="shared" si="33"/>
        <v>0</v>
      </c>
      <c r="AB87" s="33"/>
      <c r="AC87" s="34">
        <f t="shared" si="12"/>
        <v>0</v>
      </c>
      <c r="AD87" s="26">
        <f t="shared" si="83"/>
        <v>0</v>
      </c>
      <c r="AE87" s="27">
        <f t="shared" si="83"/>
        <v>0</v>
      </c>
      <c r="AF87" s="28">
        <f t="shared" si="84"/>
        <v>3</v>
      </c>
      <c r="AG87" s="29">
        <f t="shared" si="84"/>
        <v>0.25</v>
      </c>
      <c r="AH87" s="28">
        <f t="shared" si="37"/>
        <v>0</v>
      </c>
      <c r="AI87" s="22">
        <f t="shared" si="38"/>
        <v>0</v>
      </c>
    </row>
    <row r="88" spans="1:35" ht="15">
      <c r="A88" s="30"/>
      <c r="B88" s="31"/>
      <c r="C88" s="298" t="s">
        <v>1293</v>
      </c>
      <c r="D88" s="300">
        <v>3</v>
      </c>
      <c r="E88" s="18">
        <f t="shared" si="0"/>
        <v>0.25</v>
      </c>
      <c r="F88" s="19"/>
      <c r="G88" s="18">
        <f t="shared" si="23"/>
        <v>0</v>
      </c>
      <c r="H88" s="19"/>
      <c r="I88" s="18">
        <f t="shared" si="24"/>
        <v>0</v>
      </c>
      <c r="J88" s="19"/>
      <c r="K88" s="18">
        <f t="shared" si="25"/>
        <v>0</v>
      </c>
      <c r="L88" s="19"/>
      <c r="M88" s="18">
        <f t="shared" si="26"/>
        <v>0</v>
      </c>
      <c r="N88" s="20">
        <f t="shared" si="81"/>
        <v>3</v>
      </c>
      <c r="O88" s="21">
        <f t="shared" si="81"/>
        <v>0.25</v>
      </c>
      <c r="P88" s="19"/>
      <c r="Q88" s="18">
        <f t="shared" si="28"/>
        <v>0</v>
      </c>
      <c r="R88" s="19"/>
      <c r="S88" s="18">
        <f t="shared" si="29"/>
        <v>0</v>
      </c>
      <c r="T88" s="20">
        <f t="shared" si="82"/>
        <v>0</v>
      </c>
      <c r="U88" s="22">
        <f t="shared" si="82"/>
        <v>0</v>
      </c>
      <c r="V88" s="23"/>
      <c r="W88" s="18">
        <f t="shared" si="31"/>
        <v>0</v>
      </c>
      <c r="X88" s="24"/>
      <c r="Y88" s="18">
        <f t="shared" si="32"/>
        <v>0</v>
      </c>
      <c r="Z88" s="24"/>
      <c r="AA88" s="34">
        <f t="shared" si="33"/>
        <v>0</v>
      </c>
      <c r="AB88" s="33"/>
      <c r="AC88" s="34">
        <f t="shared" si="12"/>
        <v>0</v>
      </c>
      <c r="AD88" s="26">
        <f t="shared" si="83"/>
        <v>0</v>
      </c>
      <c r="AE88" s="27">
        <f t="shared" si="83"/>
        <v>0</v>
      </c>
      <c r="AF88" s="28">
        <f t="shared" si="84"/>
        <v>3</v>
      </c>
      <c r="AG88" s="29">
        <f t="shared" si="84"/>
        <v>0.25</v>
      </c>
      <c r="AH88" s="28">
        <f t="shared" si="37"/>
        <v>0</v>
      </c>
      <c r="AI88" s="22">
        <f t="shared" si="38"/>
        <v>0</v>
      </c>
    </row>
    <row r="89" spans="1:35" ht="15">
      <c r="A89" s="30"/>
      <c r="B89" s="31"/>
      <c r="C89" s="298" t="s">
        <v>1294</v>
      </c>
      <c r="D89" s="300">
        <v>6</v>
      </c>
      <c r="E89" s="18">
        <f t="shared" si="0"/>
        <v>0.5</v>
      </c>
      <c r="F89" s="19"/>
      <c r="G89" s="18">
        <f t="shared" si="23"/>
        <v>0</v>
      </c>
      <c r="H89" s="19"/>
      <c r="I89" s="18">
        <f t="shared" si="24"/>
        <v>0</v>
      </c>
      <c r="J89" s="19"/>
      <c r="K89" s="18">
        <f t="shared" si="25"/>
        <v>0</v>
      </c>
      <c r="L89" s="19"/>
      <c r="M89" s="18">
        <f t="shared" si="26"/>
        <v>0</v>
      </c>
      <c r="N89" s="20">
        <f t="shared" si="81"/>
        <v>6</v>
      </c>
      <c r="O89" s="21">
        <f t="shared" si="81"/>
        <v>0.5</v>
      </c>
      <c r="P89" s="19"/>
      <c r="Q89" s="18">
        <f t="shared" si="28"/>
        <v>0</v>
      </c>
      <c r="R89" s="19"/>
      <c r="S89" s="18">
        <f t="shared" si="29"/>
        <v>0</v>
      </c>
      <c r="T89" s="20">
        <f t="shared" si="82"/>
        <v>0</v>
      </c>
      <c r="U89" s="22">
        <f t="shared" si="82"/>
        <v>0</v>
      </c>
      <c r="V89" s="23"/>
      <c r="W89" s="18">
        <f t="shared" si="31"/>
        <v>0</v>
      </c>
      <c r="X89" s="24"/>
      <c r="Y89" s="18">
        <f t="shared" si="32"/>
        <v>0</v>
      </c>
      <c r="Z89" s="24"/>
      <c r="AA89" s="34">
        <f t="shared" si="33"/>
        <v>0</v>
      </c>
      <c r="AB89" s="33"/>
      <c r="AC89" s="34">
        <f t="shared" si="12"/>
        <v>0</v>
      </c>
      <c r="AD89" s="26">
        <f t="shared" si="83"/>
        <v>0</v>
      </c>
      <c r="AE89" s="27">
        <f t="shared" si="83"/>
        <v>0</v>
      </c>
      <c r="AF89" s="28">
        <f t="shared" si="84"/>
        <v>6</v>
      </c>
      <c r="AG89" s="29">
        <f t="shared" si="84"/>
        <v>0.5</v>
      </c>
      <c r="AH89" s="28">
        <f t="shared" si="37"/>
        <v>0</v>
      </c>
      <c r="AI89" s="22">
        <f t="shared" si="38"/>
        <v>0</v>
      </c>
    </row>
    <row r="90" spans="1:35" ht="15">
      <c r="A90" s="15"/>
      <c r="B90" s="31"/>
      <c r="C90" s="298" t="s">
        <v>1295</v>
      </c>
      <c r="D90" s="300">
        <v>3</v>
      </c>
      <c r="E90" s="18">
        <f t="shared" si="0"/>
        <v>0.25</v>
      </c>
      <c r="F90" s="19"/>
      <c r="G90" s="18">
        <f t="shared" si="23"/>
        <v>0</v>
      </c>
      <c r="H90" s="19"/>
      <c r="I90" s="18">
        <f t="shared" si="24"/>
        <v>0</v>
      </c>
      <c r="J90" s="19"/>
      <c r="K90" s="18">
        <f t="shared" si="25"/>
        <v>0</v>
      </c>
      <c r="L90" s="19"/>
      <c r="M90" s="18">
        <f t="shared" si="26"/>
        <v>0</v>
      </c>
      <c r="N90" s="20">
        <f t="shared" si="81"/>
        <v>3</v>
      </c>
      <c r="O90" s="21">
        <f t="shared" si="81"/>
        <v>0.25</v>
      </c>
      <c r="P90" s="19"/>
      <c r="Q90" s="18">
        <f t="shared" si="28"/>
        <v>0</v>
      </c>
      <c r="R90" s="19"/>
      <c r="S90" s="18">
        <f t="shared" si="29"/>
        <v>0</v>
      </c>
      <c r="T90" s="20">
        <f t="shared" si="82"/>
        <v>0</v>
      </c>
      <c r="U90" s="22">
        <f t="shared" si="82"/>
        <v>0</v>
      </c>
      <c r="V90" s="23"/>
      <c r="W90" s="18">
        <f t="shared" si="31"/>
        <v>0</v>
      </c>
      <c r="X90" s="24"/>
      <c r="Y90" s="18">
        <f t="shared" si="32"/>
        <v>0</v>
      </c>
      <c r="Z90" s="24"/>
      <c r="AA90" s="34">
        <f t="shared" si="33"/>
        <v>0</v>
      </c>
      <c r="AB90" s="33"/>
      <c r="AC90" s="34">
        <f t="shared" si="12"/>
        <v>0</v>
      </c>
      <c r="AD90" s="26">
        <f t="shared" si="83"/>
        <v>0</v>
      </c>
      <c r="AE90" s="27">
        <f t="shared" si="83"/>
        <v>0</v>
      </c>
      <c r="AF90" s="28">
        <f t="shared" si="84"/>
        <v>3</v>
      </c>
      <c r="AG90" s="29">
        <f t="shared" si="84"/>
        <v>0.25</v>
      </c>
      <c r="AH90" s="28">
        <f t="shared" si="37"/>
        <v>0</v>
      </c>
      <c r="AI90" s="22">
        <f t="shared" si="38"/>
        <v>0</v>
      </c>
    </row>
    <row r="91" spans="1:35" ht="15.75" thickBot="1">
      <c r="A91" s="30"/>
      <c r="B91" s="31"/>
      <c r="C91" s="298" t="s">
        <v>1296</v>
      </c>
      <c r="D91" s="300">
        <v>3</v>
      </c>
      <c r="E91" s="18">
        <f t="shared" si="0"/>
        <v>0.25</v>
      </c>
      <c r="F91" s="19"/>
      <c r="G91" s="18">
        <f t="shared" si="23"/>
        <v>0</v>
      </c>
      <c r="H91" s="19"/>
      <c r="I91" s="18">
        <f t="shared" si="24"/>
        <v>0</v>
      </c>
      <c r="J91" s="19"/>
      <c r="K91" s="18">
        <f t="shared" si="25"/>
        <v>0</v>
      </c>
      <c r="L91" s="19"/>
      <c r="M91" s="18">
        <f t="shared" si="26"/>
        <v>0</v>
      </c>
      <c r="N91" s="20">
        <f t="shared" si="81"/>
        <v>3</v>
      </c>
      <c r="O91" s="21">
        <f t="shared" si="81"/>
        <v>0.25</v>
      </c>
      <c r="P91" s="19"/>
      <c r="Q91" s="18">
        <f t="shared" si="28"/>
        <v>0</v>
      </c>
      <c r="R91" s="19"/>
      <c r="S91" s="18">
        <f t="shared" si="29"/>
        <v>0</v>
      </c>
      <c r="T91" s="20">
        <f t="shared" si="82"/>
        <v>0</v>
      </c>
      <c r="U91" s="22">
        <f t="shared" si="82"/>
        <v>0</v>
      </c>
      <c r="V91" s="23"/>
      <c r="W91" s="18">
        <f t="shared" si="31"/>
        <v>0</v>
      </c>
      <c r="X91" s="24"/>
      <c r="Y91" s="18">
        <f t="shared" si="32"/>
        <v>0</v>
      </c>
      <c r="Z91" s="24"/>
      <c r="AA91" s="34">
        <f t="shared" si="33"/>
        <v>0</v>
      </c>
      <c r="AB91" s="37"/>
      <c r="AC91" s="34">
        <f t="shared" si="12"/>
        <v>0</v>
      </c>
      <c r="AD91" s="38">
        <f t="shared" si="83"/>
        <v>0</v>
      </c>
      <c r="AE91" s="27">
        <f t="shared" si="83"/>
        <v>0</v>
      </c>
      <c r="AF91" s="28">
        <f t="shared" si="84"/>
        <v>3</v>
      </c>
      <c r="AG91" s="29">
        <f t="shared" si="84"/>
        <v>0.25</v>
      </c>
      <c r="AH91" s="28">
        <f t="shared" si="37"/>
        <v>0</v>
      </c>
      <c r="AI91" s="22">
        <f t="shared" si="38"/>
        <v>0</v>
      </c>
    </row>
    <row r="92" spans="1:67" s="41" customFormat="1" ht="15.75" thickBot="1">
      <c r="A92" s="496" t="s">
        <v>38</v>
      </c>
      <c r="B92" s="497"/>
      <c r="C92" s="498"/>
      <c r="D92" s="39">
        <f aca="true" t="shared" si="85" ref="D92:Q92">SUM(D20:D91)</f>
        <v>135.5</v>
      </c>
      <c r="E92" s="39">
        <f t="shared" si="85"/>
        <v>11.291666666666668</v>
      </c>
      <c r="F92" s="39">
        <f t="shared" si="85"/>
        <v>1</v>
      </c>
      <c r="G92" s="39">
        <f t="shared" si="85"/>
        <v>0.08333333333333333</v>
      </c>
      <c r="H92" s="39">
        <f t="shared" si="85"/>
        <v>0</v>
      </c>
      <c r="I92" s="39">
        <f t="shared" si="85"/>
        <v>0</v>
      </c>
      <c r="J92" s="39">
        <f t="shared" si="85"/>
        <v>0</v>
      </c>
      <c r="K92" s="39">
        <f t="shared" si="85"/>
        <v>0</v>
      </c>
      <c r="L92" s="39">
        <f t="shared" si="85"/>
        <v>0</v>
      </c>
      <c r="M92" s="39">
        <f t="shared" si="85"/>
        <v>0</v>
      </c>
      <c r="N92" s="39">
        <f t="shared" si="85"/>
        <v>136.5</v>
      </c>
      <c r="O92" s="39">
        <f t="shared" si="85"/>
        <v>11.375</v>
      </c>
      <c r="P92" s="39">
        <f t="shared" si="85"/>
        <v>3</v>
      </c>
      <c r="Q92" s="39">
        <f t="shared" si="85"/>
        <v>0.25</v>
      </c>
      <c r="R92" s="39">
        <f>SUM(R20:R52)</f>
        <v>0</v>
      </c>
      <c r="S92" s="39">
        <f>SUM(S20:S91)</f>
        <v>0</v>
      </c>
      <c r="T92" s="39">
        <f>SUM(T20:T91)</f>
        <v>3</v>
      </c>
      <c r="U92" s="39">
        <f>SUM(U20:U91)</f>
        <v>0.25</v>
      </c>
      <c r="V92" s="39">
        <f>SUM(V20:V91)</f>
        <v>0</v>
      </c>
      <c r="W92" s="39">
        <f>SUM(W20:W52)</f>
        <v>0</v>
      </c>
      <c r="X92" s="39">
        <f aca="true" t="shared" si="86" ref="X92:AI92">SUM(X20:X91)</f>
        <v>0</v>
      </c>
      <c r="Y92" s="39">
        <f t="shared" si="86"/>
        <v>0</v>
      </c>
      <c r="Z92" s="39">
        <f t="shared" si="86"/>
        <v>9.07</v>
      </c>
      <c r="AA92" s="39">
        <f t="shared" si="86"/>
        <v>0.7558333333333334</v>
      </c>
      <c r="AB92" s="39">
        <f t="shared" si="86"/>
        <v>2</v>
      </c>
      <c r="AC92" s="39">
        <f t="shared" si="86"/>
        <v>0.16666666666666666</v>
      </c>
      <c r="AD92" s="39">
        <f t="shared" si="86"/>
        <v>11.07</v>
      </c>
      <c r="AE92" s="39">
        <f t="shared" si="86"/>
        <v>0.9225000000000001</v>
      </c>
      <c r="AF92" s="39">
        <f t="shared" si="86"/>
        <v>150.57</v>
      </c>
      <c r="AG92" s="39">
        <f t="shared" si="86"/>
        <v>12.5475</v>
      </c>
      <c r="AH92" s="39">
        <f t="shared" si="86"/>
        <v>18.57</v>
      </c>
      <c r="AI92" s="40">
        <f t="shared" si="86"/>
        <v>1.5475</v>
      </c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</row>
    <row r="93" spans="16:67" ht="15">
      <c r="P93" s="1"/>
      <c r="Q93" s="1"/>
      <c r="R93" s="1"/>
      <c r="S93" s="1"/>
      <c r="V93" s="1"/>
      <c r="W93" s="1"/>
      <c r="X93" s="1"/>
      <c r="Y93" s="1"/>
      <c r="Z93" s="1"/>
      <c r="AA93" s="1"/>
      <c r="AB93" s="1"/>
      <c r="AC93" s="1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</row>
    <row r="94" spans="1:19" ht="15">
      <c r="A94" s="373" t="s">
        <v>39</v>
      </c>
      <c r="B94" s="374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4"/>
      <c r="R94" s="374"/>
      <c r="S94" s="374"/>
    </row>
    <row r="95" spans="1:36" ht="15" customHeight="1">
      <c r="A95" s="375" t="s">
        <v>1820</v>
      </c>
      <c r="B95" s="376"/>
      <c r="C95" s="376"/>
      <c r="D95" s="376"/>
      <c r="E95" s="376"/>
      <c r="F95" s="376"/>
      <c r="G95" s="376"/>
      <c r="H95" s="376"/>
      <c r="I95" s="376"/>
      <c r="J95" s="376"/>
      <c r="K95" s="376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6"/>
      <c r="Y95" s="376"/>
      <c r="Z95" s="376"/>
      <c r="AA95" s="376"/>
      <c r="AB95" s="376"/>
      <c r="AC95" s="376"/>
      <c r="AD95" s="376"/>
      <c r="AE95" s="376"/>
      <c r="AF95" s="376"/>
      <c r="AG95" s="376"/>
      <c r="AH95" s="376"/>
      <c r="AI95" s="376"/>
      <c r="AJ95" s="1"/>
    </row>
    <row r="97" ht="15">
      <c r="A97" s="255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92:C92"/>
    <mergeCell ref="A94:S94"/>
    <mergeCell ref="A95:AI95"/>
    <mergeCell ref="AH17:AH19"/>
    <mergeCell ref="AI17:AI19"/>
    <mergeCell ref="A20:C20"/>
    <mergeCell ref="A39:C39"/>
    <mergeCell ref="A47:C47"/>
    <mergeCell ref="A62:C62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6"/>
  <sheetViews>
    <sheetView workbookViewId="0" topLeftCell="A1">
      <selection activeCell="A34" sqref="A34:AI34"/>
    </sheetView>
  </sheetViews>
  <sheetFormatPr defaultColWidth="9.140625" defaultRowHeight="15"/>
  <cols>
    <col min="1" max="1" width="32.00390625" style="260" customWidth="1"/>
    <col min="2" max="2" width="18.140625" style="260" customWidth="1"/>
    <col min="3" max="3" width="24.00390625" style="260" customWidth="1"/>
    <col min="4" max="4" width="15.421875" style="260" customWidth="1"/>
    <col min="5" max="5" width="0.13671875" style="260" hidden="1" customWidth="1"/>
    <col min="6" max="13" width="15.7109375" style="260" hidden="1" customWidth="1"/>
    <col min="14" max="14" width="17.421875" style="260" hidden="1" customWidth="1"/>
    <col min="15" max="15" width="15.7109375" style="1" customWidth="1"/>
    <col min="16" max="16" width="15.421875" style="1" customWidth="1"/>
    <col min="17" max="20" width="15.7109375" style="260" hidden="1" customWidth="1"/>
    <col min="21" max="22" width="15.7109375" style="1" customWidth="1"/>
    <col min="23" max="23" width="15.7109375" style="260" customWidth="1"/>
    <col min="24" max="24" width="15.57421875" style="260" customWidth="1"/>
    <col min="25" max="25" width="0.2890625" style="260" hidden="1" customWidth="1"/>
    <col min="26" max="30" width="15.7109375" style="260" hidden="1" customWidth="1"/>
    <col min="31" max="34" width="15.7109375" style="1" customWidth="1"/>
    <col min="35" max="16384" width="9.140625" style="260" customWidth="1"/>
  </cols>
  <sheetData>
    <row r="1" ht="15">
      <c r="AH1" s="84" t="s">
        <v>57</v>
      </c>
    </row>
    <row r="2" spans="1:34" s="1" customFormat="1" ht="15.75">
      <c r="A2" s="482" t="s">
        <v>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</row>
    <row r="3" spans="1:34" s="1" customFormat="1" ht="16.5" thickBo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72" t="s">
        <v>132</v>
      </c>
      <c r="P3" s="372"/>
      <c r="Q3" s="372"/>
      <c r="R3" s="372"/>
      <c r="S3" s="372"/>
      <c r="T3" s="372"/>
      <c r="U3" s="372"/>
      <c r="V3" s="372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1:34" s="1" customFormat="1" ht="15.7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482" t="s">
        <v>2</v>
      </c>
      <c r="Q4" s="482"/>
      <c r="R4" s="482"/>
      <c r="S4" s="482"/>
      <c r="T4" s="482"/>
      <c r="U4" s="48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34" s="1" customFormat="1" ht="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1" customFormat="1" ht="15.75">
      <c r="A6" s="482" t="s">
        <v>59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</row>
    <row r="7" spans="1:34" s="1" customFormat="1" ht="15.75">
      <c r="A7" s="482" t="s">
        <v>3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</row>
    <row r="8" spans="1:34" s="1" customFormat="1" ht="1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</row>
    <row r="9" spans="1:34" s="7" customFormat="1" ht="15.75">
      <c r="A9" s="44" t="s">
        <v>4</v>
      </c>
      <c r="B9" s="471" t="s">
        <v>1188</v>
      </c>
      <c r="C9" s="471"/>
      <c r="D9" s="47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s="7" customFormat="1" ht="15.75">
      <c r="A10" s="450"/>
      <c r="B10" s="450"/>
      <c r="C10" s="83"/>
      <c r="D10" s="4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</row>
    <row r="11" spans="1:34" s="1" customFormat="1" ht="15.7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 customHeight="1" thickBot="1">
      <c r="A12" s="487" t="s">
        <v>53</v>
      </c>
      <c r="B12" s="483" t="s">
        <v>42</v>
      </c>
      <c r="C12" s="483" t="s">
        <v>43</v>
      </c>
      <c r="D12" s="484" t="s">
        <v>44</v>
      </c>
      <c r="E12" s="412" t="s">
        <v>9</v>
      </c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3" t="s">
        <v>45</v>
      </c>
      <c r="AH12" s="414"/>
    </row>
    <row r="13" spans="1:34" ht="15.75" customHeight="1" thickBot="1">
      <c r="A13" s="488"/>
      <c r="B13" s="455"/>
      <c r="C13" s="455"/>
      <c r="D13" s="485"/>
      <c r="E13" s="420" t="s">
        <v>49</v>
      </c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1"/>
      <c r="Q13" s="419" t="s">
        <v>50</v>
      </c>
      <c r="R13" s="420"/>
      <c r="S13" s="420"/>
      <c r="T13" s="420"/>
      <c r="U13" s="420"/>
      <c r="V13" s="421"/>
      <c r="W13" s="422" t="s">
        <v>51</v>
      </c>
      <c r="X13" s="423"/>
      <c r="Y13" s="428" t="s">
        <v>12</v>
      </c>
      <c r="Z13" s="429"/>
      <c r="AA13" s="429"/>
      <c r="AB13" s="429"/>
      <c r="AC13" s="430"/>
      <c r="AD13" s="430"/>
      <c r="AE13" s="430"/>
      <c r="AF13" s="431"/>
      <c r="AG13" s="415"/>
      <c r="AH13" s="416"/>
    </row>
    <row r="14" spans="1:34" ht="15" customHeight="1">
      <c r="A14" s="488"/>
      <c r="B14" s="455"/>
      <c r="C14" s="455"/>
      <c r="D14" s="485"/>
      <c r="E14" s="438" t="s">
        <v>15</v>
      </c>
      <c r="F14" s="433"/>
      <c r="G14" s="436" t="s">
        <v>16</v>
      </c>
      <c r="H14" s="389"/>
      <c r="I14" s="436" t="s">
        <v>17</v>
      </c>
      <c r="J14" s="389"/>
      <c r="K14" s="377" t="s">
        <v>18</v>
      </c>
      <c r="L14" s="378"/>
      <c r="M14" s="377" t="s">
        <v>19</v>
      </c>
      <c r="N14" s="378"/>
      <c r="O14" s="382" t="s">
        <v>47</v>
      </c>
      <c r="P14" s="479"/>
      <c r="Q14" s="392" t="s">
        <v>21</v>
      </c>
      <c r="R14" s="389"/>
      <c r="S14" s="392" t="s">
        <v>22</v>
      </c>
      <c r="T14" s="389"/>
      <c r="U14" s="382" t="s">
        <v>48</v>
      </c>
      <c r="V14" s="479"/>
      <c r="W14" s="424"/>
      <c r="X14" s="425"/>
      <c r="Y14" s="397" t="s">
        <v>24</v>
      </c>
      <c r="Z14" s="389"/>
      <c r="AA14" s="437" t="s">
        <v>25</v>
      </c>
      <c r="AB14" s="438"/>
      <c r="AC14" s="441" t="s">
        <v>26</v>
      </c>
      <c r="AD14" s="442"/>
      <c r="AE14" s="422" t="s">
        <v>55</v>
      </c>
      <c r="AF14" s="383"/>
      <c r="AG14" s="415"/>
      <c r="AH14" s="416"/>
    </row>
    <row r="15" spans="1:34" ht="15">
      <c r="A15" s="488"/>
      <c r="B15" s="455"/>
      <c r="C15" s="455"/>
      <c r="D15" s="485"/>
      <c r="E15" s="438"/>
      <c r="F15" s="433"/>
      <c r="G15" s="392"/>
      <c r="H15" s="389"/>
      <c r="I15" s="392"/>
      <c r="J15" s="389"/>
      <c r="K15" s="379"/>
      <c r="L15" s="378"/>
      <c r="M15" s="379"/>
      <c r="N15" s="378"/>
      <c r="O15" s="384"/>
      <c r="P15" s="480"/>
      <c r="Q15" s="392"/>
      <c r="R15" s="389"/>
      <c r="S15" s="392"/>
      <c r="T15" s="389"/>
      <c r="U15" s="384"/>
      <c r="V15" s="480"/>
      <c r="W15" s="424"/>
      <c r="X15" s="425"/>
      <c r="Y15" s="397"/>
      <c r="Z15" s="389"/>
      <c r="AA15" s="437"/>
      <c r="AB15" s="438"/>
      <c r="AC15" s="443"/>
      <c r="AD15" s="444"/>
      <c r="AE15" s="447"/>
      <c r="AF15" s="385"/>
      <c r="AG15" s="415"/>
      <c r="AH15" s="416"/>
    </row>
    <row r="16" spans="1:34" ht="15.75" thickBot="1">
      <c r="A16" s="488"/>
      <c r="B16" s="455"/>
      <c r="C16" s="455"/>
      <c r="D16" s="485"/>
      <c r="E16" s="440"/>
      <c r="F16" s="435"/>
      <c r="G16" s="393"/>
      <c r="H16" s="391"/>
      <c r="I16" s="393"/>
      <c r="J16" s="391"/>
      <c r="K16" s="380"/>
      <c r="L16" s="381"/>
      <c r="M16" s="380"/>
      <c r="N16" s="381"/>
      <c r="O16" s="386"/>
      <c r="P16" s="481"/>
      <c r="Q16" s="393"/>
      <c r="R16" s="391"/>
      <c r="S16" s="393"/>
      <c r="T16" s="391"/>
      <c r="U16" s="386"/>
      <c r="V16" s="481"/>
      <c r="W16" s="426"/>
      <c r="X16" s="427"/>
      <c r="Y16" s="398"/>
      <c r="Z16" s="391"/>
      <c r="AA16" s="439"/>
      <c r="AB16" s="440"/>
      <c r="AC16" s="445"/>
      <c r="AD16" s="446"/>
      <c r="AE16" s="448"/>
      <c r="AF16" s="387"/>
      <c r="AG16" s="417"/>
      <c r="AH16" s="418"/>
    </row>
    <row r="17" spans="1:34" ht="15">
      <c r="A17" s="488"/>
      <c r="B17" s="455"/>
      <c r="C17" s="455"/>
      <c r="D17" s="485"/>
      <c r="E17" s="410" t="s">
        <v>30</v>
      </c>
      <c r="F17" s="399" t="s">
        <v>31</v>
      </c>
      <c r="G17" s="399" t="s">
        <v>30</v>
      </c>
      <c r="H17" s="399" t="s">
        <v>31</v>
      </c>
      <c r="I17" s="399" t="s">
        <v>30</v>
      </c>
      <c r="J17" s="399" t="s">
        <v>31</v>
      </c>
      <c r="K17" s="399" t="s">
        <v>30</v>
      </c>
      <c r="L17" s="399" t="s">
        <v>31</v>
      </c>
      <c r="M17" s="399" t="s">
        <v>30</v>
      </c>
      <c r="N17" s="399" t="s">
        <v>31</v>
      </c>
      <c r="O17" s="463" t="s">
        <v>30</v>
      </c>
      <c r="P17" s="463" t="s">
        <v>31</v>
      </c>
      <c r="Q17" s="399" t="s">
        <v>30</v>
      </c>
      <c r="R17" s="399" t="s">
        <v>31</v>
      </c>
      <c r="S17" s="399" t="s">
        <v>30</v>
      </c>
      <c r="T17" s="399" t="s">
        <v>31</v>
      </c>
      <c r="U17" s="382" t="s">
        <v>30</v>
      </c>
      <c r="V17" s="466" t="s">
        <v>31</v>
      </c>
      <c r="W17" s="476" t="s">
        <v>30</v>
      </c>
      <c r="X17" s="407" t="s">
        <v>31</v>
      </c>
      <c r="Y17" s="410" t="s">
        <v>30</v>
      </c>
      <c r="Z17" s="399" t="s">
        <v>31</v>
      </c>
      <c r="AA17" s="399" t="s">
        <v>30</v>
      </c>
      <c r="AB17" s="402" t="s">
        <v>31</v>
      </c>
      <c r="AC17" s="472" t="s">
        <v>30</v>
      </c>
      <c r="AD17" s="472" t="s">
        <v>31</v>
      </c>
      <c r="AE17" s="466" t="s">
        <v>30</v>
      </c>
      <c r="AF17" s="475" t="s">
        <v>31</v>
      </c>
      <c r="AG17" s="476" t="s">
        <v>30</v>
      </c>
      <c r="AH17" s="407" t="s">
        <v>31</v>
      </c>
    </row>
    <row r="18" spans="1:34" ht="15">
      <c r="A18" s="488"/>
      <c r="B18" s="455"/>
      <c r="C18" s="455"/>
      <c r="D18" s="485"/>
      <c r="E18" s="389"/>
      <c r="F18" s="400"/>
      <c r="G18" s="400"/>
      <c r="H18" s="400"/>
      <c r="I18" s="400"/>
      <c r="J18" s="400"/>
      <c r="K18" s="400"/>
      <c r="L18" s="400"/>
      <c r="M18" s="400"/>
      <c r="N18" s="400"/>
      <c r="O18" s="464"/>
      <c r="P18" s="464"/>
      <c r="Q18" s="400"/>
      <c r="R18" s="400"/>
      <c r="S18" s="400"/>
      <c r="T18" s="400"/>
      <c r="U18" s="384"/>
      <c r="V18" s="467"/>
      <c r="W18" s="477"/>
      <c r="X18" s="408"/>
      <c r="Y18" s="389"/>
      <c r="Z18" s="400"/>
      <c r="AA18" s="400"/>
      <c r="AB18" s="403"/>
      <c r="AC18" s="473"/>
      <c r="AD18" s="473"/>
      <c r="AE18" s="467"/>
      <c r="AF18" s="447"/>
      <c r="AG18" s="477"/>
      <c r="AH18" s="408"/>
    </row>
    <row r="19" spans="1:34" ht="15.75" thickBot="1">
      <c r="A19" s="489"/>
      <c r="B19" s="456"/>
      <c r="C19" s="456"/>
      <c r="D19" s="486"/>
      <c r="E19" s="391"/>
      <c r="F19" s="401"/>
      <c r="G19" s="401"/>
      <c r="H19" s="401"/>
      <c r="I19" s="401"/>
      <c r="J19" s="401"/>
      <c r="K19" s="401"/>
      <c r="L19" s="401"/>
      <c r="M19" s="401"/>
      <c r="N19" s="401"/>
      <c r="O19" s="464"/>
      <c r="P19" s="464"/>
      <c r="Q19" s="400"/>
      <c r="R19" s="400"/>
      <c r="S19" s="400"/>
      <c r="T19" s="400"/>
      <c r="U19" s="384"/>
      <c r="V19" s="467"/>
      <c r="W19" s="477"/>
      <c r="X19" s="408"/>
      <c r="Y19" s="389"/>
      <c r="Z19" s="400"/>
      <c r="AA19" s="400"/>
      <c r="AB19" s="392"/>
      <c r="AC19" s="473"/>
      <c r="AD19" s="473"/>
      <c r="AE19" s="467"/>
      <c r="AF19" s="447"/>
      <c r="AG19" s="477"/>
      <c r="AH19" s="408"/>
    </row>
    <row r="20" spans="1:34" ht="15">
      <c r="A20" s="63" t="s">
        <v>1221</v>
      </c>
      <c r="B20" s="275">
        <v>5180067.74</v>
      </c>
      <c r="C20" s="16">
        <v>10</v>
      </c>
      <c r="D20" s="51">
        <f>201/C20</f>
        <v>20.1</v>
      </c>
      <c r="E20" s="57">
        <f>'Ing Civil'!D91</f>
        <v>317</v>
      </c>
      <c r="F20" s="57">
        <f>'Ing Civil'!E91</f>
        <v>26.416666666666664</v>
      </c>
      <c r="G20" s="57">
        <f>'Ing Civil'!F91</f>
        <v>40</v>
      </c>
      <c r="H20" s="57">
        <f>'Ing Civil'!G91</f>
        <v>3.333333333333333</v>
      </c>
      <c r="I20" s="57">
        <f>'Ing Civil'!H91</f>
        <v>0</v>
      </c>
      <c r="J20" s="57">
        <f>'Ing Civil'!I91</f>
        <v>0</v>
      </c>
      <c r="K20" s="57">
        <f>'Ing Civil'!J91</f>
        <v>0</v>
      </c>
      <c r="L20" s="57">
        <f>'Ing Civil'!K91</f>
        <v>0</v>
      </c>
      <c r="M20" s="57">
        <f>'Ing Civil'!L91</f>
        <v>0</v>
      </c>
      <c r="N20" s="85">
        <f>'Ing Civil'!M91</f>
        <v>0</v>
      </c>
      <c r="O20" s="138">
        <f>Biblioteca!N70</f>
        <v>15</v>
      </c>
      <c r="P20" s="138">
        <f>Biblioteca!O70</f>
        <v>1.25</v>
      </c>
      <c r="Q20" s="138">
        <f>Biblioteca!P70</f>
        <v>0</v>
      </c>
      <c r="R20" s="138">
        <f>Biblioteca!Q70</f>
        <v>0</v>
      </c>
      <c r="S20" s="138">
        <f>Biblioteca!R70</f>
        <v>0</v>
      </c>
      <c r="T20" s="138">
        <f>Biblioteca!S70</f>
        <v>0</v>
      </c>
      <c r="U20" s="138">
        <f>Biblioteca!T70</f>
        <v>0</v>
      </c>
      <c r="V20" s="138">
        <f>Biblioteca!U70</f>
        <v>0</v>
      </c>
      <c r="W20" s="138">
        <f>Biblioteca!V70</f>
        <v>0</v>
      </c>
      <c r="X20" s="138">
        <f>Biblioteca!W70</f>
        <v>0</v>
      </c>
      <c r="Y20" s="138">
        <f>Biblioteca!X70</f>
        <v>0</v>
      </c>
      <c r="Z20" s="138">
        <f>Biblioteca!Y70</f>
        <v>0</v>
      </c>
      <c r="AA20" s="138">
        <f>Biblioteca!Z70</f>
        <v>160</v>
      </c>
      <c r="AB20" s="138">
        <f>Biblioteca!AA70</f>
        <v>13.333333333333334</v>
      </c>
      <c r="AC20" s="138">
        <f>Biblioteca!AB70</f>
        <v>0</v>
      </c>
      <c r="AD20" s="138">
        <f>Biblioteca!AC70</f>
        <v>0</v>
      </c>
      <c r="AE20" s="138">
        <f>Biblioteca!AD70</f>
        <v>160</v>
      </c>
      <c r="AF20" s="138">
        <f>Biblioteca!AE70</f>
        <v>13.333333333333334</v>
      </c>
      <c r="AG20" s="138">
        <f>Biblioteca!AF70</f>
        <v>175</v>
      </c>
      <c r="AH20" s="138"/>
    </row>
    <row r="21" spans="1:34" ht="15">
      <c r="A21" s="64" t="s">
        <v>1241</v>
      </c>
      <c r="B21" s="275">
        <v>1501305</v>
      </c>
      <c r="C21" s="16">
        <v>46</v>
      </c>
      <c r="D21" s="278">
        <f>876/C21</f>
        <v>19.043478260869566</v>
      </c>
      <c r="E21" s="57"/>
      <c r="F21" s="57"/>
      <c r="G21" s="57"/>
      <c r="H21" s="57"/>
      <c r="I21" s="57"/>
      <c r="J21" s="57"/>
      <c r="K21" s="57"/>
      <c r="L21" s="57"/>
      <c r="M21" s="57"/>
      <c r="N21" s="85"/>
      <c r="O21" s="88">
        <f>PPMES!N70</f>
        <v>116</v>
      </c>
      <c r="P21" s="88">
        <f>PPMES!O70</f>
        <v>9.666666666666668</v>
      </c>
      <c r="Q21" s="88">
        <f>PPMES!P70</f>
        <v>0</v>
      </c>
      <c r="R21" s="88">
        <f>PPMES!Q70</f>
        <v>0</v>
      </c>
      <c r="S21" s="88">
        <f>PPMES!R70</f>
        <v>0</v>
      </c>
      <c r="T21" s="88">
        <f>PPMES!S70</f>
        <v>0</v>
      </c>
      <c r="U21" s="88">
        <f>PPMES!T70</f>
        <v>0</v>
      </c>
      <c r="V21" s="88">
        <f>PPMES!U70</f>
        <v>0</v>
      </c>
      <c r="W21" s="88">
        <f>PPMES!V70</f>
        <v>0</v>
      </c>
      <c r="X21" s="88">
        <f>PPMES!W70</f>
        <v>0</v>
      </c>
      <c r="Y21" s="88">
        <f>PPMES!X70</f>
        <v>0</v>
      </c>
      <c r="Z21" s="88">
        <f>PPMES!Y70</f>
        <v>0</v>
      </c>
      <c r="AA21" s="88">
        <f>PPMES!Z70</f>
        <v>12.299999999999999</v>
      </c>
      <c r="AB21" s="88">
        <f>PPMES!AA70</f>
        <v>1.0249999999999997</v>
      </c>
      <c r="AC21" s="88">
        <f>PPMES!AB70</f>
        <v>0</v>
      </c>
      <c r="AD21" s="88">
        <f>PPMES!AC70</f>
        <v>0</v>
      </c>
      <c r="AE21" s="88">
        <f>PPMES!AD70</f>
        <v>12.299999999999999</v>
      </c>
      <c r="AF21" s="88">
        <f>PPMES!AE70</f>
        <v>1.0249999999999997</v>
      </c>
      <c r="AG21" s="88">
        <f>PPMES!AF70</f>
        <v>128.3</v>
      </c>
      <c r="AH21" s="88">
        <f>PPMES!AG70</f>
        <v>10.691666666666666</v>
      </c>
    </row>
    <row r="22" spans="1:34" ht="15">
      <c r="A22" s="52"/>
      <c r="B22" s="275"/>
      <c r="C22" s="16"/>
      <c r="D22" s="51"/>
      <c r="E22" s="57"/>
      <c r="F22" s="57"/>
      <c r="G22" s="57"/>
      <c r="H22" s="57"/>
      <c r="I22" s="57"/>
      <c r="J22" s="57"/>
      <c r="K22" s="57"/>
      <c r="L22" s="57"/>
      <c r="M22" s="57"/>
      <c r="N22" s="85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</row>
    <row r="23" spans="1:34" ht="15">
      <c r="A23" s="62"/>
      <c r="B23" s="275"/>
      <c r="C23" s="16"/>
      <c r="D23" s="51"/>
      <c r="E23" s="17"/>
      <c r="F23" s="18"/>
      <c r="G23" s="19"/>
      <c r="H23" s="18"/>
      <c r="I23" s="19"/>
      <c r="J23" s="18"/>
      <c r="K23" s="19"/>
      <c r="L23" s="18"/>
      <c r="M23" s="19"/>
      <c r="N23" s="137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</row>
    <row r="24" spans="1:34" ht="15">
      <c r="A24" s="62"/>
      <c r="B24" s="275"/>
      <c r="C24" s="16"/>
      <c r="D24" s="51"/>
      <c r="E24" s="17"/>
      <c r="F24" s="18"/>
      <c r="G24" s="19"/>
      <c r="H24" s="18"/>
      <c r="I24" s="19"/>
      <c r="J24" s="18"/>
      <c r="K24" s="19"/>
      <c r="L24" s="18"/>
      <c r="M24" s="19"/>
      <c r="N24" s="137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</row>
    <row r="25" spans="1:34" ht="15">
      <c r="A25" s="62"/>
      <c r="B25" s="276"/>
      <c r="C25" s="31"/>
      <c r="D25" s="55"/>
      <c r="E25" s="17"/>
      <c r="F25" s="18"/>
      <c r="G25" s="19"/>
      <c r="H25" s="18"/>
      <c r="I25" s="19"/>
      <c r="J25" s="18"/>
      <c r="K25" s="19"/>
      <c r="L25" s="18"/>
      <c r="M25" s="19"/>
      <c r="N25" s="137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</row>
    <row r="26" spans="1:34" ht="15">
      <c r="A26" s="62"/>
      <c r="B26" s="276"/>
      <c r="C26" s="31"/>
      <c r="D26" s="55"/>
      <c r="E26" s="17"/>
      <c r="F26" s="18">
        <f aca="true" t="shared" si="0" ref="F26:F30">+E26/12</f>
        <v>0</v>
      </c>
      <c r="G26" s="19"/>
      <c r="H26" s="18">
        <f aca="true" t="shared" si="1" ref="H26:H30">G26/12</f>
        <v>0</v>
      </c>
      <c r="I26" s="19"/>
      <c r="J26" s="18">
        <f aca="true" t="shared" si="2" ref="J26:J30">+I26/12</f>
        <v>0</v>
      </c>
      <c r="K26" s="19"/>
      <c r="L26" s="18">
        <f aca="true" t="shared" si="3" ref="L26:N30">+K26/12</f>
        <v>0</v>
      </c>
      <c r="M26" s="19"/>
      <c r="N26" s="137">
        <f t="shared" si="3"/>
        <v>0</v>
      </c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</row>
    <row r="27" spans="1:34" ht="15">
      <c r="A27" s="62"/>
      <c r="B27" s="276"/>
      <c r="C27" s="31"/>
      <c r="D27" s="55"/>
      <c r="E27" s="17"/>
      <c r="F27" s="18">
        <f t="shared" si="0"/>
        <v>0</v>
      </c>
      <c r="G27" s="19"/>
      <c r="H27" s="18">
        <f t="shared" si="1"/>
        <v>0</v>
      </c>
      <c r="I27" s="19"/>
      <c r="J27" s="18">
        <f t="shared" si="2"/>
        <v>0</v>
      </c>
      <c r="K27" s="19"/>
      <c r="L27" s="18">
        <f t="shared" si="3"/>
        <v>0</v>
      </c>
      <c r="M27" s="19"/>
      <c r="N27" s="137">
        <f t="shared" si="3"/>
        <v>0</v>
      </c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</row>
    <row r="28" spans="2:34" ht="15">
      <c r="B28" s="276"/>
      <c r="C28" s="31"/>
      <c r="D28" s="55"/>
      <c r="E28" s="17"/>
      <c r="F28" s="18">
        <f t="shared" si="0"/>
        <v>0</v>
      </c>
      <c r="G28" s="19"/>
      <c r="H28" s="18">
        <f t="shared" si="1"/>
        <v>0</v>
      </c>
      <c r="I28" s="19"/>
      <c r="J28" s="18">
        <f t="shared" si="2"/>
        <v>0</v>
      </c>
      <c r="K28" s="19"/>
      <c r="L28" s="18">
        <f t="shared" si="3"/>
        <v>0</v>
      </c>
      <c r="M28" s="19"/>
      <c r="N28" s="137">
        <f t="shared" si="3"/>
        <v>0</v>
      </c>
      <c r="O28" s="90"/>
      <c r="P28" s="60"/>
      <c r="Q28" s="61"/>
      <c r="R28" s="60"/>
      <c r="S28" s="61"/>
      <c r="T28" s="60"/>
      <c r="U28" s="61"/>
      <c r="V28" s="60"/>
      <c r="W28" s="61"/>
      <c r="X28" s="60"/>
      <c r="Y28" s="61"/>
      <c r="Z28" s="60"/>
      <c r="AA28" s="61"/>
      <c r="AB28" s="60"/>
      <c r="AC28" s="61"/>
      <c r="AD28" s="60"/>
      <c r="AE28" s="61"/>
      <c r="AF28" s="86"/>
      <c r="AG28" s="61"/>
      <c r="AH28" s="34"/>
    </row>
    <row r="29" spans="1:34" ht="15">
      <c r="A29" s="53"/>
      <c r="B29" s="276"/>
      <c r="C29" s="31"/>
      <c r="D29" s="55"/>
      <c r="E29" s="17"/>
      <c r="F29" s="18">
        <f t="shared" si="0"/>
        <v>0</v>
      </c>
      <c r="G29" s="19"/>
      <c r="H29" s="18">
        <f t="shared" si="1"/>
        <v>0</v>
      </c>
      <c r="I29" s="19"/>
      <c r="J29" s="18">
        <f t="shared" si="2"/>
        <v>0</v>
      </c>
      <c r="K29" s="19"/>
      <c r="L29" s="18">
        <f t="shared" si="3"/>
        <v>0</v>
      </c>
      <c r="M29" s="19"/>
      <c r="N29" s="137">
        <f t="shared" si="3"/>
        <v>0</v>
      </c>
      <c r="O29" s="90"/>
      <c r="P29" s="60"/>
      <c r="Q29" s="61"/>
      <c r="R29" s="60"/>
      <c r="S29" s="61"/>
      <c r="T29" s="60"/>
      <c r="U29" s="61"/>
      <c r="V29" s="60"/>
      <c r="W29" s="61"/>
      <c r="X29" s="60"/>
      <c r="Y29" s="61"/>
      <c r="Z29" s="60"/>
      <c r="AA29" s="61"/>
      <c r="AB29" s="60"/>
      <c r="AC29" s="61"/>
      <c r="AD29" s="60"/>
      <c r="AE29" s="61"/>
      <c r="AF29" s="86"/>
      <c r="AG29" s="61"/>
      <c r="AH29" s="34"/>
    </row>
    <row r="30" spans="1:34" ht="15.75" thickBot="1">
      <c r="A30" s="54"/>
      <c r="B30" s="276"/>
      <c r="C30" s="31"/>
      <c r="D30" s="56"/>
      <c r="E30" s="17"/>
      <c r="F30" s="18">
        <f t="shared" si="0"/>
        <v>0</v>
      </c>
      <c r="G30" s="19"/>
      <c r="H30" s="18">
        <f t="shared" si="1"/>
        <v>0</v>
      </c>
      <c r="I30" s="19"/>
      <c r="J30" s="18">
        <f t="shared" si="2"/>
        <v>0</v>
      </c>
      <c r="K30" s="19"/>
      <c r="L30" s="18">
        <f t="shared" si="3"/>
        <v>0</v>
      </c>
      <c r="M30" s="19"/>
      <c r="N30" s="137">
        <f t="shared" si="3"/>
        <v>0</v>
      </c>
      <c r="O30" s="145"/>
      <c r="P30" s="73"/>
      <c r="Q30" s="146"/>
      <c r="R30" s="73"/>
      <c r="S30" s="146"/>
      <c r="T30" s="73"/>
      <c r="U30" s="146"/>
      <c r="V30" s="73"/>
      <c r="W30" s="146"/>
      <c r="X30" s="73"/>
      <c r="Y30" s="146"/>
      <c r="Z30" s="73"/>
      <c r="AA30" s="146"/>
      <c r="AB30" s="73"/>
      <c r="AC30" s="146"/>
      <c r="AD30" s="73"/>
      <c r="AE30" s="146"/>
      <c r="AF30" s="147"/>
      <c r="AG30" s="146"/>
      <c r="AH30" s="74"/>
    </row>
    <row r="31" spans="1:66" s="41" customFormat="1" ht="15.75" thickBot="1">
      <c r="A31" s="67" t="s">
        <v>38</v>
      </c>
      <c r="B31" s="277">
        <f>SUM(B20:B30)</f>
        <v>6681372.74</v>
      </c>
      <c r="C31" s="68">
        <f aca="true" t="shared" si="4" ref="C31">SUM(C20:C30)</f>
        <v>56</v>
      </c>
      <c r="D31" s="68">
        <f>SUM(D20:D30)/2</f>
        <v>19.571739130434786</v>
      </c>
      <c r="E31" s="49">
        <f aca="true" t="shared" si="5" ref="E31:R31">SUM(E20:E30)</f>
        <v>317</v>
      </c>
      <c r="F31" s="39">
        <f t="shared" si="5"/>
        <v>26.416666666666664</v>
      </c>
      <c r="G31" s="39">
        <f t="shared" si="5"/>
        <v>40</v>
      </c>
      <c r="H31" s="39">
        <f t="shared" si="5"/>
        <v>3.333333333333333</v>
      </c>
      <c r="I31" s="39">
        <f t="shared" si="5"/>
        <v>0</v>
      </c>
      <c r="J31" s="39">
        <f t="shared" si="5"/>
        <v>0</v>
      </c>
      <c r="K31" s="39">
        <f t="shared" si="5"/>
        <v>0</v>
      </c>
      <c r="L31" s="39">
        <f t="shared" si="5"/>
        <v>0</v>
      </c>
      <c r="M31" s="39">
        <f t="shared" si="5"/>
        <v>0</v>
      </c>
      <c r="N31" s="39">
        <f t="shared" si="5"/>
        <v>0</v>
      </c>
      <c r="O31" s="59">
        <f t="shared" si="5"/>
        <v>131</v>
      </c>
      <c r="P31" s="59">
        <f t="shared" si="5"/>
        <v>10.916666666666668</v>
      </c>
      <c r="Q31" s="59">
        <f t="shared" si="5"/>
        <v>0</v>
      </c>
      <c r="R31" s="59">
        <f t="shared" si="5"/>
        <v>0</v>
      </c>
      <c r="S31" s="59">
        <f>SUM(S20:S24)</f>
        <v>0</v>
      </c>
      <c r="T31" s="59">
        <f>SUM(T20:T30)</f>
        <v>0</v>
      </c>
      <c r="U31" s="59">
        <f>SUM(U20:U30)</f>
        <v>0</v>
      </c>
      <c r="V31" s="59">
        <f>SUM(V20:V30)</f>
        <v>0</v>
      </c>
      <c r="W31" s="59">
        <f>SUM(W20:W30)</f>
        <v>0</v>
      </c>
      <c r="X31" s="59">
        <f>SUM(X20:X24)</f>
        <v>0</v>
      </c>
      <c r="Y31" s="59">
        <f aca="true" t="shared" si="6" ref="Y31:AH31">SUM(Y20:Y30)</f>
        <v>0</v>
      </c>
      <c r="Z31" s="59">
        <f t="shared" si="6"/>
        <v>0</v>
      </c>
      <c r="AA31" s="59">
        <f t="shared" si="6"/>
        <v>172.3</v>
      </c>
      <c r="AB31" s="59">
        <f t="shared" si="6"/>
        <v>14.358333333333334</v>
      </c>
      <c r="AC31" s="59">
        <f t="shared" si="6"/>
        <v>0</v>
      </c>
      <c r="AD31" s="59">
        <f t="shared" si="6"/>
        <v>0</v>
      </c>
      <c r="AE31" s="59">
        <f t="shared" si="6"/>
        <v>172.3</v>
      </c>
      <c r="AF31" s="87">
        <f t="shared" si="6"/>
        <v>14.358333333333334</v>
      </c>
      <c r="AG31" s="91">
        <f t="shared" si="6"/>
        <v>303.3</v>
      </c>
      <c r="AH31" s="129">
        <f t="shared" si="6"/>
        <v>10.691666666666666</v>
      </c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7:66" ht="15">
      <c r="Q32" s="1"/>
      <c r="R32" s="1"/>
      <c r="S32" s="1"/>
      <c r="T32" s="1"/>
      <c r="W32" s="1"/>
      <c r="X32" s="1"/>
      <c r="Y32" s="1"/>
      <c r="Z32" s="1"/>
      <c r="AA32" s="1"/>
      <c r="AB32" s="1"/>
      <c r="AC32" s="1"/>
      <c r="AD32" s="1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20" ht="15">
      <c r="A33" s="373" t="s">
        <v>39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</row>
    <row r="34" spans="1:35" ht="15" customHeight="1">
      <c r="A34" s="375" t="s">
        <v>1820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</row>
    <row r="36" ht="15">
      <c r="A36" s="260" t="s">
        <v>40</v>
      </c>
    </row>
  </sheetData>
  <mergeCells count="62">
    <mergeCell ref="B9:D9"/>
    <mergeCell ref="A2:AH2"/>
    <mergeCell ref="O3:V3"/>
    <mergeCell ref="P4:U4"/>
    <mergeCell ref="A6:AH6"/>
    <mergeCell ref="A7:AH7"/>
    <mergeCell ref="A10:B10"/>
    <mergeCell ref="A12:A19"/>
    <mergeCell ref="B12:B19"/>
    <mergeCell ref="C12:C19"/>
    <mergeCell ref="D12:D19"/>
    <mergeCell ref="AG12:AH16"/>
    <mergeCell ref="E13:P13"/>
    <mergeCell ref="Q13:V13"/>
    <mergeCell ref="W13:X16"/>
    <mergeCell ref="Y13:AF13"/>
    <mergeCell ref="E14:F16"/>
    <mergeCell ref="G14:H16"/>
    <mergeCell ref="I14:J16"/>
    <mergeCell ref="K14:L16"/>
    <mergeCell ref="M14:N16"/>
    <mergeCell ref="E12:AF12"/>
    <mergeCell ref="O14:P16"/>
    <mergeCell ref="Q14:R16"/>
    <mergeCell ref="S14:T16"/>
    <mergeCell ref="U14:V16"/>
    <mergeCell ref="Y14:Z16"/>
    <mergeCell ref="AE14:AF16"/>
    <mergeCell ref="E17:E19"/>
    <mergeCell ref="F17:F19"/>
    <mergeCell ref="G17:G19"/>
    <mergeCell ref="H17:H19"/>
    <mergeCell ref="I17:I19"/>
    <mergeCell ref="J17:J19"/>
    <mergeCell ref="S17:S19"/>
    <mergeCell ref="T17:T19"/>
    <mergeCell ref="U17:U19"/>
    <mergeCell ref="V17:V19"/>
    <mergeCell ref="K17:K19"/>
    <mergeCell ref="L17:L19"/>
    <mergeCell ref="M17:M19"/>
    <mergeCell ref="AB17:AB19"/>
    <mergeCell ref="Q17:Q19"/>
    <mergeCell ref="AA14:AB16"/>
    <mergeCell ref="AC14:AD16"/>
    <mergeCell ref="N17:N19"/>
    <mergeCell ref="O17:O19"/>
    <mergeCell ref="P17:P19"/>
    <mergeCell ref="A34:AI34"/>
    <mergeCell ref="AG17:AG19"/>
    <mergeCell ref="AH17:AH19"/>
    <mergeCell ref="W17:W19"/>
    <mergeCell ref="X17:X19"/>
    <mergeCell ref="Y17:Y19"/>
    <mergeCell ref="Z17:Z19"/>
    <mergeCell ref="AA17:AA19"/>
    <mergeCell ref="A33:T33"/>
    <mergeCell ref="AC17:AC19"/>
    <mergeCell ref="AD17:AD19"/>
    <mergeCell ref="AE17:AE19"/>
    <mergeCell ref="AF17:AF19"/>
    <mergeCell ref="R17:R19"/>
  </mergeCells>
  <printOptions/>
  <pageMargins left="0.7" right="0.7" top="0.75" bottom="0.75" header="0.3" footer="0.3"/>
  <pageSetup fitToHeight="0" fitToWidth="1" horizontalDpi="600" verticalDpi="600" orientation="landscape" paperSize="5" scale="6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5"/>
  <sheetViews>
    <sheetView zoomScale="90" zoomScaleNormal="90" workbookViewId="0" topLeftCell="A37">
      <selection activeCell="B48" sqref="B48:C58"/>
    </sheetView>
  </sheetViews>
  <sheetFormatPr defaultColWidth="9.140625" defaultRowHeight="15"/>
  <cols>
    <col min="1" max="1" width="21.00390625" style="260" customWidth="1"/>
    <col min="2" max="3" width="25.140625" style="260" customWidth="1"/>
    <col min="4" max="5" width="8.00390625" style="260" customWidth="1"/>
    <col min="6" max="6" width="7.00390625" style="260" bestFit="1" customWidth="1"/>
    <col min="7" max="7" width="7.28125" style="260" customWidth="1"/>
    <col min="8" max="8" width="5.8515625" style="260" customWidth="1"/>
    <col min="9" max="9" width="6.421875" style="260" customWidth="1"/>
    <col min="10" max="11" width="6.28125" style="260" customWidth="1"/>
    <col min="12" max="13" width="7.28125" style="260" customWidth="1"/>
    <col min="14" max="14" width="11.28125" style="1" customWidth="1"/>
    <col min="15" max="15" width="11.00390625" style="1" customWidth="1"/>
    <col min="16" max="16" width="8.57421875" style="260" customWidth="1"/>
    <col min="17" max="17" width="7.421875" style="260" customWidth="1"/>
    <col min="18" max="19" width="7.7109375" style="260" customWidth="1"/>
    <col min="20" max="20" width="9.28125" style="1" customWidth="1"/>
    <col min="21" max="21" width="9.8515625" style="1" customWidth="1"/>
    <col min="22" max="22" width="7.7109375" style="260" customWidth="1"/>
    <col min="23" max="23" width="6.140625" style="260" customWidth="1"/>
    <col min="24" max="26" width="7.7109375" style="260" customWidth="1"/>
    <col min="27" max="27" width="9.7109375" style="260" customWidth="1"/>
    <col min="28" max="29" width="7.7109375" style="260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260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1187</v>
      </c>
    </row>
    <row r="10" spans="1:3" s="7" customFormat="1" ht="16.5" thickBot="1">
      <c r="A10" s="449" t="s">
        <v>5</v>
      </c>
      <c r="B10" s="450"/>
      <c r="C10" s="8" t="s">
        <v>1221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265" t="s">
        <v>1189</v>
      </c>
      <c r="B21" s="264" t="s">
        <v>1190</v>
      </c>
      <c r="C21" s="264" t="s">
        <v>1191</v>
      </c>
      <c r="D21" s="263">
        <v>1</v>
      </c>
      <c r="E21" s="18">
        <f aca="true" t="shared" si="0" ref="E21:E69">+D21/12</f>
        <v>0.08333333333333333</v>
      </c>
      <c r="G21" s="18">
        <f aca="true" t="shared" si="1" ref="G21:G46">F21/12</f>
        <v>0</v>
      </c>
      <c r="H21" s="19"/>
      <c r="I21" s="18">
        <f aca="true" t="shared" si="2" ref="I21:I46">+H21/12</f>
        <v>0</v>
      </c>
      <c r="J21" s="19"/>
      <c r="K21" s="18">
        <f aca="true" t="shared" si="3" ref="K21:M36">+J21/12</f>
        <v>0</v>
      </c>
      <c r="L21" s="19"/>
      <c r="M21" s="18">
        <f aca="true" t="shared" si="4" ref="M21:M33">+L21/12</f>
        <v>0</v>
      </c>
      <c r="N21" s="20">
        <f aca="true" t="shared" si="5" ref="N21:O36">D21+F21+H21+J21+L21</f>
        <v>1</v>
      </c>
      <c r="O21" s="21">
        <f t="shared" si="5"/>
        <v>0.08333333333333333</v>
      </c>
      <c r="Q21" s="18">
        <f aca="true" t="shared" si="6" ref="Q21:Q46">+P21/12</f>
        <v>0</v>
      </c>
      <c r="R21" s="19"/>
      <c r="S21" s="18">
        <f aca="true" t="shared" si="7" ref="S21:S46">+R21/12</f>
        <v>0</v>
      </c>
      <c r="T21" s="20">
        <f aca="true" t="shared" si="8" ref="T21:U36">P21+R21</f>
        <v>0</v>
      </c>
      <c r="U21" s="22">
        <f t="shared" si="8"/>
        <v>0</v>
      </c>
      <c r="V21" s="23"/>
      <c r="W21" s="18">
        <f aca="true" t="shared" si="9" ref="W21:W46">+V21/12</f>
        <v>0</v>
      </c>
      <c r="X21" s="24"/>
      <c r="Y21" s="18">
        <f aca="true" t="shared" si="10" ref="Y21:Y46">+X21/12</f>
        <v>0</v>
      </c>
      <c r="Z21" s="266">
        <v>9</v>
      </c>
      <c r="AA21" s="18">
        <f aca="true" t="shared" si="11" ref="AA21:AA46">+Z21/12</f>
        <v>0.75</v>
      </c>
      <c r="AB21" s="25"/>
      <c r="AC21" s="18">
        <f aca="true" t="shared" si="12" ref="AC21:AC69">AB21/12</f>
        <v>0</v>
      </c>
      <c r="AD21" s="26">
        <f aca="true" t="shared" si="13" ref="AD21:AE36">X21+Z21+AB21</f>
        <v>9</v>
      </c>
      <c r="AE21" s="27">
        <f t="shared" si="13"/>
        <v>0.75</v>
      </c>
      <c r="AF21" s="28">
        <f aca="true" t="shared" si="14" ref="AF21:AG36">N21+T21+V21+AD21</f>
        <v>10</v>
      </c>
      <c r="AG21" s="29">
        <f t="shared" si="14"/>
        <v>0.8333333333333334</v>
      </c>
      <c r="AH21" s="28">
        <f aca="true" t="shared" si="15" ref="AH21:AH46">IF(AF21-F21-J21-AB21-12&lt;0,0,AF21-F21-J21-AB21-12)</f>
        <v>0</v>
      </c>
      <c r="AI21" s="22">
        <f aca="true" t="shared" si="16" ref="AI21:AI46">AH21/12</f>
        <v>0</v>
      </c>
    </row>
    <row r="22" spans="1:35" ht="15">
      <c r="A22" s="265" t="s">
        <v>1192</v>
      </c>
      <c r="B22" s="264" t="s">
        <v>1193</v>
      </c>
      <c r="C22" s="264" t="s">
        <v>1194</v>
      </c>
      <c r="D22" s="263">
        <v>0</v>
      </c>
      <c r="E22" s="18">
        <f t="shared" si="0"/>
        <v>0</v>
      </c>
      <c r="G22" s="18">
        <f t="shared" si="1"/>
        <v>0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0</v>
      </c>
      <c r="O22" s="21">
        <f t="shared" si="5"/>
        <v>0</v>
      </c>
      <c r="Q22" s="18">
        <f t="shared" si="6"/>
        <v>0</v>
      </c>
      <c r="R22" s="19"/>
      <c r="S22" s="18">
        <f t="shared" si="7"/>
        <v>0</v>
      </c>
      <c r="T22" s="20">
        <f t="shared" si="8"/>
        <v>0</v>
      </c>
      <c r="U22" s="22">
        <f t="shared" si="8"/>
        <v>0</v>
      </c>
      <c r="V22" s="23"/>
      <c r="W22" s="18">
        <f t="shared" si="9"/>
        <v>0</v>
      </c>
      <c r="X22" s="24"/>
      <c r="Y22" s="18">
        <f t="shared" si="10"/>
        <v>0</v>
      </c>
      <c r="Z22" s="266">
        <v>12</v>
      </c>
      <c r="AA22" s="18">
        <f t="shared" si="11"/>
        <v>1</v>
      </c>
      <c r="AB22" s="25"/>
      <c r="AC22" s="18">
        <f t="shared" si="12"/>
        <v>0</v>
      </c>
      <c r="AD22" s="26">
        <f t="shared" si="13"/>
        <v>12</v>
      </c>
      <c r="AE22" s="27">
        <f t="shared" si="13"/>
        <v>1</v>
      </c>
      <c r="AF22" s="28">
        <f t="shared" si="14"/>
        <v>12</v>
      </c>
      <c r="AG22" s="29">
        <f t="shared" si="14"/>
        <v>1</v>
      </c>
      <c r="AH22" s="28">
        <f t="shared" si="15"/>
        <v>0</v>
      </c>
      <c r="AI22" s="22">
        <f t="shared" si="16"/>
        <v>0</v>
      </c>
    </row>
    <row r="23" spans="1:35" ht="15">
      <c r="A23" s="265" t="s">
        <v>1195</v>
      </c>
      <c r="B23" s="264" t="s">
        <v>1193</v>
      </c>
      <c r="C23" s="264" t="s">
        <v>1196</v>
      </c>
      <c r="D23" s="263">
        <v>0</v>
      </c>
      <c r="E23" s="18">
        <f t="shared" si="0"/>
        <v>0</v>
      </c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0</v>
      </c>
      <c r="O23" s="21">
        <f t="shared" si="5"/>
        <v>0</v>
      </c>
      <c r="Q23" s="18">
        <f t="shared" si="6"/>
        <v>0</v>
      </c>
      <c r="R23" s="19"/>
      <c r="S23" s="18">
        <f t="shared" si="7"/>
        <v>0</v>
      </c>
      <c r="T23" s="20">
        <f t="shared" si="8"/>
        <v>0</v>
      </c>
      <c r="U23" s="22">
        <f t="shared" si="8"/>
        <v>0</v>
      </c>
      <c r="V23" s="23"/>
      <c r="W23" s="18">
        <f t="shared" si="9"/>
        <v>0</v>
      </c>
      <c r="X23" s="24"/>
      <c r="Y23" s="18">
        <f t="shared" si="10"/>
        <v>0</v>
      </c>
      <c r="Z23" s="266">
        <v>12</v>
      </c>
      <c r="AA23" s="18">
        <f t="shared" si="11"/>
        <v>1</v>
      </c>
      <c r="AB23" s="25"/>
      <c r="AC23" s="18">
        <f t="shared" si="12"/>
        <v>0</v>
      </c>
      <c r="AD23" s="26">
        <f t="shared" si="13"/>
        <v>12</v>
      </c>
      <c r="AE23" s="27">
        <f t="shared" si="13"/>
        <v>1</v>
      </c>
      <c r="AF23" s="28">
        <f t="shared" si="14"/>
        <v>12</v>
      </c>
      <c r="AG23" s="29">
        <f t="shared" si="14"/>
        <v>1</v>
      </c>
      <c r="AH23" s="28">
        <f t="shared" si="15"/>
        <v>0</v>
      </c>
      <c r="AI23" s="22">
        <f t="shared" si="16"/>
        <v>0</v>
      </c>
    </row>
    <row r="24" spans="1:35" ht="15">
      <c r="A24" s="265" t="s">
        <v>1197</v>
      </c>
      <c r="B24" s="264" t="s">
        <v>1198</v>
      </c>
      <c r="C24" s="264" t="s">
        <v>1199</v>
      </c>
      <c r="D24" s="263">
        <v>3</v>
      </c>
      <c r="E24" s="18">
        <f t="shared" si="0"/>
        <v>0.25</v>
      </c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3</v>
      </c>
      <c r="O24" s="21">
        <f t="shared" si="5"/>
        <v>0.25</v>
      </c>
      <c r="Q24" s="18">
        <f t="shared" si="6"/>
        <v>0</v>
      </c>
      <c r="R24" s="19"/>
      <c r="S24" s="18">
        <f t="shared" si="7"/>
        <v>0</v>
      </c>
      <c r="T24" s="20">
        <f t="shared" si="8"/>
        <v>0</v>
      </c>
      <c r="U24" s="22">
        <f t="shared" si="8"/>
        <v>0</v>
      </c>
      <c r="V24" s="23"/>
      <c r="W24" s="18">
        <f t="shared" si="9"/>
        <v>0</v>
      </c>
      <c r="X24" s="24"/>
      <c r="Y24" s="18">
        <f t="shared" si="10"/>
        <v>0</v>
      </c>
      <c r="Z24" s="266">
        <v>12</v>
      </c>
      <c r="AA24" s="18">
        <f t="shared" si="11"/>
        <v>1</v>
      </c>
      <c r="AB24" s="25"/>
      <c r="AC24" s="18">
        <f t="shared" si="12"/>
        <v>0</v>
      </c>
      <c r="AD24" s="26">
        <f t="shared" si="13"/>
        <v>12</v>
      </c>
      <c r="AE24" s="27">
        <f t="shared" si="13"/>
        <v>1</v>
      </c>
      <c r="AF24" s="28">
        <f t="shared" si="14"/>
        <v>15</v>
      </c>
      <c r="AG24" s="29">
        <f t="shared" si="14"/>
        <v>1.25</v>
      </c>
      <c r="AH24" s="28">
        <f t="shared" si="15"/>
        <v>3</v>
      </c>
      <c r="AI24" s="22">
        <f t="shared" si="16"/>
        <v>0.25</v>
      </c>
    </row>
    <row r="25" spans="1:35" ht="15">
      <c r="A25" s="265" t="s">
        <v>1200</v>
      </c>
      <c r="B25" s="264" t="s">
        <v>1201</v>
      </c>
      <c r="C25" s="264" t="s">
        <v>1202</v>
      </c>
      <c r="D25" s="263">
        <v>0</v>
      </c>
      <c r="E25" s="18">
        <f t="shared" si="0"/>
        <v>0</v>
      </c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0</v>
      </c>
      <c r="O25" s="21">
        <f t="shared" si="5"/>
        <v>0</v>
      </c>
      <c r="Q25" s="18">
        <f t="shared" si="6"/>
        <v>0</v>
      </c>
      <c r="R25" s="19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Z25" s="266">
        <v>12</v>
      </c>
      <c r="AA25" s="18">
        <f t="shared" si="11"/>
        <v>1</v>
      </c>
      <c r="AB25" s="25"/>
      <c r="AC25" s="18">
        <f t="shared" si="12"/>
        <v>0</v>
      </c>
      <c r="AD25" s="26">
        <f t="shared" si="13"/>
        <v>12</v>
      </c>
      <c r="AE25" s="27">
        <f t="shared" si="13"/>
        <v>1</v>
      </c>
      <c r="AF25" s="28">
        <f t="shared" si="14"/>
        <v>12</v>
      </c>
      <c r="AG25" s="29">
        <f t="shared" si="14"/>
        <v>1</v>
      </c>
      <c r="AH25" s="28">
        <f t="shared" si="15"/>
        <v>0</v>
      </c>
      <c r="AI25" s="22">
        <f t="shared" si="16"/>
        <v>0</v>
      </c>
    </row>
    <row r="26" spans="1:35" ht="30">
      <c r="A26" s="265" t="s">
        <v>1203</v>
      </c>
      <c r="B26" s="264" t="s">
        <v>1193</v>
      </c>
      <c r="C26" s="264" t="s">
        <v>1204</v>
      </c>
      <c r="D26" s="263">
        <v>0</v>
      </c>
      <c r="E26" s="18">
        <f t="shared" si="0"/>
        <v>0</v>
      </c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0</v>
      </c>
      <c r="O26" s="21">
        <f t="shared" si="5"/>
        <v>0</v>
      </c>
      <c r="Q26" s="18">
        <f t="shared" si="6"/>
        <v>0</v>
      </c>
      <c r="R26" s="19"/>
      <c r="S26" s="18">
        <f t="shared" si="7"/>
        <v>0</v>
      </c>
      <c r="T26" s="20">
        <f t="shared" si="8"/>
        <v>0</v>
      </c>
      <c r="U26" s="22">
        <f t="shared" si="8"/>
        <v>0</v>
      </c>
      <c r="V26" s="23"/>
      <c r="W26" s="18">
        <f t="shared" si="9"/>
        <v>0</v>
      </c>
      <c r="X26" s="24"/>
      <c r="Y26" s="18">
        <f t="shared" si="10"/>
        <v>0</v>
      </c>
      <c r="Z26" s="266">
        <v>12</v>
      </c>
      <c r="AA26" s="18">
        <f t="shared" si="11"/>
        <v>1</v>
      </c>
      <c r="AB26" s="25"/>
      <c r="AC26" s="18">
        <f t="shared" si="12"/>
        <v>0</v>
      </c>
      <c r="AD26" s="26">
        <f t="shared" si="13"/>
        <v>12</v>
      </c>
      <c r="AE26" s="27">
        <f t="shared" si="13"/>
        <v>1</v>
      </c>
      <c r="AF26" s="28">
        <f t="shared" si="14"/>
        <v>12</v>
      </c>
      <c r="AG26" s="29">
        <f t="shared" si="14"/>
        <v>1</v>
      </c>
      <c r="AH26" s="28">
        <f t="shared" si="15"/>
        <v>0</v>
      </c>
      <c r="AI26" s="22">
        <f t="shared" si="16"/>
        <v>0</v>
      </c>
    </row>
    <row r="27" spans="1:35" ht="15">
      <c r="A27" s="265" t="s">
        <v>1205</v>
      </c>
      <c r="B27" s="264" t="s">
        <v>1193</v>
      </c>
      <c r="C27" s="264" t="s">
        <v>1206</v>
      </c>
      <c r="D27" s="263">
        <v>0</v>
      </c>
      <c r="E27" s="18">
        <f t="shared" si="0"/>
        <v>0</v>
      </c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0</v>
      </c>
      <c r="O27" s="21">
        <f t="shared" si="5"/>
        <v>0</v>
      </c>
      <c r="Q27" s="18">
        <f t="shared" si="6"/>
        <v>0</v>
      </c>
      <c r="R27" s="19"/>
      <c r="S27" s="18">
        <f t="shared" si="7"/>
        <v>0</v>
      </c>
      <c r="T27" s="20">
        <f t="shared" si="8"/>
        <v>0</v>
      </c>
      <c r="U27" s="22">
        <f t="shared" si="8"/>
        <v>0</v>
      </c>
      <c r="V27" s="23"/>
      <c r="W27" s="18">
        <f t="shared" si="9"/>
        <v>0</v>
      </c>
      <c r="X27" s="24"/>
      <c r="Y27" s="18">
        <f t="shared" si="10"/>
        <v>0</v>
      </c>
      <c r="Z27" s="266">
        <v>12</v>
      </c>
      <c r="AA27" s="18">
        <f t="shared" si="11"/>
        <v>1</v>
      </c>
      <c r="AB27" s="25"/>
      <c r="AC27" s="18">
        <f t="shared" si="12"/>
        <v>0</v>
      </c>
      <c r="AD27" s="26">
        <f t="shared" si="13"/>
        <v>12</v>
      </c>
      <c r="AE27" s="27">
        <f t="shared" si="13"/>
        <v>1</v>
      </c>
      <c r="AF27" s="28">
        <f t="shared" si="14"/>
        <v>12</v>
      </c>
      <c r="AG27" s="29">
        <f t="shared" si="14"/>
        <v>1</v>
      </c>
      <c r="AH27" s="28">
        <f t="shared" si="15"/>
        <v>0</v>
      </c>
      <c r="AI27" s="22">
        <f t="shared" si="16"/>
        <v>0</v>
      </c>
    </row>
    <row r="28" spans="1:35" ht="15">
      <c r="A28" s="265" t="s">
        <v>1207</v>
      </c>
      <c r="B28" s="264" t="s">
        <v>1193</v>
      </c>
      <c r="C28" s="264" t="s">
        <v>1208</v>
      </c>
      <c r="D28" s="263">
        <v>0</v>
      </c>
      <c r="E28" s="18">
        <f t="shared" si="0"/>
        <v>0</v>
      </c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0</v>
      </c>
      <c r="O28" s="21">
        <f t="shared" si="5"/>
        <v>0</v>
      </c>
      <c r="Q28" s="18">
        <f t="shared" si="6"/>
        <v>0</v>
      </c>
      <c r="R28" s="19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Z28" s="266">
        <v>12</v>
      </c>
      <c r="AA28" s="18">
        <f t="shared" si="11"/>
        <v>1</v>
      </c>
      <c r="AB28" s="25"/>
      <c r="AC28" s="18">
        <f t="shared" si="12"/>
        <v>0</v>
      </c>
      <c r="AD28" s="26">
        <f t="shared" si="13"/>
        <v>12</v>
      </c>
      <c r="AE28" s="27">
        <f t="shared" si="13"/>
        <v>1</v>
      </c>
      <c r="AF28" s="28">
        <f t="shared" si="14"/>
        <v>12</v>
      </c>
      <c r="AG28" s="29">
        <f t="shared" si="14"/>
        <v>1</v>
      </c>
      <c r="AH28" s="28">
        <f t="shared" si="15"/>
        <v>0</v>
      </c>
      <c r="AI28" s="22">
        <f t="shared" si="16"/>
        <v>0</v>
      </c>
    </row>
    <row r="29" spans="1:35" ht="15">
      <c r="A29" s="265" t="s">
        <v>1209</v>
      </c>
      <c r="B29" s="264" t="s">
        <v>1198</v>
      </c>
      <c r="C29" s="264" t="s">
        <v>1210</v>
      </c>
      <c r="D29" s="263">
        <v>0</v>
      </c>
      <c r="E29" s="18">
        <f t="shared" si="0"/>
        <v>0</v>
      </c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0</v>
      </c>
      <c r="O29" s="21">
        <f t="shared" si="5"/>
        <v>0</v>
      </c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Z29" s="266">
        <v>12</v>
      </c>
      <c r="AA29" s="18">
        <f t="shared" si="11"/>
        <v>1</v>
      </c>
      <c r="AB29" s="25"/>
      <c r="AC29" s="18">
        <f t="shared" si="12"/>
        <v>0</v>
      </c>
      <c r="AD29" s="26">
        <f t="shared" si="13"/>
        <v>12</v>
      </c>
      <c r="AE29" s="27">
        <f t="shared" si="13"/>
        <v>1</v>
      </c>
      <c r="AF29" s="28">
        <f t="shared" si="14"/>
        <v>12</v>
      </c>
      <c r="AG29" s="29">
        <f t="shared" si="14"/>
        <v>1</v>
      </c>
      <c r="AH29" s="28">
        <f t="shared" si="15"/>
        <v>0</v>
      </c>
      <c r="AI29" s="22">
        <f t="shared" si="16"/>
        <v>0</v>
      </c>
    </row>
    <row r="30" spans="1:35" ht="15">
      <c r="A30" s="265" t="s">
        <v>1211</v>
      </c>
      <c r="B30" s="264" t="s">
        <v>1198</v>
      </c>
      <c r="C30" s="264" t="s">
        <v>1212</v>
      </c>
      <c r="D30" s="263">
        <v>0</v>
      </c>
      <c r="E30" s="18">
        <f t="shared" si="0"/>
        <v>0</v>
      </c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0</v>
      </c>
      <c r="O30" s="21">
        <f t="shared" si="5"/>
        <v>0</v>
      </c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Z30" s="266">
        <v>12</v>
      </c>
      <c r="AA30" s="18">
        <f t="shared" si="11"/>
        <v>1</v>
      </c>
      <c r="AB30" s="25"/>
      <c r="AC30" s="18">
        <f t="shared" si="12"/>
        <v>0</v>
      </c>
      <c r="AD30" s="26">
        <f t="shared" si="13"/>
        <v>12</v>
      </c>
      <c r="AE30" s="27">
        <f t="shared" si="13"/>
        <v>1</v>
      </c>
      <c r="AF30" s="28">
        <f t="shared" si="14"/>
        <v>12</v>
      </c>
      <c r="AG30" s="29">
        <f t="shared" si="14"/>
        <v>1</v>
      </c>
      <c r="AH30" s="28">
        <f t="shared" si="15"/>
        <v>0</v>
      </c>
      <c r="AI30" s="22">
        <f t="shared" si="16"/>
        <v>0</v>
      </c>
    </row>
    <row r="31" spans="1:35" ht="15">
      <c r="A31" s="265" t="s">
        <v>1213</v>
      </c>
      <c r="B31" s="264" t="s">
        <v>1193</v>
      </c>
      <c r="C31" s="264" t="s">
        <v>1214</v>
      </c>
      <c r="D31" s="263">
        <v>5</v>
      </c>
      <c r="E31" s="18">
        <f t="shared" si="0"/>
        <v>0.4166666666666667</v>
      </c>
      <c r="F31" s="19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5</v>
      </c>
      <c r="O31" s="21">
        <f t="shared" si="5"/>
        <v>0.4166666666666667</v>
      </c>
      <c r="P31" s="19"/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Z31" s="266">
        <v>10</v>
      </c>
      <c r="AA31" s="18">
        <f t="shared" si="11"/>
        <v>0.8333333333333334</v>
      </c>
      <c r="AB31" s="25"/>
      <c r="AC31" s="18">
        <f t="shared" si="12"/>
        <v>0</v>
      </c>
      <c r="AD31" s="26">
        <f t="shared" si="13"/>
        <v>10</v>
      </c>
      <c r="AE31" s="27">
        <f t="shared" si="13"/>
        <v>0.8333333333333334</v>
      </c>
      <c r="AF31" s="28">
        <f t="shared" si="14"/>
        <v>15</v>
      </c>
      <c r="AG31" s="29">
        <f t="shared" si="14"/>
        <v>1.25</v>
      </c>
      <c r="AH31" s="28">
        <f t="shared" si="15"/>
        <v>3</v>
      </c>
      <c r="AI31" s="22">
        <f t="shared" si="16"/>
        <v>0.25</v>
      </c>
    </row>
    <row r="32" spans="1:35" ht="15">
      <c r="A32" s="265" t="s">
        <v>1215</v>
      </c>
      <c r="B32" s="264" t="s">
        <v>1193</v>
      </c>
      <c r="C32" s="264" t="s">
        <v>1216</v>
      </c>
      <c r="D32" s="263">
        <v>0</v>
      </c>
      <c r="E32" s="18">
        <f t="shared" si="0"/>
        <v>0</v>
      </c>
      <c r="F32" s="19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0</v>
      </c>
      <c r="O32" s="21">
        <f t="shared" si="5"/>
        <v>0</v>
      </c>
      <c r="P32" s="19"/>
      <c r="Q32" s="18">
        <f t="shared" si="6"/>
        <v>0</v>
      </c>
      <c r="R32" s="19"/>
      <c r="S32" s="18">
        <f t="shared" si="7"/>
        <v>0</v>
      </c>
      <c r="T32" s="20">
        <f t="shared" si="8"/>
        <v>0</v>
      </c>
      <c r="U32" s="22">
        <f t="shared" si="8"/>
        <v>0</v>
      </c>
      <c r="V32" s="23"/>
      <c r="W32" s="18">
        <f t="shared" si="9"/>
        <v>0</v>
      </c>
      <c r="X32" s="24"/>
      <c r="Y32" s="18">
        <f t="shared" si="10"/>
        <v>0</v>
      </c>
      <c r="Z32" s="266">
        <v>12</v>
      </c>
      <c r="AA32" s="18">
        <f t="shared" si="11"/>
        <v>1</v>
      </c>
      <c r="AB32" s="25"/>
      <c r="AC32" s="18">
        <f t="shared" si="12"/>
        <v>0</v>
      </c>
      <c r="AD32" s="26">
        <f t="shared" si="13"/>
        <v>12</v>
      </c>
      <c r="AE32" s="27">
        <f t="shared" si="13"/>
        <v>1</v>
      </c>
      <c r="AF32" s="28">
        <f t="shared" si="14"/>
        <v>12</v>
      </c>
      <c r="AG32" s="29">
        <f t="shared" si="14"/>
        <v>1</v>
      </c>
      <c r="AH32" s="28">
        <f t="shared" si="15"/>
        <v>0</v>
      </c>
      <c r="AI32" s="22">
        <f t="shared" si="16"/>
        <v>0</v>
      </c>
    </row>
    <row r="33" spans="1:35" ht="15">
      <c r="A33" s="265" t="s">
        <v>1217</v>
      </c>
      <c r="B33" s="264" t="s">
        <v>1193</v>
      </c>
      <c r="C33" s="264" t="s">
        <v>1218</v>
      </c>
      <c r="D33" s="263">
        <v>6</v>
      </c>
      <c r="E33" s="18">
        <f t="shared" si="0"/>
        <v>0.5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6</v>
      </c>
      <c r="O33" s="21">
        <f t="shared" si="5"/>
        <v>0.5</v>
      </c>
      <c r="P33" s="19"/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266">
        <v>9</v>
      </c>
      <c r="AA33" s="18">
        <f t="shared" si="11"/>
        <v>0.75</v>
      </c>
      <c r="AB33" s="25"/>
      <c r="AC33" s="18">
        <f t="shared" si="12"/>
        <v>0</v>
      </c>
      <c r="AD33" s="26">
        <f t="shared" si="13"/>
        <v>9</v>
      </c>
      <c r="AE33" s="27">
        <f t="shared" si="13"/>
        <v>0.75</v>
      </c>
      <c r="AF33" s="28">
        <f t="shared" si="14"/>
        <v>15</v>
      </c>
      <c r="AG33" s="29">
        <f t="shared" si="14"/>
        <v>1.25</v>
      </c>
      <c r="AH33" s="28">
        <f t="shared" si="15"/>
        <v>3</v>
      </c>
      <c r="AI33" s="22">
        <f t="shared" si="16"/>
        <v>0.25</v>
      </c>
    </row>
    <row r="34" spans="1:35" ht="15">
      <c r="A34" s="265" t="s">
        <v>1219</v>
      </c>
      <c r="B34" s="264" t="s">
        <v>1193</v>
      </c>
      <c r="C34" s="264" t="s">
        <v>1220</v>
      </c>
      <c r="D34" s="263">
        <v>0</v>
      </c>
      <c r="E34" s="18">
        <f t="shared" si="0"/>
        <v>0</v>
      </c>
      <c r="F34" s="19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3"/>
        <v>0</v>
      </c>
      <c r="N34" s="20">
        <f t="shared" si="5"/>
        <v>0</v>
      </c>
      <c r="O34" s="21">
        <f t="shared" si="5"/>
        <v>0</v>
      </c>
      <c r="P34" s="19"/>
      <c r="Q34" s="18">
        <f t="shared" si="6"/>
        <v>0</v>
      </c>
      <c r="R34" s="19"/>
      <c r="S34" s="18">
        <f t="shared" si="7"/>
        <v>0</v>
      </c>
      <c r="T34" s="20">
        <f t="shared" si="8"/>
        <v>0</v>
      </c>
      <c r="U34" s="22">
        <f t="shared" si="8"/>
        <v>0</v>
      </c>
      <c r="V34" s="23"/>
      <c r="W34" s="18">
        <f t="shared" si="9"/>
        <v>0</v>
      </c>
      <c r="X34" s="24"/>
      <c r="Y34" s="18">
        <f t="shared" si="10"/>
        <v>0</v>
      </c>
      <c r="Z34" s="266">
        <v>12</v>
      </c>
      <c r="AA34" s="18">
        <f t="shared" si="11"/>
        <v>1</v>
      </c>
      <c r="AB34" s="25"/>
      <c r="AC34" s="18">
        <f t="shared" si="12"/>
        <v>0</v>
      </c>
      <c r="AD34" s="26">
        <f t="shared" si="13"/>
        <v>12</v>
      </c>
      <c r="AE34" s="27">
        <f t="shared" si="13"/>
        <v>1</v>
      </c>
      <c r="AF34" s="28">
        <f t="shared" si="14"/>
        <v>12</v>
      </c>
      <c r="AG34" s="29">
        <f t="shared" si="14"/>
        <v>1</v>
      </c>
      <c r="AH34" s="28">
        <f t="shared" si="15"/>
        <v>0</v>
      </c>
      <c r="AI34" s="22">
        <f t="shared" si="16"/>
        <v>0</v>
      </c>
    </row>
    <row r="35" spans="1:35" ht="15">
      <c r="A35" s="15"/>
      <c r="B35" s="16"/>
      <c r="C35" s="16"/>
      <c r="D35" s="17"/>
      <c r="E35" s="18">
        <f t="shared" si="0"/>
        <v>0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3"/>
        <v>0</v>
      </c>
      <c r="N35" s="20">
        <f t="shared" si="5"/>
        <v>0</v>
      </c>
      <c r="O35" s="21">
        <f t="shared" si="5"/>
        <v>0</v>
      </c>
      <c r="P35" s="19"/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24"/>
      <c r="AA35" s="18">
        <f t="shared" si="11"/>
        <v>0</v>
      </c>
      <c r="AB35" s="25"/>
      <c r="AC35" s="18">
        <f t="shared" si="12"/>
        <v>0</v>
      </c>
      <c r="AD35" s="26">
        <f t="shared" si="13"/>
        <v>0</v>
      </c>
      <c r="AE35" s="27">
        <f t="shared" si="13"/>
        <v>0</v>
      </c>
      <c r="AF35" s="28">
        <f t="shared" si="14"/>
        <v>0</v>
      </c>
      <c r="AG35" s="29">
        <f t="shared" si="14"/>
        <v>0</v>
      </c>
      <c r="AH35" s="28">
        <f t="shared" si="15"/>
        <v>0</v>
      </c>
      <c r="AI35" s="22">
        <f t="shared" si="16"/>
        <v>0</v>
      </c>
    </row>
    <row r="36" spans="1:35" ht="15">
      <c r="A36" s="15"/>
      <c r="B36" s="16"/>
      <c r="C36" s="16"/>
      <c r="D36" s="17"/>
      <c r="E36" s="18">
        <f t="shared" si="0"/>
        <v>0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3"/>
        <v>0</v>
      </c>
      <c r="N36" s="20">
        <f t="shared" si="5"/>
        <v>0</v>
      </c>
      <c r="O36" s="21">
        <f t="shared" si="5"/>
        <v>0</v>
      </c>
      <c r="P36" s="19"/>
      <c r="Q36" s="18">
        <f t="shared" si="6"/>
        <v>0</v>
      </c>
      <c r="R36" s="19"/>
      <c r="S36" s="18">
        <f t="shared" si="7"/>
        <v>0</v>
      </c>
      <c r="T36" s="20">
        <f t="shared" si="8"/>
        <v>0</v>
      </c>
      <c r="U36" s="22">
        <f t="shared" si="8"/>
        <v>0</v>
      </c>
      <c r="V36" s="23"/>
      <c r="W36" s="18">
        <f t="shared" si="9"/>
        <v>0</v>
      </c>
      <c r="X36" s="24"/>
      <c r="Y36" s="18">
        <f t="shared" si="10"/>
        <v>0</v>
      </c>
      <c r="Z36" s="24"/>
      <c r="AA36" s="18">
        <f t="shared" si="11"/>
        <v>0</v>
      </c>
      <c r="AB36" s="25"/>
      <c r="AC36" s="18">
        <f t="shared" si="12"/>
        <v>0</v>
      </c>
      <c r="AD36" s="26">
        <f t="shared" si="13"/>
        <v>0</v>
      </c>
      <c r="AE36" s="27">
        <f t="shared" si="13"/>
        <v>0</v>
      </c>
      <c r="AF36" s="28">
        <f t="shared" si="14"/>
        <v>0</v>
      </c>
      <c r="AG36" s="29">
        <f t="shared" si="14"/>
        <v>0</v>
      </c>
      <c r="AH36" s="28">
        <f t="shared" si="15"/>
        <v>0</v>
      </c>
      <c r="AI36" s="22">
        <f t="shared" si="16"/>
        <v>0</v>
      </c>
    </row>
    <row r="37" spans="1:35" ht="15">
      <c r="A37" s="15"/>
      <c r="B37" s="16"/>
      <c r="C37" s="16"/>
      <c r="D37" s="17"/>
      <c r="E37" s="18">
        <f t="shared" si="0"/>
        <v>0</v>
      </c>
      <c r="F37" s="19"/>
      <c r="G37" s="18">
        <f t="shared" si="1"/>
        <v>0</v>
      </c>
      <c r="H37" s="19"/>
      <c r="I37" s="18">
        <f t="shared" si="2"/>
        <v>0</v>
      </c>
      <c r="J37" s="19"/>
      <c r="K37" s="18">
        <f aca="true" t="shared" si="17" ref="K37:M46">+J37/12</f>
        <v>0</v>
      </c>
      <c r="L37" s="19"/>
      <c r="M37" s="18">
        <f t="shared" si="17"/>
        <v>0</v>
      </c>
      <c r="N37" s="20">
        <f aca="true" t="shared" si="18" ref="N37:O46">D37+F37+H37+J37+L37</f>
        <v>0</v>
      </c>
      <c r="O37" s="21">
        <f t="shared" si="18"/>
        <v>0</v>
      </c>
      <c r="P37" s="19"/>
      <c r="Q37" s="18">
        <f t="shared" si="6"/>
        <v>0</v>
      </c>
      <c r="R37" s="19"/>
      <c r="S37" s="18">
        <f t="shared" si="7"/>
        <v>0</v>
      </c>
      <c r="T37" s="20">
        <f aca="true" t="shared" si="19" ref="T37:U46">P37+R37</f>
        <v>0</v>
      </c>
      <c r="U37" s="22">
        <f t="shared" si="19"/>
        <v>0</v>
      </c>
      <c r="V37" s="23"/>
      <c r="W37" s="18">
        <f t="shared" si="9"/>
        <v>0</v>
      </c>
      <c r="X37" s="24"/>
      <c r="Y37" s="18">
        <f t="shared" si="10"/>
        <v>0</v>
      </c>
      <c r="Z37" s="24"/>
      <c r="AA37" s="18">
        <f t="shared" si="11"/>
        <v>0</v>
      </c>
      <c r="AB37" s="25"/>
      <c r="AC37" s="18">
        <f t="shared" si="12"/>
        <v>0</v>
      </c>
      <c r="AD37" s="26">
        <f aca="true" t="shared" si="20" ref="AD37:AE46">X37+Z37+AB37</f>
        <v>0</v>
      </c>
      <c r="AE37" s="27">
        <f t="shared" si="20"/>
        <v>0</v>
      </c>
      <c r="AF37" s="28">
        <f aca="true" t="shared" si="21" ref="AF37:AG46">N37+T37+V37+AD37</f>
        <v>0</v>
      </c>
      <c r="AG37" s="29">
        <f t="shared" si="21"/>
        <v>0</v>
      </c>
      <c r="AH37" s="28">
        <f t="shared" si="15"/>
        <v>0</v>
      </c>
      <c r="AI37" s="22">
        <f t="shared" si="16"/>
        <v>0</v>
      </c>
    </row>
    <row r="38" spans="1:35" ht="15">
      <c r="A38" s="15"/>
      <c r="B38" s="16"/>
      <c r="C38" s="16"/>
      <c r="D38" s="17"/>
      <c r="E38" s="18">
        <f t="shared" si="0"/>
        <v>0</v>
      </c>
      <c r="F38" s="19"/>
      <c r="G38" s="18">
        <f t="shared" si="1"/>
        <v>0</v>
      </c>
      <c r="H38" s="19"/>
      <c r="I38" s="18">
        <f t="shared" si="2"/>
        <v>0</v>
      </c>
      <c r="J38" s="19"/>
      <c r="K38" s="18">
        <f t="shared" si="17"/>
        <v>0</v>
      </c>
      <c r="L38" s="19"/>
      <c r="M38" s="18">
        <f t="shared" si="17"/>
        <v>0</v>
      </c>
      <c r="N38" s="20">
        <f t="shared" si="18"/>
        <v>0</v>
      </c>
      <c r="O38" s="21">
        <f t="shared" si="18"/>
        <v>0</v>
      </c>
      <c r="P38" s="19"/>
      <c r="Q38" s="18">
        <f t="shared" si="6"/>
        <v>0</v>
      </c>
      <c r="R38" s="19"/>
      <c r="S38" s="18">
        <f t="shared" si="7"/>
        <v>0</v>
      </c>
      <c r="T38" s="20">
        <f t="shared" si="19"/>
        <v>0</v>
      </c>
      <c r="U38" s="22">
        <f t="shared" si="19"/>
        <v>0</v>
      </c>
      <c r="V38" s="23"/>
      <c r="W38" s="18">
        <f t="shared" si="9"/>
        <v>0</v>
      </c>
      <c r="X38" s="24"/>
      <c r="Y38" s="18">
        <f t="shared" si="10"/>
        <v>0</v>
      </c>
      <c r="Z38" s="24"/>
      <c r="AA38" s="18">
        <f t="shared" si="11"/>
        <v>0</v>
      </c>
      <c r="AB38" s="25"/>
      <c r="AC38" s="18">
        <f t="shared" si="12"/>
        <v>0</v>
      </c>
      <c r="AD38" s="26">
        <f t="shared" si="20"/>
        <v>0</v>
      </c>
      <c r="AE38" s="27">
        <f t="shared" si="20"/>
        <v>0</v>
      </c>
      <c r="AF38" s="28">
        <f t="shared" si="21"/>
        <v>0</v>
      </c>
      <c r="AG38" s="29">
        <f t="shared" si="21"/>
        <v>0</v>
      </c>
      <c r="AH38" s="28">
        <f t="shared" si="15"/>
        <v>0</v>
      </c>
      <c r="AI38" s="22">
        <f t="shared" si="16"/>
        <v>0</v>
      </c>
    </row>
    <row r="39" spans="1:35" s="1" customFormat="1" ht="15">
      <c r="A39" s="493" t="s">
        <v>35</v>
      </c>
      <c r="B39" s="494"/>
      <c r="C39" s="495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8"/>
    </row>
    <row r="40" spans="1:35" ht="15">
      <c r="A40" s="15"/>
      <c r="B40" s="16"/>
      <c r="C40" s="16"/>
      <c r="D40" s="17"/>
      <c r="E40" s="18">
        <f t="shared" si="0"/>
        <v>0</v>
      </c>
      <c r="F40" s="19"/>
      <c r="G40" s="18">
        <f t="shared" si="1"/>
        <v>0</v>
      </c>
      <c r="H40" s="19"/>
      <c r="I40" s="18">
        <f t="shared" si="2"/>
        <v>0</v>
      </c>
      <c r="J40" s="19"/>
      <c r="K40" s="18">
        <f t="shared" si="17"/>
        <v>0</v>
      </c>
      <c r="L40" s="19"/>
      <c r="M40" s="18">
        <f t="shared" si="17"/>
        <v>0</v>
      </c>
      <c r="N40" s="20">
        <f t="shared" si="18"/>
        <v>0</v>
      </c>
      <c r="O40" s="21">
        <f t="shared" si="18"/>
        <v>0</v>
      </c>
      <c r="P40" s="19"/>
      <c r="Q40" s="18">
        <f t="shared" si="6"/>
        <v>0</v>
      </c>
      <c r="R40" s="19"/>
      <c r="S40" s="18">
        <f t="shared" si="7"/>
        <v>0</v>
      </c>
      <c r="T40" s="20">
        <f t="shared" si="19"/>
        <v>0</v>
      </c>
      <c r="U40" s="22">
        <f t="shared" si="19"/>
        <v>0</v>
      </c>
      <c r="V40" s="23"/>
      <c r="W40" s="18">
        <f t="shared" si="9"/>
        <v>0</v>
      </c>
      <c r="X40" s="24"/>
      <c r="Y40" s="18">
        <f t="shared" si="10"/>
        <v>0</v>
      </c>
      <c r="Z40" s="24"/>
      <c r="AA40" s="18">
        <f t="shared" si="11"/>
        <v>0</v>
      </c>
      <c r="AB40" s="25"/>
      <c r="AC40" s="18">
        <f t="shared" si="12"/>
        <v>0</v>
      </c>
      <c r="AD40" s="26">
        <f t="shared" si="20"/>
        <v>0</v>
      </c>
      <c r="AE40" s="27">
        <f t="shared" si="20"/>
        <v>0</v>
      </c>
      <c r="AF40" s="28">
        <f t="shared" si="21"/>
        <v>0</v>
      </c>
      <c r="AG40" s="29">
        <f t="shared" si="21"/>
        <v>0</v>
      </c>
      <c r="AH40" s="28">
        <f t="shared" si="15"/>
        <v>0</v>
      </c>
      <c r="AI40" s="22">
        <f t="shared" si="16"/>
        <v>0</v>
      </c>
    </row>
    <row r="41" spans="1:35" ht="15">
      <c r="A41" s="15"/>
      <c r="B41" s="16"/>
      <c r="C41" s="16"/>
      <c r="D41" s="17"/>
      <c r="E41" s="18">
        <f t="shared" si="0"/>
        <v>0</v>
      </c>
      <c r="F41" s="19"/>
      <c r="G41" s="18">
        <f t="shared" si="1"/>
        <v>0</v>
      </c>
      <c r="H41" s="19"/>
      <c r="I41" s="18">
        <f t="shared" si="2"/>
        <v>0</v>
      </c>
      <c r="J41" s="19"/>
      <c r="K41" s="18">
        <f t="shared" si="17"/>
        <v>0</v>
      </c>
      <c r="L41" s="19"/>
      <c r="M41" s="18">
        <f t="shared" si="17"/>
        <v>0</v>
      </c>
      <c r="N41" s="20">
        <f t="shared" si="18"/>
        <v>0</v>
      </c>
      <c r="O41" s="21">
        <f t="shared" si="18"/>
        <v>0</v>
      </c>
      <c r="P41" s="19"/>
      <c r="Q41" s="18">
        <f t="shared" si="6"/>
        <v>0</v>
      </c>
      <c r="R41" s="19"/>
      <c r="S41" s="18">
        <f t="shared" si="7"/>
        <v>0</v>
      </c>
      <c r="T41" s="20">
        <f t="shared" si="19"/>
        <v>0</v>
      </c>
      <c r="U41" s="22">
        <f t="shared" si="19"/>
        <v>0</v>
      </c>
      <c r="V41" s="23"/>
      <c r="W41" s="18">
        <f t="shared" si="9"/>
        <v>0</v>
      </c>
      <c r="X41" s="24"/>
      <c r="Y41" s="18">
        <f t="shared" si="10"/>
        <v>0</v>
      </c>
      <c r="Z41" s="24"/>
      <c r="AA41" s="18">
        <f t="shared" si="11"/>
        <v>0</v>
      </c>
      <c r="AB41" s="25"/>
      <c r="AC41" s="18">
        <f t="shared" si="12"/>
        <v>0</v>
      </c>
      <c r="AD41" s="26">
        <f t="shared" si="20"/>
        <v>0</v>
      </c>
      <c r="AE41" s="27">
        <f t="shared" si="20"/>
        <v>0</v>
      </c>
      <c r="AF41" s="28">
        <f t="shared" si="21"/>
        <v>0</v>
      </c>
      <c r="AG41" s="29">
        <f t="shared" si="21"/>
        <v>0</v>
      </c>
      <c r="AH41" s="28">
        <f t="shared" si="15"/>
        <v>0</v>
      </c>
      <c r="AI41" s="22">
        <f t="shared" si="16"/>
        <v>0</v>
      </c>
    </row>
    <row r="42" spans="1:35" ht="15">
      <c r="A42" s="15"/>
      <c r="B42" s="16"/>
      <c r="C42" s="16"/>
      <c r="D42" s="17"/>
      <c r="E42" s="18">
        <f t="shared" si="0"/>
        <v>0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17"/>
        <v>0</v>
      </c>
      <c r="L42" s="19"/>
      <c r="M42" s="18">
        <f t="shared" si="17"/>
        <v>0</v>
      </c>
      <c r="N42" s="20">
        <f t="shared" si="18"/>
        <v>0</v>
      </c>
      <c r="O42" s="21">
        <f t="shared" si="18"/>
        <v>0</v>
      </c>
      <c r="P42" s="19"/>
      <c r="Q42" s="18">
        <f t="shared" si="6"/>
        <v>0</v>
      </c>
      <c r="R42" s="19"/>
      <c r="S42" s="18">
        <f t="shared" si="7"/>
        <v>0</v>
      </c>
      <c r="T42" s="20">
        <f t="shared" si="19"/>
        <v>0</v>
      </c>
      <c r="U42" s="22">
        <f t="shared" si="19"/>
        <v>0</v>
      </c>
      <c r="V42" s="23"/>
      <c r="W42" s="18">
        <f t="shared" si="9"/>
        <v>0</v>
      </c>
      <c r="X42" s="24"/>
      <c r="Y42" s="18">
        <f t="shared" si="10"/>
        <v>0</v>
      </c>
      <c r="Z42" s="24"/>
      <c r="AA42" s="18">
        <f t="shared" si="11"/>
        <v>0</v>
      </c>
      <c r="AB42" s="25"/>
      <c r="AC42" s="18">
        <f t="shared" si="12"/>
        <v>0</v>
      </c>
      <c r="AD42" s="26">
        <f t="shared" si="20"/>
        <v>0</v>
      </c>
      <c r="AE42" s="27">
        <f t="shared" si="20"/>
        <v>0</v>
      </c>
      <c r="AF42" s="28">
        <f t="shared" si="21"/>
        <v>0</v>
      </c>
      <c r="AG42" s="29">
        <f t="shared" si="21"/>
        <v>0</v>
      </c>
      <c r="AH42" s="28">
        <f t="shared" si="15"/>
        <v>0</v>
      </c>
      <c r="AI42" s="22">
        <f t="shared" si="16"/>
        <v>0</v>
      </c>
    </row>
    <row r="43" spans="1:35" ht="15">
      <c r="A43" s="15"/>
      <c r="B43" s="16"/>
      <c r="C43" s="16"/>
      <c r="D43" s="17"/>
      <c r="E43" s="18">
        <f t="shared" si="0"/>
        <v>0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t="shared" si="17"/>
        <v>0</v>
      </c>
      <c r="L43" s="19"/>
      <c r="M43" s="18">
        <f t="shared" si="17"/>
        <v>0</v>
      </c>
      <c r="N43" s="20">
        <f t="shared" si="18"/>
        <v>0</v>
      </c>
      <c r="O43" s="21">
        <f t="shared" si="18"/>
        <v>0</v>
      </c>
      <c r="P43" s="19"/>
      <c r="Q43" s="18">
        <f t="shared" si="6"/>
        <v>0</v>
      </c>
      <c r="R43" s="19"/>
      <c r="S43" s="18">
        <f t="shared" si="7"/>
        <v>0</v>
      </c>
      <c r="T43" s="20">
        <f t="shared" si="19"/>
        <v>0</v>
      </c>
      <c r="U43" s="22">
        <f t="shared" si="19"/>
        <v>0</v>
      </c>
      <c r="V43" s="23"/>
      <c r="W43" s="18">
        <f t="shared" si="9"/>
        <v>0</v>
      </c>
      <c r="X43" s="24"/>
      <c r="Y43" s="18">
        <f t="shared" si="10"/>
        <v>0</v>
      </c>
      <c r="Z43" s="24"/>
      <c r="AA43" s="18">
        <f t="shared" si="11"/>
        <v>0</v>
      </c>
      <c r="AB43" s="25"/>
      <c r="AC43" s="18">
        <f t="shared" si="12"/>
        <v>0</v>
      </c>
      <c r="AD43" s="26">
        <f t="shared" si="20"/>
        <v>0</v>
      </c>
      <c r="AE43" s="27">
        <f t="shared" si="20"/>
        <v>0</v>
      </c>
      <c r="AF43" s="28">
        <f t="shared" si="21"/>
        <v>0</v>
      </c>
      <c r="AG43" s="29">
        <f t="shared" si="21"/>
        <v>0</v>
      </c>
      <c r="AH43" s="28">
        <f t="shared" si="15"/>
        <v>0</v>
      </c>
      <c r="AI43" s="22">
        <f t="shared" si="16"/>
        <v>0</v>
      </c>
    </row>
    <row r="44" spans="1:35" ht="15">
      <c r="A44" s="15"/>
      <c r="B44" s="16"/>
      <c r="C44" s="16"/>
      <c r="D44" s="17"/>
      <c r="E44" s="18">
        <f t="shared" si="0"/>
        <v>0</v>
      </c>
      <c r="F44" s="19"/>
      <c r="G44" s="18">
        <f t="shared" si="1"/>
        <v>0</v>
      </c>
      <c r="H44" s="19"/>
      <c r="I44" s="18">
        <f t="shared" si="2"/>
        <v>0</v>
      </c>
      <c r="J44" s="19"/>
      <c r="K44" s="18">
        <f t="shared" si="17"/>
        <v>0</v>
      </c>
      <c r="L44" s="19"/>
      <c r="M44" s="18">
        <f t="shared" si="17"/>
        <v>0</v>
      </c>
      <c r="N44" s="20">
        <f t="shared" si="18"/>
        <v>0</v>
      </c>
      <c r="O44" s="21">
        <f t="shared" si="18"/>
        <v>0</v>
      </c>
      <c r="P44" s="19"/>
      <c r="Q44" s="18">
        <f t="shared" si="6"/>
        <v>0</v>
      </c>
      <c r="R44" s="19"/>
      <c r="S44" s="18">
        <f t="shared" si="7"/>
        <v>0</v>
      </c>
      <c r="T44" s="20">
        <f t="shared" si="19"/>
        <v>0</v>
      </c>
      <c r="U44" s="22">
        <f t="shared" si="19"/>
        <v>0</v>
      </c>
      <c r="V44" s="23"/>
      <c r="W44" s="18">
        <f t="shared" si="9"/>
        <v>0</v>
      </c>
      <c r="X44" s="24"/>
      <c r="Y44" s="18">
        <f t="shared" si="10"/>
        <v>0</v>
      </c>
      <c r="Z44" s="24"/>
      <c r="AA44" s="18">
        <f t="shared" si="11"/>
        <v>0</v>
      </c>
      <c r="AB44" s="25"/>
      <c r="AC44" s="18">
        <f t="shared" si="12"/>
        <v>0</v>
      </c>
      <c r="AD44" s="26">
        <f t="shared" si="20"/>
        <v>0</v>
      </c>
      <c r="AE44" s="27">
        <f t="shared" si="20"/>
        <v>0</v>
      </c>
      <c r="AF44" s="28">
        <f t="shared" si="21"/>
        <v>0</v>
      </c>
      <c r="AG44" s="29">
        <f t="shared" si="21"/>
        <v>0</v>
      </c>
      <c r="AH44" s="28">
        <f t="shared" si="15"/>
        <v>0</v>
      </c>
      <c r="AI44" s="22">
        <f t="shared" si="16"/>
        <v>0</v>
      </c>
    </row>
    <row r="45" spans="1:35" ht="15">
      <c r="A45" s="15"/>
      <c r="B45" s="16"/>
      <c r="C45" s="16"/>
      <c r="D45" s="17"/>
      <c r="E45" s="18">
        <f t="shared" si="0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17"/>
        <v>0</v>
      </c>
      <c r="L45" s="19"/>
      <c r="M45" s="18">
        <f t="shared" si="17"/>
        <v>0</v>
      </c>
      <c r="N45" s="20">
        <f t="shared" si="18"/>
        <v>0</v>
      </c>
      <c r="O45" s="21">
        <f t="shared" si="18"/>
        <v>0</v>
      </c>
      <c r="P45" s="19"/>
      <c r="Q45" s="18">
        <f t="shared" si="6"/>
        <v>0</v>
      </c>
      <c r="R45" s="19"/>
      <c r="S45" s="18">
        <f t="shared" si="7"/>
        <v>0</v>
      </c>
      <c r="T45" s="20">
        <f t="shared" si="19"/>
        <v>0</v>
      </c>
      <c r="U45" s="22">
        <f t="shared" si="19"/>
        <v>0</v>
      </c>
      <c r="V45" s="23"/>
      <c r="W45" s="18">
        <f t="shared" si="9"/>
        <v>0</v>
      </c>
      <c r="X45" s="24"/>
      <c r="Y45" s="18">
        <f t="shared" si="10"/>
        <v>0</v>
      </c>
      <c r="Z45" s="24"/>
      <c r="AA45" s="18">
        <f t="shared" si="11"/>
        <v>0</v>
      </c>
      <c r="AB45" s="25"/>
      <c r="AC45" s="18">
        <f t="shared" si="12"/>
        <v>0</v>
      </c>
      <c r="AD45" s="26">
        <f t="shared" si="20"/>
        <v>0</v>
      </c>
      <c r="AE45" s="27">
        <f t="shared" si="20"/>
        <v>0</v>
      </c>
      <c r="AF45" s="28">
        <f t="shared" si="21"/>
        <v>0</v>
      </c>
      <c r="AG45" s="29">
        <f t="shared" si="21"/>
        <v>0</v>
      </c>
      <c r="AH45" s="28">
        <f t="shared" si="15"/>
        <v>0</v>
      </c>
      <c r="AI45" s="22">
        <f t="shared" si="16"/>
        <v>0</v>
      </c>
    </row>
    <row r="46" spans="1:35" ht="15">
      <c r="A46" s="30"/>
      <c r="B46" s="31"/>
      <c r="C46" s="31"/>
      <c r="D46" s="17"/>
      <c r="E46" s="18">
        <f t="shared" si="0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17"/>
        <v>0</v>
      </c>
      <c r="L46" s="19"/>
      <c r="M46" s="18">
        <f t="shared" si="17"/>
        <v>0</v>
      </c>
      <c r="N46" s="20">
        <f t="shared" si="18"/>
        <v>0</v>
      </c>
      <c r="O46" s="21">
        <f t="shared" si="18"/>
        <v>0</v>
      </c>
      <c r="P46" s="19"/>
      <c r="Q46" s="18">
        <f t="shared" si="6"/>
        <v>0</v>
      </c>
      <c r="R46" s="19"/>
      <c r="S46" s="18">
        <f t="shared" si="7"/>
        <v>0</v>
      </c>
      <c r="T46" s="20">
        <f t="shared" si="19"/>
        <v>0</v>
      </c>
      <c r="U46" s="22">
        <f t="shared" si="19"/>
        <v>0</v>
      </c>
      <c r="V46" s="23"/>
      <c r="W46" s="18">
        <f t="shared" si="9"/>
        <v>0</v>
      </c>
      <c r="X46" s="24"/>
      <c r="Y46" s="18">
        <f t="shared" si="10"/>
        <v>0</v>
      </c>
      <c r="Z46" s="24"/>
      <c r="AA46" s="18">
        <f t="shared" si="11"/>
        <v>0</v>
      </c>
      <c r="AB46" s="25"/>
      <c r="AC46" s="18">
        <f t="shared" si="12"/>
        <v>0</v>
      </c>
      <c r="AD46" s="26">
        <f t="shared" si="20"/>
        <v>0</v>
      </c>
      <c r="AE46" s="27">
        <f t="shared" si="20"/>
        <v>0</v>
      </c>
      <c r="AF46" s="28">
        <f t="shared" si="21"/>
        <v>0</v>
      </c>
      <c r="AG46" s="29">
        <f t="shared" si="21"/>
        <v>0</v>
      </c>
      <c r="AH46" s="28">
        <f t="shared" si="15"/>
        <v>0</v>
      </c>
      <c r="AI46" s="22">
        <f t="shared" si="16"/>
        <v>0</v>
      </c>
    </row>
    <row r="47" spans="1:35" s="1" customFormat="1" ht="15">
      <c r="A47" s="493" t="s">
        <v>36</v>
      </c>
      <c r="B47" s="494"/>
      <c r="C47" s="495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8"/>
    </row>
    <row r="48" spans="1:35" ht="15">
      <c r="A48" s="261"/>
      <c r="B48" s="31"/>
      <c r="C48" s="31"/>
      <c r="E48" s="18">
        <f aca="true" t="shared" si="22" ref="E48:E57">+D48/12</f>
        <v>0</v>
      </c>
      <c r="F48" s="19"/>
      <c r="G48" s="18">
        <f aca="true" t="shared" si="23" ref="G48:G69">F48/12</f>
        <v>0</v>
      </c>
      <c r="H48" s="19"/>
      <c r="I48" s="18">
        <f aca="true" t="shared" si="24" ref="I48:I69">+H48/12</f>
        <v>0</v>
      </c>
      <c r="J48" s="19"/>
      <c r="K48" s="18">
        <f aca="true" t="shared" si="25" ref="K48:K69">+J48/12</f>
        <v>0</v>
      </c>
      <c r="L48" s="19"/>
      <c r="M48" s="18">
        <f aca="true" t="shared" si="26" ref="M48:M69">+L48/12</f>
        <v>0</v>
      </c>
      <c r="N48" s="20">
        <f aca="true" t="shared" si="27" ref="N48:O63">D48+F48+H48+J48+L48</f>
        <v>0</v>
      </c>
      <c r="O48" s="21">
        <f t="shared" si="27"/>
        <v>0</v>
      </c>
      <c r="P48" s="19"/>
      <c r="Q48" s="18">
        <f aca="true" t="shared" si="28" ref="Q48:Q69">+P48/12</f>
        <v>0</v>
      </c>
      <c r="R48" s="19"/>
      <c r="S48" s="18">
        <f aca="true" t="shared" si="29" ref="S48:S69">+R48/12</f>
        <v>0</v>
      </c>
      <c r="T48" s="20">
        <f aca="true" t="shared" si="30" ref="T48:U63">P48+R48</f>
        <v>0</v>
      </c>
      <c r="U48" s="22">
        <f t="shared" si="30"/>
        <v>0</v>
      </c>
      <c r="V48" s="23"/>
      <c r="W48" s="18">
        <f aca="true" t="shared" si="31" ref="W48:W69">+V48/12</f>
        <v>0</v>
      </c>
      <c r="X48" s="24"/>
      <c r="Y48" s="18">
        <f aca="true" t="shared" si="32" ref="Y48:Y69">+X48/12</f>
        <v>0</v>
      </c>
      <c r="Z48" s="24"/>
      <c r="AA48" s="18">
        <f aca="true" t="shared" si="33" ref="AA48:AA69">+Z48/12</f>
        <v>0</v>
      </c>
      <c r="AB48" s="33"/>
      <c r="AC48" s="18">
        <f aca="true" t="shared" si="34" ref="AC48:AC57">AB48/12</f>
        <v>0</v>
      </c>
      <c r="AD48" s="26">
        <f aca="true" t="shared" si="35" ref="AD48:AE63">X48+Z48+AB48</f>
        <v>0</v>
      </c>
      <c r="AE48" s="27">
        <f t="shared" si="35"/>
        <v>0</v>
      </c>
      <c r="AF48" s="28">
        <f aca="true" t="shared" si="36" ref="AF48:AG63">N48+T48+V48+AD48</f>
        <v>0</v>
      </c>
      <c r="AG48" s="29">
        <f t="shared" si="36"/>
        <v>0</v>
      </c>
      <c r="AH48" s="28">
        <f aca="true" t="shared" si="37" ref="AH48:AH69">IF(AF48-F48-J48-AB48-12&lt;0,0,AF48-F48-J48-AB48-12)</f>
        <v>0</v>
      </c>
      <c r="AI48" s="22">
        <f aca="true" t="shared" si="38" ref="AI48:AI69">AH48/12</f>
        <v>0</v>
      </c>
    </row>
    <row r="49" spans="1:35" ht="15">
      <c r="A49" s="15"/>
      <c r="B49" s="31"/>
      <c r="C49" s="31"/>
      <c r="D49" s="17"/>
      <c r="E49" s="18">
        <f t="shared" si="22"/>
        <v>0</v>
      </c>
      <c r="F49" s="19"/>
      <c r="G49" s="18">
        <f t="shared" si="23"/>
        <v>0</v>
      </c>
      <c r="H49" s="19"/>
      <c r="I49" s="18">
        <f t="shared" si="24"/>
        <v>0</v>
      </c>
      <c r="J49" s="19"/>
      <c r="K49" s="18">
        <f t="shared" si="25"/>
        <v>0</v>
      </c>
      <c r="L49" s="19"/>
      <c r="M49" s="18">
        <f t="shared" si="26"/>
        <v>0</v>
      </c>
      <c r="N49" s="20">
        <f t="shared" si="27"/>
        <v>0</v>
      </c>
      <c r="O49" s="21">
        <f t="shared" si="27"/>
        <v>0</v>
      </c>
      <c r="P49" s="19"/>
      <c r="Q49" s="18">
        <f t="shared" si="28"/>
        <v>0</v>
      </c>
      <c r="R49" s="19"/>
      <c r="S49" s="18">
        <f t="shared" si="29"/>
        <v>0</v>
      </c>
      <c r="T49" s="20">
        <f t="shared" si="30"/>
        <v>0</v>
      </c>
      <c r="U49" s="22">
        <f t="shared" si="30"/>
        <v>0</v>
      </c>
      <c r="V49" s="23"/>
      <c r="W49" s="18">
        <f t="shared" si="31"/>
        <v>0</v>
      </c>
      <c r="X49" s="24"/>
      <c r="Y49" s="18">
        <f t="shared" si="32"/>
        <v>0</v>
      </c>
      <c r="Z49" s="24"/>
      <c r="AA49" s="18">
        <f t="shared" si="33"/>
        <v>0</v>
      </c>
      <c r="AB49" s="33"/>
      <c r="AC49" s="18">
        <f t="shared" si="34"/>
        <v>0</v>
      </c>
      <c r="AD49" s="26">
        <f t="shared" si="35"/>
        <v>0</v>
      </c>
      <c r="AE49" s="27">
        <f t="shared" si="35"/>
        <v>0</v>
      </c>
      <c r="AF49" s="28">
        <f t="shared" si="36"/>
        <v>0</v>
      </c>
      <c r="AG49" s="29">
        <f t="shared" si="36"/>
        <v>0</v>
      </c>
      <c r="AH49" s="28">
        <f t="shared" si="37"/>
        <v>0</v>
      </c>
      <c r="AI49" s="22">
        <f t="shared" si="38"/>
        <v>0</v>
      </c>
    </row>
    <row r="50" spans="1:35" ht="15">
      <c r="A50" s="15"/>
      <c r="B50" s="31"/>
      <c r="C50" s="31"/>
      <c r="D50" s="17"/>
      <c r="E50" s="18">
        <f t="shared" si="22"/>
        <v>0</v>
      </c>
      <c r="F50" s="19"/>
      <c r="G50" s="18">
        <f t="shared" si="23"/>
        <v>0</v>
      </c>
      <c r="H50" s="19"/>
      <c r="I50" s="18">
        <f t="shared" si="24"/>
        <v>0</v>
      </c>
      <c r="J50" s="19"/>
      <c r="K50" s="18">
        <f t="shared" si="25"/>
        <v>0</v>
      </c>
      <c r="L50" s="19"/>
      <c r="M50" s="18">
        <f t="shared" si="26"/>
        <v>0</v>
      </c>
      <c r="N50" s="20">
        <f t="shared" si="27"/>
        <v>0</v>
      </c>
      <c r="O50" s="21">
        <f t="shared" si="27"/>
        <v>0</v>
      </c>
      <c r="P50" s="19"/>
      <c r="Q50" s="18">
        <f t="shared" si="28"/>
        <v>0</v>
      </c>
      <c r="R50" s="19"/>
      <c r="S50" s="18">
        <f t="shared" si="29"/>
        <v>0</v>
      </c>
      <c r="T50" s="20">
        <f t="shared" si="30"/>
        <v>0</v>
      </c>
      <c r="U50" s="22">
        <f t="shared" si="30"/>
        <v>0</v>
      </c>
      <c r="V50" s="23"/>
      <c r="W50" s="18">
        <f t="shared" si="31"/>
        <v>0</v>
      </c>
      <c r="X50" s="24"/>
      <c r="Y50" s="18">
        <f t="shared" si="32"/>
        <v>0</v>
      </c>
      <c r="Z50" s="24"/>
      <c r="AA50" s="18">
        <f t="shared" si="33"/>
        <v>0</v>
      </c>
      <c r="AB50" s="33"/>
      <c r="AC50" s="18">
        <f t="shared" si="34"/>
        <v>0</v>
      </c>
      <c r="AD50" s="26">
        <f t="shared" si="35"/>
        <v>0</v>
      </c>
      <c r="AE50" s="27">
        <f t="shared" si="35"/>
        <v>0</v>
      </c>
      <c r="AF50" s="28">
        <f t="shared" si="36"/>
        <v>0</v>
      </c>
      <c r="AG50" s="29">
        <f t="shared" si="36"/>
        <v>0</v>
      </c>
      <c r="AH50" s="28">
        <f t="shared" si="37"/>
        <v>0</v>
      </c>
      <c r="AI50" s="22">
        <f t="shared" si="38"/>
        <v>0</v>
      </c>
    </row>
    <row r="51" spans="1:35" ht="15">
      <c r="A51" s="15"/>
      <c r="B51" s="31"/>
      <c r="C51" s="31"/>
      <c r="D51" s="17"/>
      <c r="E51" s="18">
        <f t="shared" si="22"/>
        <v>0</v>
      </c>
      <c r="F51" s="19"/>
      <c r="G51" s="18">
        <f t="shared" si="23"/>
        <v>0</v>
      </c>
      <c r="H51" s="19"/>
      <c r="I51" s="18">
        <f t="shared" si="24"/>
        <v>0</v>
      </c>
      <c r="J51" s="19"/>
      <c r="K51" s="18">
        <f t="shared" si="25"/>
        <v>0</v>
      </c>
      <c r="L51" s="19"/>
      <c r="M51" s="18">
        <f t="shared" si="26"/>
        <v>0</v>
      </c>
      <c r="N51" s="20">
        <f t="shared" si="27"/>
        <v>0</v>
      </c>
      <c r="O51" s="21">
        <f t="shared" si="27"/>
        <v>0</v>
      </c>
      <c r="P51" s="19"/>
      <c r="Q51" s="18">
        <f t="shared" si="28"/>
        <v>0</v>
      </c>
      <c r="R51" s="19"/>
      <c r="S51" s="18">
        <f t="shared" si="29"/>
        <v>0</v>
      </c>
      <c r="T51" s="20">
        <f t="shared" si="30"/>
        <v>0</v>
      </c>
      <c r="U51" s="22">
        <f t="shared" si="30"/>
        <v>0</v>
      </c>
      <c r="V51" s="23"/>
      <c r="W51" s="18">
        <f t="shared" si="31"/>
        <v>0</v>
      </c>
      <c r="X51" s="24"/>
      <c r="Y51" s="18">
        <f t="shared" si="32"/>
        <v>0</v>
      </c>
      <c r="Z51" s="24"/>
      <c r="AA51" s="18">
        <f t="shared" si="33"/>
        <v>0</v>
      </c>
      <c r="AB51" s="33"/>
      <c r="AC51" s="18">
        <f t="shared" si="34"/>
        <v>0</v>
      </c>
      <c r="AD51" s="26">
        <f t="shared" si="35"/>
        <v>0</v>
      </c>
      <c r="AE51" s="27">
        <f t="shared" si="35"/>
        <v>0</v>
      </c>
      <c r="AF51" s="28">
        <f t="shared" si="36"/>
        <v>0</v>
      </c>
      <c r="AG51" s="29">
        <f t="shared" si="36"/>
        <v>0</v>
      </c>
      <c r="AH51" s="28">
        <f t="shared" si="37"/>
        <v>0</v>
      </c>
      <c r="AI51" s="22">
        <f t="shared" si="38"/>
        <v>0</v>
      </c>
    </row>
    <row r="52" spans="1:35" ht="15">
      <c r="A52" s="30"/>
      <c r="B52" s="31"/>
      <c r="C52" s="31"/>
      <c r="D52" s="17"/>
      <c r="E52" s="18">
        <f t="shared" si="22"/>
        <v>0</v>
      </c>
      <c r="F52" s="19"/>
      <c r="G52" s="18">
        <f t="shared" si="23"/>
        <v>0</v>
      </c>
      <c r="H52" s="19"/>
      <c r="I52" s="18">
        <f t="shared" si="24"/>
        <v>0</v>
      </c>
      <c r="J52" s="19"/>
      <c r="K52" s="18">
        <f t="shared" si="25"/>
        <v>0</v>
      </c>
      <c r="L52" s="19"/>
      <c r="M52" s="18">
        <f t="shared" si="26"/>
        <v>0</v>
      </c>
      <c r="N52" s="20">
        <f t="shared" si="27"/>
        <v>0</v>
      </c>
      <c r="O52" s="21">
        <f t="shared" si="27"/>
        <v>0</v>
      </c>
      <c r="P52" s="19"/>
      <c r="Q52" s="18">
        <f t="shared" si="28"/>
        <v>0</v>
      </c>
      <c r="R52" s="19"/>
      <c r="S52" s="18">
        <f t="shared" si="29"/>
        <v>0</v>
      </c>
      <c r="T52" s="20">
        <f t="shared" si="30"/>
        <v>0</v>
      </c>
      <c r="U52" s="22">
        <f t="shared" si="30"/>
        <v>0</v>
      </c>
      <c r="V52" s="23"/>
      <c r="W52" s="18">
        <f t="shared" si="31"/>
        <v>0</v>
      </c>
      <c r="X52" s="24"/>
      <c r="Y52" s="18">
        <f t="shared" si="32"/>
        <v>0</v>
      </c>
      <c r="Z52" s="24"/>
      <c r="AA52" s="18">
        <f t="shared" si="33"/>
        <v>0</v>
      </c>
      <c r="AB52" s="33"/>
      <c r="AC52" s="18">
        <f t="shared" si="34"/>
        <v>0</v>
      </c>
      <c r="AD52" s="26">
        <f t="shared" si="35"/>
        <v>0</v>
      </c>
      <c r="AE52" s="27">
        <f t="shared" si="35"/>
        <v>0</v>
      </c>
      <c r="AF52" s="28">
        <f t="shared" si="36"/>
        <v>0</v>
      </c>
      <c r="AG52" s="29">
        <f t="shared" si="36"/>
        <v>0</v>
      </c>
      <c r="AH52" s="28">
        <f t="shared" si="37"/>
        <v>0</v>
      </c>
      <c r="AI52" s="22">
        <f t="shared" si="38"/>
        <v>0</v>
      </c>
    </row>
    <row r="53" spans="1:35" ht="15">
      <c r="A53" s="30"/>
      <c r="B53" s="31"/>
      <c r="C53" s="31"/>
      <c r="D53" s="17"/>
      <c r="E53" s="18">
        <f t="shared" si="22"/>
        <v>0</v>
      </c>
      <c r="F53" s="19"/>
      <c r="G53" s="18">
        <f t="shared" si="23"/>
        <v>0</v>
      </c>
      <c r="H53" s="19"/>
      <c r="I53" s="18">
        <f t="shared" si="24"/>
        <v>0</v>
      </c>
      <c r="J53" s="19"/>
      <c r="K53" s="18">
        <f t="shared" si="25"/>
        <v>0</v>
      </c>
      <c r="L53" s="19"/>
      <c r="M53" s="18">
        <f t="shared" si="26"/>
        <v>0</v>
      </c>
      <c r="N53" s="20">
        <f t="shared" si="27"/>
        <v>0</v>
      </c>
      <c r="O53" s="21">
        <f t="shared" si="27"/>
        <v>0</v>
      </c>
      <c r="P53" s="19"/>
      <c r="Q53" s="18">
        <f t="shared" si="28"/>
        <v>0</v>
      </c>
      <c r="R53" s="19"/>
      <c r="S53" s="18">
        <f t="shared" si="29"/>
        <v>0</v>
      </c>
      <c r="T53" s="20">
        <f t="shared" si="30"/>
        <v>0</v>
      </c>
      <c r="U53" s="22">
        <f t="shared" si="30"/>
        <v>0</v>
      </c>
      <c r="V53" s="23"/>
      <c r="W53" s="18">
        <f t="shared" si="31"/>
        <v>0</v>
      </c>
      <c r="X53" s="24"/>
      <c r="Y53" s="18">
        <f t="shared" si="32"/>
        <v>0</v>
      </c>
      <c r="Z53" s="24"/>
      <c r="AA53" s="18">
        <f t="shared" si="33"/>
        <v>0</v>
      </c>
      <c r="AB53" s="33"/>
      <c r="AC53" s="18">
        <f t="shared" si="34"/>
        <v>0</v>
      </c>
      <c r="AD53" s="26">
        <f t="shared" si="35"/>
        <v>0</v>
      </c>
      <c r="AE53" s="27">
        <f t="shared" si="35"/>
        <v>0</v>
      </c>
      <c r="AF53" s="28">
        <f t="shared" si="36"/>
        <v>0</v>
      </c>
      <c r="AG53" s="29">
        <f t="shared" si="36"/>
        <v>0</v>
      </c>
      <c r="AH53" s="28">
        <f t="shared" si="37"/>
        <v>0</v>
      </c>
      <c r="AI53" s="22">
        <f t="shared" si="38"/>
        <v>0</v>
      </c>
    </row>
    <row r="54" spans="1:35" ht="15">
      <c r="A54" s="30"/>
      <c r="B54" s="31"/>
      <c r="C54" s="31"/>
      <c r="D54" s="17"/>
      <c r="E54" s="18">
        <f t="shared" si="22"/>
        <v>0</v>
      </c>
      <c r="F54" s="19"/>
      <c r="G54" s="18">
        <f t="shared" si="23"/>
        <v>0</v>
      </c>
      <c r="H54" s="19"/>
      <c r="I54" s="18">
        <f t="shared" si="24"/>
        <v>0</v>
      </c>
      <c r="J54" s="19"/>
      <c r="K54" s="18">
        <f t="shared" si="25"/>
        <v>0</v>
      </c>
      <c r="L54" s="19"/>
      <c r="M54" s="18">
        <f t="shared" si="26"/>
        <v>0</v>
      </c>
      <c r="N54" s="20">
        <f t="shared" si="27"/>
        <v>0</v>
      </c>
      <c r="O54" s="21">
        <f t="shared" si="27"/>
        <v>0</v>
      </c>
      <c r="P54" s="19"/>
      <c r="Q54" s="18">
        <f t="shared" si="28"/>
        <v>0</v>
      </c>
      <c r="R54" s="19"/>
      <c r="S54" s="18">
        <f t="shared" si="29"/>
        <v>0</v>
      </c>
      <c r="T54" s="20">
        <f t="shared" si="30"/>
        <v>0</v>
      </c>
      <c r="U54" s="22">
        <f t="shared" si="30"/>
        <v>0</v>
      </c>
      <c r="V54" s="23"/>
      <c r="W54" s="18">
        <f t="shared" si="31"/>
        <v>0</v>
      </c>
      <c r="X54" s="24"/>
      <c r="Y54" s="18">
        <f t="shared" si="32"/>
        <v>0</v>
      </c>
      <c r="Z54" s="24"/>
      <c r="AA54" s="18">
        <f t="shared" si="33"/>
        <v>0</v>
      </c>
      <c r="AB54" s="33"/>
      <c r="AC54" s="18">
        <f t="shared" si="34"/>
        <v>0</v>
      </c>
      <c r="AD54" s="26">
        <f t="shared" si="35"/>
        <v>0</v>
      </c>
      <c r="AE54" s="27">
        <f t="shared" si="35"/>
        <v>0</v>
      </c>
      <c r="AF54" s="28">
        <f t="shared" si="36"/>
        <v>0</v>
      </c>
      <c r="AG54" s="29">
        <f t="shared" si="36"/>
        <v>0</v>
      </c>
      <c r="AH54" s="28">
        <f t="shared" si="37"/>
        <v>0</v>
      </c>
      <c r="AI54" s="22">
        <f t="shared" si="38"/>
        <v>0</v>
      </c>
    </row>
    <row r="55" spans="1:35" ht="15">
      <c r="A55" s="30"/>
      <c r="B55" s="31"/>
      <c r="C55" s="31"/>
      <c r="D55" s="17"/>
      <c r="E55" s="18">
        <f t="shared" si="22"/>
        <v>0</v>
      </c>
      <c r="F55" s="19"/>
      <c r="G55" s="18">
        <f t="shared" si="23"/>
        <v>0</v>
      </c>
      <c r="H55" s="19"/>
      <c r="I55" s="18">
        <f t="shared" si="24"/>
        <v>0</v>
      </c>
      <c r="J55" s="19"/>
      <c r="K55" s="18">
        <f t="shared" si="25"/>
        <v>0</v>
      </c>
      <c r="L55" s="19"/>
      <c r="M55" s="18">
        <f t="shared" si="26"/>
        <v>0</v>
      </c>
      <c r="N55" s="20">
        <f t="shared" si="27"/>
        <v>0</v>
      </c>
      <c r="O55" s="21">
        <f t="shared" si="27"/>
        <v>0</v>
      </c>
      <c r="P55" s="19"/>
      <c r="Q55" s="18">
        <f t="shared" si="28"/>
        <v>0</v>
      </c>
      <c r="R55" s="19"/>
      <c r="S55" s="18">
        <f t="shared" si="29"/>
        <v>0</v>
      </c>
      <c r="T55" s="20">
        <f t="shared" si="30"/>
        <v>0</v>
      </c>
      <c r="U55" s="22">
        <f t="shared" si="30"/>
        <v>0</v>
      </c>
      <c r="V55" s="23"/>
      <c r="W55" s="18">
        <f t="shared" si="31"/>
        <v>0</v>
      </c>
      <c r="X55" s="24"/>
      <c r="Y55" s="18">
        <f t="shared" si="32"/>
        <v>0</v>
      </c>
      <c r="Z55" s="24"/>
      <c r="AA55" s="18">
        <f t="shared" si="33"/>
        <v>0</v>
      </c>
      <c r="AB55" s="33"/>
      <c r="AC55" s="18">
        <f t="shared" si="34"/>
        <v>0</v>
      </c>
      <c r="AD55" s="26">
        <f t="shared" si="35"/>
        <v>0</v>
      </c>
      <c r="AE55" s="27">
        <f t="shared" si="35"/>
        <v>0</v>
      </c>
      <c r="AF55" s="28">
        <f t="shared" si="36"/>
        <v>0</v>
      </c>
      <c r="AG55" s="29">
        <f t="shared" si="36"/>
        <v>0</v>
      </c>
      <c r="AH55" s="28">
        <f t="shared" si="37"/>
        <v>0</v>
      </c>
      <c r="AI55" s="22">
        <f t="shared" si="38"/>
        <v>0</v>
      </c>
    </row>
    <row r="56" spans="1:35" ht="15">
      <c r="A56" s="30"/>
      <c r="B56" s="31"/>
      <c r="C56" s="31"/>
      <c r="D56" s="17"/>
      <c r="E56" s="18">
        <f t="shared" si="22"/>
        <v>0</v>
      </c>
      <c r="F56" s="19"/>
      <c r="G56" s="18">
        <f t="shared" si="23"/>
        <v>0</v>
      </c>
      <c r="H56" s="19"/>
      <c r="I56" s="18">
        <f t="shared" si="24"/>
        <v>0</v>
      </c>
      <c r="J56" s="19"/>
      <c r="K56" s="18">
        <f t="shared" si="25"/>
        <v>0</v>
      </c>
      <c r="L56" s="19"/>
      <c r="M56" s="18">
        <f t="shared" si="26"/>
        <v>0</v>
      </c>
      <c r="N56" s="20">
        <f t="shared" si="27"/>
        <v>0</v>
      </c>
      <c r="O56" s="21">
        <f t="shared" si="27"/>
        <v>0</v>
      </c>
      <c r="P56" s="19"/>
      <c r="Q56" s="18">
        <f t="shared" si="28"/>
        <v>0</v>
      </c>
      <c r="R56" s="19"/>
      <c r="S56" s="18">
        <f t="shared" si="29"/>
        <v>0</v>
      </c>
      <c r="T56" s="20">
        <f t="shared" si="30"/>
        <v>0</v>
      </c>
      <c r="U56" s="22">
        <f t="shared" si="30"/>
        <v>0</v>
      </c>
      <c r="V56" s="23"/>
      <c r="W56" s="18">
        <f t="shared" si="31"/>
        <v>0</v>
      </c>
      <c r="X56" s="24"/>
      <c r="Y56" s="18">
        <f t="shared" si="32"/>
        <v>0</v>
      </c>
      <c r="Z56" s="24"/>
      <c r="AA56" s="18">
        <f t="shared" si="33"/>
        <v>0</v>
      </c>
      <c r="AB56" s="33"/>
      <c r="AC56" s="18">
        <f t="shared" si="34"/>
        <v>0</v>
      </c>
      <c r="AD56" s="26">
        <f t="shared" si="35"/>
        <v>0</v>
      </c>
      <c r="AE56" s="27">
        <f t="shared" si="35"/>
        <v>0</v>
      </c>
      <c r="AF56" s="28">
        <f t="shared" si="36"/>
        <v>0</v>
      </c>
      <c r="AG56" s="29">
        <f t="shared" si="36"/>
        <v>0</v>
      </c>
      <c r="AH56" s="28">
        <f t="shared" si="37"/>
        <v>0</v>
      </c>
      <c r="AI56" s="22">
        <f t="shared" si="38"/>
        <v>0</v>
      </c>
    </row>
    <row r="57" spans="1:35" ht="15">
      <c r="A57" s="30"/>
      <c r="B57" s="31"/>
      <c r="C57" s="31"/>
      <c r="D57" s="17"/>
      <c r="E57" s="18">
        <f t="shared" si="22"/>
        <v>0</v>
      </c>
      <c r="F57" s="19"/>
      <c r="G57" s="18">
        <f t="shared" si="23"/>
        <v>0</v>
      </c>
      <c r="H57" s="19"/>
      <c r="I57" s="18">
        <f t="shared" si="24"/>
        <v>0</v>
      </c>
      <c r="J57" s="19"/>
      <c r="K57" s="18">
        <f t="shared" si="25"/>
        <v>0</v>
      </c>
      <c r="L57" s="19"/>
      <c r="M57" s="18">
        <f t="shared" si="26"/>
        <v>0</v>
      </c>
      <c r="N57" s="20">
        <f t="shared" si="27"/>
        <v>0</v>
      </c>
      <c r="O57" s="21">
        <f t="shared" si="27"/>
        <v>0</v>
      </c>
      <c r="P57" s="19"/>
      <c r="Q57" s="18">
        <f t="shared" si="28"/>
        <v>0</v>
      </c>
      <c r="R57" s="19"/>
      <c r="S57" s="18">
        <f t="shared" si="29"/>
        <v>0</v>
      </c>
      <c r="T57" s="20">
        <f t="shared" si="30"/>
        <v>0</v>
      </c>
      <c r="U57" s="22">
        <f t="shared" si="30"/>
        <v>0</v>
      </c>
      <c r="V57" s="23"/>
      <c r="W57" s="18">
        <f t="shared" si="31"/>
        <v>0</v>
      </c>
      <c r="X57" s="24"/>
      <c r="Y57" s="18">
        <f t="shared" si="32"/>
        <v>0</v>
      </c>
      <c r="Z57" s="24"/>
      <c r="AA57" s="18">
        <f t="shared" si="33"/>
        <v>0</v>
      </c>
      <c r="AB57" s="33"/>
      <c r="AC57" s="18">
        <f t="shared" si="34"/>
        <v>0</v>
      </c>
      <c r="AD57" s="26">
        <f t="shared" si="35"/>
        <v>0</v>
      </c>
      <c r="AE57" s="27">
        <f t="shared" si="35"/>
        <v>0</v>
      </c>
      <c r="AF57" s="28">
        <f t="shared" si="36"/>
        <v>0</v>
      </c>
      <c r="AG57" s="29">
        <f t="shared" si="36"/>
        <v>0</v>
      </c>
      <c r="AH57" s="28">
        <f t="shared" si="37"/>
        <v>0</v>
      </c>
      <c r="AI57" s="22">
        <f t="shared" si="38"/>
        <v>0</v>
      </c>
    </row>
    <row r="58" spans="1:35" ht="15">
      <c r="A58" s="30"/>
      <c r="B58" s="31"/>
      <c r="C58" s="31"/>
      <c r="D58" s="17"/>
      <c r="E58" s="18">
        <f t="shared" si="0"/>
        <v>0</v>
      </c>
      <c r="F58" s="19"/>
      <c r="G58" s="18">
        <f t="shared" si="23"/>
        <v>0</v>
      </c>
      <c r="H58" s="19"/>
      <c r="I58" s="18">
        <f t="shared" si="24"/>
        <v>0</v>
      </c>
      <c r="J58" s="19"/>
      <c r="K58" s="18">
        <f t="shared" si="25"/>
        <v>0</v>
      </c>
      <c r="L58" s="19"/>
      <c r="M58" s="18">
        <f t="shared" si="26"/>
        <v>0</v>
      </c>
      <c r="N58" s="20">
        <f t="shared" si="27"/>
        <v>0</v>
      </c>
      <c r="O58" s="21">
        <f t="shared" si="27"/>
        <v>0</v>
      </c>
      <c r="P58" s="19"/>
      <c r="Q58" s="18">
        <f t="shared" si="28"/>
        <v>0</v>
      </c>
      <c r="R58" s="19"/>
      <c r="S58" s="18">
        <f t="shared" si="29"/>
        <v>0</v>
      </c>
      <c r="T58" s="20">
        <f t="shared" si="30"/>
        <v>0</v>
      </c>
      <c r="U58" s="22">
        <f t="shared" si="30"/>
        <v>0</v>
      </c>
      <c r="V58" s="23"/>
      <c r="W58" s="18">
        <f t="shared" si="31"/>
        <v>0</v>
      </c>
      <c r="X58" s="24"/>
      <c r="Y58" s="18">
        <f t="shared" si="32"/>
        <v>0</v>
      </c>
      <c r="Z58" s="24"/>
      <c r="AA58" s="18">
        <f t="shared" si="33"/>
        <v>0</v>
      </c>
      <c r="AB58" s="33"/>
      <c r="AC58" s="18">
        <f t="shared" si="12"/>
        <v>0</v>
      </c>
      <c r="AD58" s="26">
        <f t="shared" si="35"/>
        <v>0</v>
      </c>
      <c r="AE58" s="27">
        <f t="shared" si="35"/>
        <v>0</v>
      </c>
      <c r="AF58" s="28">
        <f t="shared" si="36"/>
        <v>0</v>
      </c>
      <c r="AG58" s="29">
        <f t="shared" si="36"/>
        <v>0</v>
      </c>
      <c r="AH58" s="28">
        <f t="shared" si="37"/>
        <v>0</v>
      </c>
      <c r="AI58" s="22">
        <f t="shared" si="38"/>
        <v>0</v>
      </c>
    </row>
    <row r="59" spans="1:35" ht="15">
      <c r="A59" s="30"/>
      <c r="B59" s="31"/>
      <c r="C59" s="31"/>
      <c r="D59" s="17"/>
      <c r="E59" s="18">
        <f t="shared" si="0"/>
        <v>0</v>
      </c>
      <c r="F59" s="19"/>
      <c r="G59" s="18">
        <f t="shared" si="23"/>
        <v>0</v>
      </c>
      <c r="H59" s="19"/>
      <c r="I59" s="18">
        <f t="shared" si="24"/>
        <v>0</v>
      </c>
      <c r="J59" s="19"/>
      <c r="K59" s="18">
        <f t="shared" si="25"/>
        <v>0</v>
      </c>
      <c r="L59" s="19"/>
      <c r="M59" s="18">
        <f t="shared" si="26"/>
        <v>0</v>
      </c>
      <c r="N59" s="20">
        <f t="shared" si="27"/>
        <v>0</v>
      </c>
      <c r="O59" s="21">
        <f t="shared" si="27"/>
        <v>0</v>
      </c>
      <c r="P59" s="19"/>
      <c r="Q59" s="18">
        <f t="shared" si="28"/>
        <v>0</v>
      </c>
      <c r="R59" s="19"/>
      <c r="S59" s="18">
        <f t="shared" si="29"/>
        <v>0</v>
      </c>
      <c r="T59" s="20">
        <f t="shared" si="30"/>
        <v>0</v>
      </c>
      <c r="U59" s="22">
        <f t="shared" si="30"/>
        <v>0</v>
      </c>
      <c r="V59" s="23"/>
      <c r="W59" s="18">
        <f t="shared" si="31"/>
        <v>0</v>
      </c>
      <c r="X59" s="24"/>
      <c r="Y59" s="18">
        <f t="shared" si="32"/>
        <v>0</v>
      </c>
      <c r="Z59" s="24"/>
      <c r="AA59" s="18">
        <f t="shared" si="33"/>
        <v>0</v>
      </c>
      <c r="AB59" s="33"/>
      <c r="AC59" s="18">
        <f t="shared" si="12"/>
        <v>0</v>
      </c>
      <c r="AD59" s="26">
        <f t="shared" si="35"/>
        <v>0</v>
      </c>
      <c r="AE59" s="27">
        <f t="shared" si="35"/>
        <v>0</v>
      </c>
      <c r="AF59" s="28">
        <f t="shared" si="36"/>
        <v>0</v>
      </c>
      <c r="AG59" s="29">
        <f t="shared" si="36"/>
        <v>0</v>
      </c>
      <c r="AH59" s="28">
        <f t="shared" si="37"/>
        <v>0</v>
      </c>
      <c r="AI59" s="22">
        <f t="shared" si="38"/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23"/>
        <v>0</v>
      </c>
      <c r="H60" s="19"/>
      <c r="I60" s="18">
        <f t="shared" si="24"/>
        <v>0</v>
      </c>
      <c r="J60" s="19"/>
      <c r="K60" s="18">
        <f t="shared" si="25"/>
        <v>0</v>
      </c>
      <c r="L60" s="19"/>
      <c r="M60" s="18">
        <f t="shared" si="26"/>
        <v>0</v>
      </c>
      <c r="N60" s="20">
        <f t="shared" si="27"/>
        <v>0</v>
      </c>
      <c r="O60" s="21">
        <f t="shared" si="27"/>
        <v>0</v>
      </c>
      <c r="P60" s="19"/>
      <c r="Q60" s="18">
        <f t="shared" si="28"/>
        <v>0</v>
      </c>
      <c r="R60" s="19"/>
      <c r="S60" s="18">
        <f t="shared" si="29"/>
        <v>0</v>
      </c>
      <c r="T60" s="20">
        <f t="shared" si="30"/>
        <v>0</v>
      </c>
      <c r="U60" s="22">
        <f t="shared" si="30"/>
        <v>0</v>
      </c>
      <c r="V60" s="23"/>
      <c r="W60" s="18">
        <f t="shared" si="31"/>
        <v>0</v>
      </c>
      <c r="X60" s="24"/>
      <c r="Y60" s="18">
        <f t="shared" si="32"/>
        <v>0</v>
      </c>
      <c r="Z60" s="24"/>
      <c r="AA60" s="18">
        <f t="shared" si="33"/>
        <v>0</v>
      </c>
      <c r="AB60" s="33"/>
      <c r="AC60" s="18">
        <f t="shared" si="12"/>
        <v>0</v>
      </c>
      <c r="AD60" s="26">
        <f t="shared" si="35"/>
        <v>0</v>
      </c>
      <c r="AE60" s="27">
        <f t="shared" si="35"/>
        <v>0</v>
      </c>
      <c r="AF60" s="28">
        <f t="shared" si="36"/>
        <v>0</v>
      </c>
      <c r="AG60" s="29">
        <f t="shared" si="36"/>
        <v>0</v>
      </c>
      <c r="AH60" s="28">
        <f t="shared" si="37"/>
        <v>0</v>
      </c>
      <c r="AI60" s="22">
        <f t="shared" si="38"/>
        <v>0</v>
      </c>
    </row>
    <row r="61" spans="1:35" ht="15">
      <c r="A61" s="30"/>
      <c r="B61" s="31"/>
      <c r="C61" s="16"/>
      <c r="D61" s="17"/>
      <c r="E61" s="18">
        <f t="shared" si="0"/>
        <v>0</v>
      </c>
      <c r="F61" s="19"/>
      <c r="G61" s="18">
        <f t="shared" si="23"/>
        <v>0</v>
      </c>
      <c r="H61" s="19"/>
      <c r="I61" s="18">
        <f t="shared" si="24"/>
        <v>0</v>
      </c>
      <c r="J61" s="19"/>
      <c r="K61" s="18">
        <f t="shared" si="25"/>
        <v>0</v>
      </c>
      <c r="L61" s="19"/>
      <c r="M61" s="18">
        <f t="shared" si="26"/>
        <v>0</v>
      </c>
      <c r="N61" s="20">
        <f t="shared" si="27"/>
        <v>0</v>
      </c>
      <c r="O61" s="21">
        <f t="shared" si="27"/>
        <v>0</v>
      </c>
      <c r="P61" s="19"/>
      <c r="Q61" s="18">
        <f t="shared" si="28"/>
        <v>0</v>
      </c>
      <c r="R61" s="19"/>
      <c r="S61" s="18">
        <f t="shared" si="29"/>
        <v>0</v>
      </c>
      <c r="T61" s="20">
        <f t="shared" si="30"/>
        <v>0</v>
      </c>
      <c r="U61" s="22">
        <f t="shared" si="30"/>
        <v>0</v>
      </c>
      <c r="V61" s="23"/>
      <c r="W61" s="18">
        <f t="shared" si="31"/>
        <v>0</v>
      </c>
      <c r="X61" s="24"/>
      <c r="Y61" s="18">
        <f t="shared" si="32"/>
        <v>0</v>
      </c>
      <c r="Z61" s="24"/>
      <c r="AA61" s="18">
        <f t="shared" si="33"/>
        <v>0</v>
      </c>
      <c r="AB61" s="33"/>
      <c r="AC61" s="18">
        <f t="shared" si="12"/>
        <v>0</v>
      </c>
      <c r="AD61" s="26">
        <f t="shared" si="35"/>
        <v>0</v>
      </c>
      <c r="AE61" s="27">
        <f t="shared" si="35"/>
        <v>0</v>
      </c>
      <c r="AF61" s="28">
        <f t="shared" si="36"/>
        <v>0</v>
      </c>
      <c r="AG61" s="29">
        <f t="shared" si="36"/>
        <v>0</v>
      </c>
      <c r="AH61" s="28">
        <f t="shared" si="37"/>
        <v>0</v>
      </c>
      <c r="AI61" s="22">
        <f t="shared" si="38"/>
        <v>0</v>
      </c>
    </row>
    <row r="62" spans="1:35" s="1" customFormat="1" ht="15">
      <c r="A62" s="493" t="s">
        <v>37</v>
      </c>
      <c r="B62" s="494"/>
      <c r="C62" s="495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8"/>
    </row>
    <row r="63" spans="1:35" ht="15">
      <c r="A63" s="30"/>
      <c r="E63" s="18">
        <f t="shared" si="0"/>
        <v>0</v>
      </c>
      <c r="F63" s="19"/>
      <c r="G63" s="18">
        <f t="shared" si="23"/>
        <v>0</v>
      </c>
      <c r="H63" s="19"/>
      <c r="I63" s="18">
        <f t="shared" si="24"/>
        <v>0</v>
      </c>
      <c r="J63" s="19"/>
      <c r="K63" s="18">
        <f t="shared" si="25"/>
        <v>0</v>
      </c>
      <c r="L63" s="19"/>
      <c r="M63" s="18">
        <f t="shared" si="26"/>
        <v>0</v>
      </c>
      <c r="N63" s="20">
        <f t="shared" si="27"/>
        <v>0</v>
      </c>
      <c r="O63" s="21">
        <f t="shared" si="27"/>
        <v>0</v>
      </c>
      <c r="P63" s="19"/>
      <c r="Q63" s="18">
        <f t="shared" si="28"/>
        <v>0</v>
      </c>
      <c r="R63" s="19"/>
      <c r="S63" s="18">
        <f t="shared" si="29"/>
        <v>0</v>
      </c>
      <c r="T63" s="20">
        <f t="shared" si="30"/>
        <v>0</v>
      </c>
      <c r="U63" s="22">
        <f t="shared" si="30"/>
        <v>0</v>
      </c>
      <c r="V63" s="23"/>
      <c r="W63" s="18">
        <f t="shared" si="31"/>
        <v>0</v>
      </c>
      <c r="X63" s="24"/>
      <c r="Y63" s="18">
        <f t="shared" si="32"/>
        <v>0</v>
      </c>
      <c r="Z63" s="24"/>
      <c r="AA63" s="34">
        <f t="shared" si="33"/>
        <v>0</v>
      </c>
      <c r="AB63" s="33"/>
      <c r="AC63" s="34">
        <f t="shared" si="12"/>
        <v>0</v>
      </c>
      <c r="AD63" s="26">
        <f t="shared" si="35"/>
        <v>0</v>
      </c>
      <c r="AE63" s="27">
        <f t="shared" si="35"/>
        <v>0</v>
      </c>
      <c r="AF63" s="28">
        <f t="shared" si="36"/>
        <v>0</v>
      </c>
      <c r="AG63" s="29">
        <f t="shared" si="36"/>
        <v>0</v>
      </c>
      <c r="AH63" s="28">
        <f t="shared" si="37"/>
        <v>0</v>
      </c>
      <c r="AI63" s="22">
        <f t="shared" si="38"/>
        <v>0</v>
      </c>
    </row>
    <row r="64" spans="1:35" ht="15">
      <c r="A64" s="30"/>
      <c r="B64" s="31"/>
      <c r="C64" s="35"/>
      <c r="D64" s="17"/>
      <c r="E64" s="18">
        <f t="shared" si="0"/>
        <v>0</v>
      </c>
      <c r="F64" s="19"/>
      <c r="G64" s="18">
        <f t="shared" si="23"/>
        <v>0</v>
      </c>
      <c r="H64" s="19"/>
      <c r="I64" s="18">
        <f t="shared" si="24"/>
        <v>0</v>
      </c>
      <c r="J64" s="19"/>
      <c r="K64" s="18">
        <f t="shared" si="25"/>
        <v>0</v>
      </c>
      <c r="L64" s="19"/>
      <c r="M64" s="18">
        <f t="shared" si="26"/>
        <v>0</v>
      </c>
      <c r="N64" s="20">
        <f aca="true" t="shared" si="39" ref="N64:O69">D64+F64+H64+J64+L64</f>
        <v>0</v>
      </c>
      <c r="O64" s="21">
        <f t="shared" si="39"/>
        <v>0</v>
      </c>
      <c r="P64" s="19"/>
      <c r="Q64" s="18">
        <f t="shared" si="28"/>
        <v>0</v>
      </c>
      <c r="R64" s="19"/>
      <c r="S64" s="18">
        <f t="shared" si="29"/>
        <v>0</v>
      </c>
      <c r="T64" s="20">
        <f aca="true" t="shared" si="40" ref="T64:U69">P64+R64</f>
        <v>0</v>
      </c>
      <c r="U64" s="22">
        <f t="shared" si="40"/>
        <v>0</v>
      </c>
      <c r="V64" s="23"/>
      <c r="W64" s="18">
        <f t="shared" si="31"/>
        <v>0</v>
      </c>
      <c r="X64" s="24"/>
      <c r="Y64" s="18">
        <f t="shared" si="32"/>
        <v>0</v>
      </c>
      <c r="Z64" s="24"/>
      <c r="AA64" s="34">
        <f t="shared" si="33"/>
        <v>0</v>
      </c>
      <c r="AB64" s="33"/>
      <c r="AC64" s="34">
        <f t="shared" si="12"/>
        <v>0</v>
      </c>
      <c r="AD64" s="26">
        <f aca="true" t="shared" si="41" ref="AD64:AE69">X64+Z64+AB64</f>
        <v>0</v>
      </c>
      <c r="AE64" s="27">
        <f t="shared" si="41"/>
        <v>0</v>
      </c>
      <c r="AF64" s="28">
        <f aca="true" t="shared" si="42" ref="AF64:AG69">N64+T64+V64+AD64</f>
        <v>0</v>
      </c>
      <c r="AG64" s="29">
        <f t="shared" si="42"/>
        <v>0</v>
      </c>
      <c r="AH64" s="28">
        <f t="shared" si="37"/>
        <v>0</v>
      </c>
      <c r="AI64" s="22">
        <f t="shared" si="38"/>
        <v>0</v>
      </c>
    </row>
    <row r="65" spans="1:35" ht="15">
      <c r="A65" s="30"/>
      <c r="B65" s="31"/>
      <c r="C65" s="35"/>
      <c r="D65" s="17"/>
      <c r="E65" s="18">
        <f t="shared" si="0"/>
        <v>0</v>
      </c>
      <c r="F65" s="19"/>
      <c r="G65" s="18">
        <f t="shared" si="23"/>
        <v>0</v>
      </c>
      <c r="H65" s="19"/>
      <c r="I65" s="18">
        <f t="shared" si="24"/>
        <v>0</v>
      </c>
      <c r="J65" s="19"/>
      <c r="K65" s="18">
        <f t="shared" si="25"/>
        <v>0</v>
      </c>
      <c r="L65" s="19"/>
      <c r="M65" s="18">
        <f t="shared" si="26"/>
        <v>0</v>
      </c>
      <c r="N65" s="20">
        <f t="shared" si="39"/>
        <v>0</v>
      </c>
      <c r="O65" s="21">
        <f t="shared" si="39"/>
        <v>0</v>
      </c>
      <c r="P65" s="19"/>
      <c r="Q65" s="18">
        <f t="shared" si="28"/>
        <v>0</v>
      </c>
      <c r="R65" s="19"/>
      <c r="S65" s="18">
        <f t="shared" si="29"/>
        <v>0</v>
      </c>
      <c r="T65" s="20">
        <f t="shared" si="40"/>
        <v>0</v>
      </c>
      <c r="U65" s="22">
        <f t="shared" si="40"/>
        <v>0</v>
      </c>
      <c r="V65" s="23"/>
      <c r="W65" s="18">
        <f t="shared" si="31"/>
        <v>0</v>
      </c>
      <c r="X65" s="24"/>
      <c r="Y65" s="18">
        <f t="shared" si="32"/>
        <v>0</v>
      </c>
      <c r="Z65" s="24"/>
      <c r="AA65" s="34">
        <f t="shared" si="33"/>
        <v>0</v>
      </c>
      <c r="AB65" s="33"/>
      <c r="AC65" s="34">
        <f t="shared" si="12"/>
        <v>0</v>
      </c>
      <c r="AD65" s="26">
        <f t="shared" si="41"/>
        <v>0</v>
      </c>
      <c r="AE65" s="27">
        <f t="shared" si="41"/>
        <v>0</v>
      </c>
      <c r="AF65" s="28">
        <f t="shared" si="42"/>
        <v>0</v>
      </c>
      <c r="AG65" s="29">
        <f t="shared" si="42"/>
        <v>0</v>
      </c>
      <c r="AH65" s="28">
        <f t="shared" si="37"/>
        <v>0</v>
      </c>
      <c r="AI65" s="22">
        <f t="shared" si="38"/>
        <v>0</v>
      </c>
    </row>
    <row r="66" spans="1:35" ht="15">
      <c r="A66" s="30"/>
      <c r="B66" s="31"/>
      <c r="C66" s="35"/>
      <c r="D66" s="17"/>
      <c r="E66" s="18">
        <f t="shared" si="0"/>
        <v>0</v>
      </c>
      <c r="F66" s="19"/>
      <c r="G66" s="18">
        <f t="shared" si="23"/>
        <v>0</v>
      </c>
      <c r="H66" s="19"/>
      <c r="I66" s="18">
        <f t="shared" si="24"/>
        <v>0</v>
      </c>
      <c r="J66" s="19"/>
      <c r="K66" s="18">
        <f t="shared" si="25"/>
        <v>0</v>
      </c>
      <c r="L66" s="19"/>
      <c r="M66" s="18">
        <f t="shared" si="26"/>
        <v>0</v>
      </c>
      <c r="N66" s="20">
        <f t="shared" si="39"/>
        <v>0</v>
      </c>
      <c r="O66" s="21">
        <f t="shared" si="39"/>
        <v>0</v>
      </c>
      <c r="P66" s="19"/>
      <c r="Q66" s="18">
        <f t="shared" si="28"/>
        <v>0</v>
      </c>
      <c r="R66" s="19"/>
      <c r="S66" s="18">
        <f t="shared" si="29"/>
        <v>0</v>
      </c>
      <c r="T66" s="20">
        <f t="shared" si="40"/>
        <v>0</v>
      </c>
      <c r="U66" s="22">
        <f t="shared" si="40"/>
        <v>0</v>
      </c>
      <c r="V66" s="23"/>
      <c r="W66" s="18">
        <f t="shared" si="31"/>
        <v>0</v>
      </c>
      <c r="X66" s="24"/>
      <c r="Y66" s="18">
        <f t="shared" si="32"/>
        <v>0</v>
      </c>
      <c r="Z66" s="24"/>
      <c r="AA66" s="34">
        <f t="shared" si="33"/>
        <v>0</v>
      </c>
      <c r="AB66" s="33"/>
      <c r="AC66" s="34">
        <f t="shared" si="12"/>
        <v>0</v>
      </c>
      <c r="AD66" s="26">
        <f t="shared" si="41"/>
        <v>0</v>
      </c>
      <c r="AE66" s="27">
        <f t="shared" si="41"/>
        <v>0</v>
      </c>
      <c r="AF66" s="28">
        <f t="shared" si="42"/>
        <v>0</v>
      </c>
      <c r="AG66" s="29">
        <f t="shared" si="42"/>
        <v>0</v>
      </c>
      <c r="AH66" s="28">
        <f t="shared" si="37"/>
        <v>0</v>
      </c>
      <c r="AI66" s="22">
        <f t="shared" si="38"/>
        <v>0</v>
      </c>
    </row>
    <row r="67" spans="1:35" ht="15">
      <c r="A67" s="30"/>
      <c r="B67" s="31"/>
      <c r="C67" s="35"/>
      <c r="D67" s="17"/>
      <c r="E67" s="18">
        <f t="shared" si="0"/>
        <v>0</v>
      </c>
      <c r="F67" s="19"/>
      <c r="G67" s="18">
        <f t="shared" si="23"/>
        <v>0</v>
      </c>
      <c r="H67" s="19"/>
      <c r="I67" s="18">
        <f t="shared" si="24"/>
        <v>0</v>
      </c>
      <c r="J67" s="19"/>
      <c r="K67" s="18">
        <f t="shared" si="25"/>
        <v>0</v>
      </c>
      <c r="L67" s="19"/>
      <c r="M67" s="18">
        <f t="shared" si="26"/>
        <v>0</v>
      </c>
      <c r="N67" s="20">
        <f t="shared" si="39"/>
        <v>0</v>
      </c>
      <c r="O67" s="21">
        <f t="shared" si="39"/>
        <v>0</v>
      </c>
      <c r="P67" s="19"/>
      <c r="Q67" s="18">
        <f t="shared" si="28"/>
        <v>0</v>
      </c>
      <c r="R67" s="19"/>
      <c r="S67" s="18">
        <f t="shared" si="29"/>
        <v>0</v>
      </c>
      <c r="T67" s="20">
        <f t="shared" si="40"/>
        <v>0</v>
      </c>
      <c r="U67" s="22">
        <f t="shared" si="40"/>
        <v>0</v>
      </c>
      <c r="V67" s="23"/>
      <c r="W67" s="18">
        <f t="shared" si="31"/>
        <v>0</v>
      </c>
      <c r="X67" s="24"/>
      <c r="Y67" s="18">
        <f t="shared" si="32"/>
        <v>0</v>
      </c>
      <c r="Z67" s="24"/>
      <c r="AA67" s="34">
        <f t="shared" si="33"/>
        <v>0</v>
      </c>
      <c r="AB67" s="33"/>
      <c r="AC67" s="34">
        <f t="shared" si="12"/>
        <v>0</v>
      </c>
      <c r="AD67" s="26">
        <f t="shared" si="41"/>
        <v>0</v>
      </c>
      <c r="AE67" s="27">
        <f t="shared" si="41"/>
        <v>0</v>
      </c>
      <c r="AF67" s="28">
        <f t="shared" si="42"/>
        <v>0</v>
      </c>
      <c r="AG67" s="29">
        <f t="shared" si="42"/>
        <v>0</v>
      </c>
      <c r="AH67" s="28">
        <f t="shared" si="37"/>
        <v>0</v>
      </c>
      <c r="AI67" s="22">
        <f t="shared" si="38"/>
        <v>0</v>
      </c>
    </row>
    <row r="68" spans="1:35" ht="15">
      <c r="A68" s="15"/>
      <c r="B68" s="31"/>
      <c r="C68" s="35"/>
      <c r="D68" s="17"/>
      <c r="E68" s="18">
        <f t="shared" si="0"/>
        <v>0</v>
      </c>
      <c r="F68" s="19"/>
      <c r="G68" s="18">
        <f t="shared" si="23"/>
        <v>0</v>
      </c>
      <c r="H68" s="19"/>
      <c r="I68" s="18">
        <f t="shared" si="24"/>
        <v>0</v>
      </c>
      <c r="J68" s="19"/>
      <c r="K68" s="18">
        <f t="shared" si="25"/>
        <v>0</v>
      </c>
      <c r="L68" s="19"/>
      <c r="M68" s="18">
        <f t="shared" si="26"/>
        <v>0</v>
      </c>
      <c r="N68" s="20">
        <f t="shared" si="39"/>
        <v>0</v>
      </c>
      <c r="O68" s="21">
        <f t="shared" si="39"/>
        <v>0</v>
      </c>
      <c r="P68" s="19"/>
      <c r="Q68" s="18">
        <f t="shared" si="28"/>
        <v>0</v>
      </c>
      <c r="R68" s="19"/>
      <c r="S68" s="18">
        <f t="shared" si="29"/>
        <v>0</v>
      </c>
      <c r="T68" s="20">
        <f t="shared" si="40"/>
        <v>0</v>
      </c>
      <c r="U68" s="22">
        <f t="shared" si="40"/>
        <v>0</v>
      </c>
      <c r="V68" s="23"/>
      <c r="W68" s="18">
        <f t="shared" si="31"/>
        <v>0</v>
      </c>
      <c r="X68" s="24"/>
      <c r="Y68" s="18">
        <f t="shared" si="32"/>
        <v>0</v>
      </c>
      <c r="Z68" s="24"/>
      <c r="AA68" s="34">
        <f t="shared" si="33"/>
        <v>0</v>
      </c>
      <c r="AB68" s="33"/>
      <c r="AC68" s="34">
        <f t="shared" si="12"/>
        <v>0</v>
      </c>
      <c r="AD68" s="26">
        <f t="shared" si="41"/>
        <v>0</v>
      </c>
      <c r="AE68" s="27">
        <f t="shared" si="41"/>
        <v>0</v>
      </c>
      <c r="AF68" s="28">
        <f t="shared" si="42"/>
        <v>0</v>
      </c>
      <c r="AG68" s="29">
        <f t="shared" si="42"/>
        <v>0</v>
      </c>
      <c r="AH68" s="28">
        <f t="shared" si="37"/>
        <v>0</v>
      </c>
      <c r="AI68" s="22">
        <f t="shared" si="38"/>
        <v>0</v>
      </c>
    </row>
    <row r="69" spans="1:35" ht="15.75" thickBot="1">
      <c r="A69" s="30"/>
      <c r="B69" s="31"/>
      <c r="C69" s="36"/>
      <c r="D69" s="17"/>
      <c r="E69" s="18">
        <f t="shared" si="0"/>
        <v>0</v>
      </c>
      <c r="F69" s="19"/>
      <c r="G69" s="18">
        <f t="shared" si="23"/>
        <v>0</v>
      </c>
      <c r="H69" s="19"/>
      <c r="I69" s="18">
        <f t="shared" si="24"/>
        <v>0</v>
      </c>
      <c r="J69" s="19"/>
      <c r="K69" s="18">
        <f t="shared" si="25"/>
        <v>0</v>
      </c>
      <c r="L69" s="19"/>
      <c r="M69" s="18">
        <f t="shared" si="26"/>
        <v>0</v>
      </c>
      <c r="N69" s="20">
        <f t="shared" si="39"/>
        <v>0</v>
      </c>
      <c r="O69" s="21">
        <f t="shared" si="39"/>
        <v>0</v>
      </c>
      <c r="P69" s="19"/>
      <c r="Q69" s="18">
        <f t="shared" si="28"/>
        <v>0</v>
      </c>
      <c r="R69" s="19"/>
      <c r="S69" s="18">
        <f t="shared" si="29"/>
        <v>0</v>
      </c>
      <c r="T69" s="20">
        <f t="shared" si="40"/>
        <v>0</v>
      </c>
      <c r="U69" s="22">
        <f t="shared" si="40"/>
        <v>0</v>
      </c>
      <c r="V69" s="23"/>
      <c r="W69" s="18">
        <f t="shared" si="31"/>
        <v>0</v>
      </c>
      <c r="X69" s="24"/>
      <c r="Y69" s="18">
        <f t="shared" si="32"/>
        <v>0</v>
      </c>
      <c r="Z69" s="24"/>
      <c r="AA69" s="34">
        <f t="shared" si="33"/>
        <v>0</v>
      </c>
      <c r="AB69" s="37"/>
      <c r="AC69" s="34">
        <f t="shared" si="12"/>
        <v>0</v>
      </c>
      <c r="AD69" s="38">
        <f t="shared" si="41"/>
        <v>0</v>
      </c>
      <c r="AE69" s="27">
        <f t="shared" si="41"/>
        <v>0</v>
      </c>
      <c r="AF69" s="28">
        <f t="shared" si="42"/>
        <v>0</v>
      </c>
      <c r="AG69" s="29">
        <f t="shared" si="42"/>
        <v>0</v>
      </c>
      <c r="AH69" s="28">
        <f t="shared" si="37"/>
        <v>0</v>
      </c>
      <c r="AI69" s="22">
        <f t="shared" si="38"/>
        <v>0</v>
      </c>
    </row>
    <row r="70" spans="1:67" s="41" customFormat="1" ht="15.75" thickBot="1">
      <c r="A70" s="496" t="s">
        <v>38</v>
      </c>
      <c r="B70" s="497"/>
      <c r="C70" s="498"/>
      <c r="D70" s="39">
        <f aca="true" t="shared" si="43" ref="D70:Q70">SUM(D20:D69)</f>
        <v>15</v>
      </c>
      <c r="E70" s="39">
        <f t="shared" si="43"/>
        <v>1.25</v>
      </c>
      <c r="F70" s="39">
        <f t="shared" si="43"/>
        <v>0</v>
      </c>
      <c r="G70" s="39">
        <f t="shared" si="43"/>
        <v>0</v>
      </c>
      <c r="H70" s="39">
        <f t="shared" si="43"/>
        <v>0</v>
      </c>
      <c r="I70" s="39">
        <f t="shared" si="43"/>
        <v>0</v>
      </c>
      <c r="J70" s="39">
        <f t="shared" si="43"/>
        <v>0</v>
      </c>
      <c r="K70" s="39">
        <f t="shared" si="43"/>
        <v>0</v>
      </c>
      <c r="L70" s="39">
        <f t="shared" si="43"/>
        <v>0</v>
      </c>
      <c r="M70" s="39">
        <f t="shared" si="43"/>
        <v>0</v>
      </c>
      <c r="N70" s="39">
        <f t="shared" si="43"/>
        <v>15</v>
      </c>
      <c r="O70" s="39">
        <f t="shared" si="43"/>
        <v>1.25</v>
      </c>
      <c r="P70" s="39">
        <f t="shared" si="43"/>
        <v>0</v>
      </c>
      <c r="Q70" s="39">
        <f t="shared" si="43"/>
        <v>0</v>
      </c>
      <c r="R70" s="39">
        <f>SUM(R20:R52)</f>
        <v>0</v>
      </c>
      <c r="S70" s="39">
        <f>SUM(S20:S69)</f>
        <v>0</v>
      </c>
      <c r="T70" s="39">
        <f>SUM(T20:T69)</f>
        <v>0</v>
      </c>
      <c r="U70" s="39">
        <f>SUM(U20:U69)</f>
        <v>0</v>
      </c>
      <c r="V70" s="39">
        <f>SUM(V20:V69)</f>
        <v>0</v>
      </c>
      <c r="W70" s="39">
        <f>SUM(W20:W52)</f>
        <v>0</v>
      </c>
      <c r="X70" s="39">
        <f aca="true" t="shared" si="44" ref="X70:AI70">SUM(X20:X69)</f>
        <v>0</v>
      </c>
      <c r="Y70" s="39">
        <f t="shared" si="44"/>
        <v>0</v>
      </c>
      <c r="Z70" s="39">
        <f t="shared" si="44"/>
        <v>160</v>
      </c>
      <c r="AA70" s="39">
        <f t="shared" si="44"/>
        <v>13.333333333333334</v>
      </c>
      <c r="AB70" s="39">
        <f t="shared" si="44"/>
        <v>0</v>
      </c>
      <c r="AC70" s="39">
        <f t="shared" si="44"/>
        <v>0</v>
      </c>
      <c r="AD70" s="39">
        <f t="shared" si="44"/>
        <v>160</v>
      </c>
      <c r="AE70" s="39">
        <f t="shared" si="44"/>
        <v>13.333333333333334</v>
      </c>
      <c r="AF70" s="39">
        <f t="shared" si="44"/>
        <v>175</v>
      </c>
      <c r="AG70" s="39">
        <f t="shared" si="44"/>
        <v>14.583333333333334</v>
      </c>
      <c r="AH70" s="39">
        <f t="shared" si="44"/>
        <v>9</v>
      </c>
      <c r="AI70" s="40">
        <f t="shared" si="44"/>
        <v>0.75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</row>
    <row r="71" spans="16:67" ht="15">
      <c r="P71" s="1"/>
      <c r="Q71" s="1"/>
      <c r="R71" s="1"/>
      <c r="S71" s="1"/>
      <c r="V71" s="1"/>
      <c r="W71" s="1"/>
      <c r="X71" s="1"/>
      <c r="Y71" s="1"/>
      <c r="Z71" s="1"/>
      <c r="AA71" s="1"/>
      <c r="AB71" s="1"/>
      <c r="AC71" s="1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</row>
    <row r="72" spans="1:19" ht="15">
      <c r="A72" s="373" t="s">
        <v>39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</row>
    <row r="73" spans="1:36" ht="15" customHeight="1">
      <c r="A73" s="375" t="s">
        <v>1820</v>
      </c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  <c r="AJ73" s="1"/>
    </row>
    <row r="75" ht="15">
      <c r="A75" s="260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70:C70"/>
    <mergeCell ref="A72:S72"/>
    <mergeCell ref="A73:AI73"/>
    <mergeCell ref="AH17:AH19"/>
    <mergeCell ref="AI17:AI19"/>
    <mergeCell ref="A20:C20"/>
    <mergeCell ref="A39:C39"/>
    <mergeCell ref="A47:C47"/>
    <mergeCell ref="A62:C62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5"/>
  <sheetViews>
    <sheetView zoomScale="90" zoomScaleNormal="90" workbookViewId="0" topLeftCell="C12">
      <pane xSplit="1" ySplit="9" topLeftCell="D45" activePane="bottomRight" state="frozen"/>
      <selection pane="topLeft" activeCell="C12" sqref="C12"/>
      <selection pane="topRight" activeCell="D12" sqref="D12"/>
      <selection pane="bottomLeft" activeCell="C21" sqref="C21"/>
      <selection pane="bottomRight" activeCell="E48" sqref="E48:E51"/>
    </sheetView>
  </sheetViews>
  <sheetFormatPr defaultColWidth="9.140625" defaultRowHeight="15"/>
  <cols>
    <col min="1" max="1" width="21.00390625" style="266" customWidth="1"/>
    <col min="2" max="2" width="25.140625" style="266" customWidth="1"/>
    <col min="3" max="3" width="45.28125" style="266" customWidth="1"/>
    <col min="4" max="5" width="8.00390625" style="266" customWidth="1"/>
    <col min="6" max="6" width="7.00390625" style="266" bestFit="1" customWidth="1"/>
    <col min="7" max="7" width="7.28125" style="266" customWidth="1"/>
    <col min="8" max="8" width="5.8515625" style="266" customWidth="1"/>
    <col min="9" max="9" width="6.421875" style="266" customWidth="1"/>
    <col min="10" max="11" width="6.28125" style="266" customWidth="1"/>
    <col min="12" max="13" width="7.28125" style="266" customWidth="1"/>
    <col min="14" max="14" width="11.28125" style="1" customWidth="1"/>
    <col min="15" max="15" width="11.00390625" style="1" customWidth="1"/>
    <col min="16" max="16" width="8.57421875" style="266" customWidth="1"/>
    <col min="17" max="17" width="7.421875" style="266" customWidth="1"/>
    <col min="18" max="19" width="7.7109375" style="266" customWidth="1"/>
    <col min="20" max="20" width="9.28125" style="1" customWidth="1"/>
    <col min="21" max="21" width="9.8515625" style="1" customWidth="1"/>
    <col min="22" max="22" width="7.7109375" style="266" customWidth="1"/>
    <col min="23" max="23" width="6.140625" style="266" customWidth="1"/>
    <col min="24" max="26" width="7.7109375" style="266" customWidth="1"/>
    <col min="27" max="27" width="9.7109375" style="266" customWidth="1"/>
    <col min="28" max="29" width="7.7109375" style="266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266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1187</v>
      </c>
    </row>
    <row r="10" spans="1:3" s="7" customFormat="1" ht="16.5" thickBot="1">
      <c r="A10" s="449" t="s">
        <v>5</v>
      </c>
      <c r="B10" s="450"/>
      <c r="C10" s="8" t="s">
        <v>1238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270" t="s">
        <v>1222</v>
      </c>
      <c r="B21" s="269" t="s">
        <v>61</v>
      </c>
      <c r="C21" s="269" t="s">
        <v>1223</v>
      </c>
      <c r="D21" s="269">
        <v>7</v>
      </c>
      <c r="E21" s="18">
        <f aca="true" t="shared" si="0" ref="E21:E69">+D21/12</f>
        <v>0.5833333333333334</v>
      </c>
      <c r="G21" s="18">
        <f aca="true" t="shared" si="1" ref="G21:G46">F21/12</f>
        <v>0</v>
      </c>
      <c r="H21" s="19"/>
      <c r="I21" s="18">
        <f aca="true" t="shared" si="2" ref="I21:I46">+H21/12</f>
        <v>0</v>
      </c>
      <c r="J21" s="19"/>
      <c r="K21" s="18">
        <f aca="true" t="shared" si="3" ref="K21:M36">+J21/12</f>
        <v>0</v>
      </c>
      <c r="L21" s="19"/>
      <c r="M21" s="18">
        <f aca="true" t="shared" si="4" ref="M21:M33">+L21/12</f>
        <v>0</v>
      </c>
      <c r="N21" s="20">
        <f aca="true" t="shared" si="5" ref="N21:O36">D21+F21+H21+J21+L21</f>
        <v>7</v>
      </c>
      <c r="O21" s="21">
        <f t="shared" si="5"/>
        <v>0.5833333333333334</v>
      </c>
      <c r="Q21" s="18">
        <f aca="true" t="shared" si="6" ref="Q21:Q46">+P21/12</f>
        <v>0</v>
      </c>
      <c r="R21" s="19"/>
      <c r="S21" s="18">
        <f aca="true" t="shared" si="7" ref="S21:S46">+R21/12</f>
        <v>0</v>
      </c>
      <c r="T21" s="20">
        <f aca="true" t="shared" si="8" ref="T21:U36">P21+R21</f>
        <v>0</v>
      </c>
      <c r="U21" s="22">
        <f t="shared" si="8"/>
        <v>0</v>
      </c>
      <c r="V21" s="23"/>
      <c r="W21" s="18">
        <f aca="true" t="shared" si="9" ref="W21:W46">+V21/12</f>
        <v>0</v>
      </c>
      <c r="X21" s="24"/>
      <c r="Y21" s="18">
        <f aca="true" t="shared" si="10" ref="Y21:Y46">+X21/12</f>
        <v>0</v>
      </c>
      <c r="Z21" s="271">
        <v>6.06</v>
      </c>
      <c r="AA21" s="18">
        <f aca="true" t="shared" si="11" ref="AA21:AA46">+Z21/12</f>
        <v>0.505</v>
      </c>
      <c r="AB21" s="25"/>
      <c r="AC21" s="18">
        <f aca="true" t="shared" si="12" ref="AC21:AC69">AB21/12</f>
        <v>0</v>
      </c>
      <c r="AD21" s="26">
        <f aca="true" t="shared" si="13" ref="AD21:AE36">X21+Z21+AB21</f>
        <v>6.06</v>
      </c>
      <c r="AE21" s="27">
        <f t="shared" si="13"/>
        <v>0.505</v>
      </c>
      <c r="AF21" s="28">
        <f aca="true" t="shared" si="14" ref="AF21:AG36">N21+T21+V21+AD21</f>
        <v>13.059999999999999</v>
      </c>
      <c r="AG21" s="29">
        <f t="shared" si="14"/>
        <v>1.0883333333333334</v>
      </c>
      <c r="AH21" s="28">
        <f aca="true" t="shared" si="15" ref="AH21:AH46">IF(AF21-F21-J21-AB21-12&lt;0,0,AF21-F21-J21-AB21-12)</f>
        <v>1.0599999999999987</v>
      </c>
      <c r="AI21" s="22">
        <f aca="true" t="shared" si="16" ref="AI21:AI46">AH21/12</f>
        <v>0.08833333333333322</v>
      </c>
    </row>
    <row r="22" spans="1:35" ht="15">
      <c r="A22" s="270" t="s">
        <v>1224</v>
      </c>
      <c r="B22" s="269" t="s">
        <v>78</v>
      </c>
      <c r="C22" s="269" t="s">
        <v>1225</v>
      </c>
      <c r="D22" s="269">
        <v>12</v>
      </c>
      <c r="E22" s="18">
        <f t="shared" si="0"/>
        <v>1</v>
      </c>
      <c r="G22" s="18">
        <f t="shared" si="1"/>
        <v>0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12</v>
      </c>
      <c r="O22" s="21">
        <f t="shared" si="5"/>
        <v>1</v>
      </c>
      <c r="Q22" s="18">
        <f t="shared" si="6"/>
        <v>0</v>
      </c>
      <c r="R22" s="19"/>
      <c r="S22" s="18">
        <f t="shared" si="7"/>
        <v>0</v>
      </c>
      <c r="T22" s="20">
        <f t="shared" si="8"/>
        <v>0</v>
      </c>
      <c r="U22" s="22">
        <f t="shared" si="8"/>
        <v>0</v>
      </c>
      <c r="V22" s="23"/>
      <c r="W22" s="18">
        <f t="shared" si="9"/>
        <v>0</v>
      </c>
      <c r="X22" s="24"/>
      <c r="Y22" s="18">
        <f t="shared" si="10"/>
        <v>0</v>
      </c>
      <c r="Z22" s="271">
        <v>0</v>
      </c>
      <c r="AA22" s="18">
        <f t="shared" si="11"/>
        <v>0</v>
      </c>
      <c r="AB22" s="25"/>
      <c r="AC22" s="18">
        <f t="shared" si="12"/>
        <v>0</v>
      </c>
      <c r="AD22" s="26">
        <f t="shared" si="13"/>
        <v>0</v>
      </c>
      <c r="AE22" s="27">
        <f t="shared" si="13"/>
        <v>0</v>
      </c>
      <c r="AF22" s="28">
        <f t="shared" si="14"/>
        <v>12</v>
      </c>
      <c r="AG22" s="29">
        <f t="shared" si="14"/>
        <v>1</v>
      </c>
      <c r="AH22" s="28">
        <f t="shared" si="15"/>
        <v>0</v>
      </c>
      <c r="AI22" s="22">
        <f t="shared" si="16"/>
        <v>0</v>
      </c>
    </row>
    <row r="23" spans="1:35" ht="15">
      <c r="A23" s="270" t="s">
        <v>1226</v>
      </c>
      <c r="B23" s="269" t="s">
        <v>78</v>
      </c>
      <c r="C23" s="269" t="s">
        <v>1227</v>
      </c>
      <c r="D23" s="269">
        <v>12</v>
      </c>
      <c r="E23" s="18">
        <f t="shared" si="0"/>
        <v>1</v>
      </c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12</v>
      </c>
      <c r="O23" s="21">
        <f t="shared" si="5"/>
        <v>1</v>
      </c>
      <c r="Q23" s="18">
        <f t="shared" si="6"/>
        <v>0</v>
      </c>
      <c r="R23" s="19"/>
      <c r="S23" s="18">
        <f t="shared" si="7"/>
        <v>0</v>
      </c>
      <c r="T23" s="20">
        <f t="shared" si="8"/>
        <v>0</v>
      </c>
      <c r="U23" s="22">
        <f t="shared" si="8"/>
        <v>0</v>
      </c>
      <c r="V23" s="23"/>
      <c r="W23" s="18">
        <f t="shared" si="9"/>
        <v>0</v>
      </c>
      <c r="X23" s="24"/>
      <c r="Y23" s="18">
        <f t="shared" si="10"/>
        <v>0</v>
      </c>
      <c r="Z23" s="271">
        <v>0</v>
      </c>
      <c r="AA23" s="18">
        <f t="shared" si="11"/>
        <v>0</v>
      </c>
      <c r="AB23" s="25"/>
      <c r="AC23" s="18">
        <f t="shared" si="12"/>
        <v>0</v>
      </c>
      <c r="AD23" s="26">
        <f t="shared" si="13"/>
        <v>0</v>
      </c>
      <c r="AE23" s="27">
        <f t="shared" si="13"/>
        <v>0</v>
      </c>
      <c r="AF23" s="28">
        <f t="shared" si="14"/>
        <v>12</v>
      </c>
      <c r="AG23" s="29">
        <f t="shared" si="14"/>
        <v>1</v>
      </c>
      <c r="AH23" s="28">
        <f t="shared" si="15"/>
        <v>0</v>
      </c>
      <c r="AI23" s="22">
        <f t="shared" si="16"/>
        <v>0</v>
      </c>
    </row>
    <row r="24" spans="1:35" ht="15">
      <c r="A24" s="270" t="s">
        <v>1228</v>
      </c>
      <c r="B24" s="269" t="s">
        <v>61</v>
      </c>
      <c r="C24" s="269" t="s">
        <v>1229</v>
      </c>
      <c r="D24" s="269">
        <v>12</v>
      </c>
      <c r="E24" s="18">
        <f t="shared" si="0"/>
        <v>1</v>
      </c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12</v>
      </c>
      <c r="O24" s="21">
        <f t="shared" si="5"/>
        <v>1</v>
      </c>
      <c r="Q24" s="18">
        <f t="shared" si="6"/>
        <v>0</v>
      </c>
      <c r="R24" s="19"/>
      <c r="S24" s="18">
        <f t="shared" si="7"/>
        <v>0</v>
      </c>
      <c r="T24" s="20">
        <f t="shared" si="8"/>
        <v>0</v>
      </c>
      <c r="U24" s="22">
        <f t="shared" si="8"/>
        <v>0</v>
      </c>
      <c r="V24" s="23"/>
      <c r="W24" s="18">
        <f t="shared" si="9"/>
        <v>0</v>
      </c>
      <c r="X24" s="24"/>
      <c r="Y24" s="18">
        <f t="shared" si="10"/>
        <v>0</v>
      </c>
      <c r="Z24" s="271">
        <v>0</v>
      </c>
      <c r="AA24" s="18">
        <f t="shared" si="11"/>
        <v>0</v>
      </c>
      <c r="AB24" s="25"/>
      <c r="AC24" s="18">
        <f t="shared" si="12"/>
        <v>0</v>
      </c>
      <c r="AD24" s="26">
        <f t="shared" si="13"/>
        <v>0</v>
      </c>
      <c r="AE24" s="27">
        <f t="shared" si="13"/>
        <v>0</v>
      </c>
      <c r="AF24" s="28">
        <f t="shared" si="14"/>
        <v>12</v>
      </c>
      <c r="AG24" s="29">
        <f t="shared" si="14"/>
        <v>1</v>
      </c>
      <c r="AH24" s="28">
        <f t="shared" si="15"/>
        <v>0</v>
      </c>
      <c r="AI24" s="22">
        <f t="shared" si="16"/>
        <v>0</v>
      </c>
    </row>
    <row r="25" spans="1:35" ht="15">
      <c r="A25" s="270" t="s">
        <v>1230</v>
      </c>
      <c r="B25" s="269" t="s">
        <v>326</v>
      </c>
      <c r="C25" s="269" t="s">
        <v>1231</v>
      </c>
      <c r="D25" s="269">
        <v>12</v>
      </c>
      <c r="E25" s="18">
        <f t="shared" si="0"/>
        <v>1</v>
      </c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12</v>
      </c>
      <c r="O25" s="21">
        <f t="shared" si="5"/>
        <v>1</v>
      </c>
      <c r="Q25" s="18">
        <f t="shared" si="6"/>
        <v>0</v>
      </c>
      <c r="R25" s="19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Z25" s="271">
        <v>0</v>
      </c>
      <c r="AA25" s="18">
        <f t="shared" si="11"/>
        <v>0</v>
      </c>
      <c r="AB25" s="25"/>
      <c r="AC25" s="18">
        <f t="shared" si="12"/>
        <v>0</v>
      </c>
      <c r="AD25" s="26">
        <f t="shared" si="13"/>
        <v>0</v>
      </c>
      <c r="AE25" s="27">
        <f t="shared" si="13"/>
        <v>0</v>
      </c>
      <c r="AF25" s="28">
        <f t="shared" si="14"/>
        <v>12</v>
      </c>
      <c r="AG25" s="29">
        <f t="shared" si="14"/>
        <v>1</v>
      </c>
      <c r="AH25" s="28">
        <f t="shared" si="15"/>
        <v>0</v>
      </c>
      <c r="AI25" s="22">
        <f t="shared" si="16"/>
        <v>0</v>
      </c>
    </row>
    <row r="26" spans="1:35" ht="15">
      <c r="A26" s="270" t="s">
        <v>1232</v>
      </c>
      <c r="B26" s="269" t="s">
        <v>529</v>
      </c>
      <c r="C26" s="269" t="s">
        <v>1233</v>
      </c>
      <c r="D26" s="269">
        <v>9</v>
      </c>
      <c r="E26" s="18">
        <f t="shared" si="0"/>
        <v>0.75</v>
      </c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9</v>
      </c>
      <c r="O26" s="21">
        <f t="shared" si="5"/>
        <v>0.75</v>
      </c>
      <c r="Q26" s="18">
        <f t="shared" si="6"/>
        <v>0</v>
      </c>
      <c r="R26" s="19"/>
      <c r="S26" s="18">
        <f t="shared" si="7"/>
        <v>0</v>
      </c>
      <c r="T26" s="20">
        <f t="shared" si="8"/>
        <v>0</v>
      </c>
      <c r="U26" s="22">
        <f t="shared" si="8"/>
        <v>0</v>
      </c>
      <c r="V26" s="23"/>
      <c r="W26" s="18">
        <f t="shared" si="9"/>
        <v>0</v>
      </c>
      <c r="X26" s="24"/>
      <c r="Y26" s="18">
        <f t="shared" si="10"/>
        <v>0</v>
      </c>
      <c r="Z26" s="271">
        <v>6</v>
      </c>
      <c r="AA26" s="18">
        <f t="shared" si="11"/>
        <v>0.5</v>
      </c>
      <c r="AB26" s="25"/>
      <c r="AC26" s="18">
        <f t="shared" si="12"/>
        <v>0</v>
      </c>
      <c r="AD26" s="26">
        <f t="shared" si="13"/>
        <v>6</v>
      </c>
      <c r="AE26" s="27">
        <f t="shared" si="13"/>
        <v>0.5</v>
      </c>
      <c r="AF26" s="28">
        <f t="shared" si="14"/>
        <v>15</v>
      </c>
      <c r="AG26" s="29">
        <f t="shared" si="14"/>
        <v>1.25</v>
      </c>
      <c r="AH26" s="28">
        <f t="shared" si="15"/>
        <v>3</v>
      </c>
      <c r="AI26" s="22">
        <f t="shared" si="16"/>
        <v>0.25</v>
      </c>
    </row>
    <row r="27" spans="1:35" ht="15">
      <c r="A27" s="270" t="s">
        <v>1234</v>
      </c>
      <c r="B27" s="269" t="s">
        <v>298</v>
      </c>
      <c r="C27" s="269" t="s">
        <v>1235</v>
      </c>
      <c r="D27" s="269">
        <v>12</v>
      </c>
      <c r="E27" s="18">
        <f t="shared" si="0"/>
        <v>1</v>
      </c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12</v>
      </c>
      <c r="O27" s="21">
        <f t="shared" si="5"/>
        <v>1</v>
      </c>
      <c r="Q27" s="18">
        <f t="shared" si="6"/>
        <v>0</v>
      </c>
      <c r="R27" s="19"/>
      <c r="S27" s="18">
        <f t="shared" si="7"/>
        <v>0</v>
      </c>
      <c r="T27" s="20">
        <f t="shared" si="8"/>
        <v>0</v>
      </c>
      <c r="U27" s="22">
        <f t="shared" si="8"/>
        <v>0</v>
      </c>
      <c r="V27" s="23"/>
      <c r="W27" s="18">
        <f t="shared" si="9"/>
        <v>0</v>
      </c>
      <c r="X27" s="24"/>
      <c r="Y27" s="18">
        <f t="shared" si="10"/>
        <v>0</v>
      </c>
      <c r="Z27" s="271">
        <v>0.12</v>
      </c>
      <c r="AA27" s="18">
        <f t="shared" si="11"/>
        <v>0.01</v>
      </c>
      <c r="AB27" s="25"/>
      <c r="AC27" s="18">
        <f t="shared" si="12"/>
        <v>0</v>
      </c>
      <c r="AD27" s="26">
        <f t="shared" si="13"/>
        <v>0.12</v>
      </c>
      <c r="AE27" s="27">
        <f t="shared" si="13"/>
        <v>0.01</v>
      </c>
      <c r="AF27" s="28">
        <f t="shared" si="14"/>
        <v>12.12</v>
      </c>
      <c r="AG27" s="29">
        <f t="shared" si="14"/>
        <v>1.01</v>
      </c>
      <c r="AH27" s="28">
        <f t="shared" si="15"/>
        <v>0.11999999999999922</v>
      </c>
      <c r="AI27" s="22">
        <f t="shared" si="16"/>
        <v>0.009999999999999934</v>
      </c>
    </row>
    <row r="28" spans="1:35" ht="15">
      <c r="A28" s="270" t="s">
        <v>1236</v>
      </c>
      <c r="B28" s="269" t="s">
        <v>61</v>
      </c>
      <c r="C28" s="269" t="s">
        <v>1237</v>
      </c>
      <c r="D28" s="269">
        <v>12</v>
      </c>
      <c r="E28" s="18">
        <f t="shared" si="0"/>
        <v>1</v>
      </c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12</v>
      </c>
      <c r="O28" s="21">
        <f t="shared" si="5"/>
        <v>1</v>
      </c>
      <c r="Q28" s="18">
        <f t="shared" si="6"/>
        <v>0</v>
      </c>
      <c r="R28" s="19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Z28" s="271">
        <v>0</v>
      </c>
      <c r="AA28" s="18">
        <f t="shared" si="11"/>
        <v>0</v>
      </c>
      <c r="AB28" s="25"/>
      <c r="AC28" s="18">
        <f t="shared" si="12"/>
        <v>0</v>
      </c>
      <c r="AD28" s="26">
        <f t="shared" si="13"/>
        <v>0</v>
      </c>
      <c r="AE28" s="27">
        <f t="shared" si="13"/>
        <v>0</v>
      </c>
      <c r="AF28" s="28">
        <f t="shared" si="14"/>
        <v>12</v>
      </c>
      <c r="AG28" s="29">
        <f t="shared" si="14"/>
        <v>1</v>
      </c>
      <c r="AH28" s="28">
        <f t="shared" si="15"/>
        <v>0</v>
      </c>
      <c r="AI28" s="22">
        <f t="shared" si="16"/>
        <v>0</v>
      </c>
    </row>
    <row r="29" spans="1:35" ht="15">
      <c r="A29" s="268"/>
      <c r="B29" s="267"/>
      <c r="C29" s="267"/>
      <c r="E29" s="18">
        <f t="shared" si="0"/>
        <v>0</v>
      </c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0</v>
      </c>
      <c r="O29" s="21">
        <f t="shared" si="5"/>
        <v>0</v>
      </c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AA29" s="18">
        <f t="shared" si="11"/>
        <v>0</v>
      </c>
      <c r="AB29" s="25"/>
      <c r="AC29" s="18">
        <f t="shared" si="12"/>
        <v>0</v>
      </c>
      <c r="AD29" s="26">
        <f t="shared" si="13"/>
        <v>0</v>
      </c>
      <c r="AE29" s="27">
        <f t="shared" si="13"/>
        <v>0</v>
      </c>
      <c r="AF29" s="28">
        <f t="shared" si="14"/>
        <v>0</v>
      </c>
      <c r="AG29" s="29">
        <f t="shared" si="14"/>
        <v>0</v>
      </c>
      <c r="AH29" s="28">
        <f t="shared" si="15"/>
        <v>0</v>
      </c>
      <c r="AI29" s="22">
        <f t="shared" si="16"/>
        <v>0</v>
      </c>
    </row>
    <row r="30" spans="1:35" ht="15">
      <c r="A30" s="268"/>
      <c r="B30" s="267"/>
      <c r="C30" s="267"/>
      <c r="E30" s="18">
        <f t="shared" si="0"/>
        <v>0</v>
      </c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0</v>
      </c>
      <c r="O30" s="21">
        <f t="shared" si="5"/>
        <v>0</v>
      </c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AA30" s="18">
        <f t="shared" si="11"/>
        <v>0</v>
      </c>
      <c r="AB30" s="25"/>
      <c r="AC30" s="18">
        <f t="shared" si="12"/>
        <v>0</v>
      </c>
      <c r="AD30" s="26">
        <f t="shared" si="13"/>
        <v>0</v>
      </c>
      <c r="AE30" s="27">
        <f t="shared" si="13"/>
        <v>0</v>
      </c>
      <c r="AF30" s="28">
        <f t="shared" si="14"/>
        <v>0</v>
      </c>
      <c r="AG30" s="29">
        <f t="shared" si="14"/>
        <v>0</v>
      </c>
      <c r="AH30" s="28">
        <f t="shared" si="15"/>
        <v>0</v>
      </c>
      <c r="AI30" s="22">
        <f t="shared" si="16"/>
        <v>0</v>
      </c>
    </row>
    <row r="31" spans="1:35" ht="15">
      <c r="A31" s="268"/>
      <c r="B31" s="267"/>
      <c r="C31" s="267"/>
      <c r="E31" s="18">
        <f t="shared" si="0"/>
        <v>0</v>
      </c>
      <c r="F31" s="19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0</v>
      </c>
      <c r="O31" s="21">
        <f t="shared" si="5"/>
        <v>0</v>
      </c>
      <c r="P31" s="19"/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AA31" s="18">
        <f t="shared" si="11"/>
        <v>0</v>
      </c>
      <c r="AB31" s="25"/>
      <c r="AC31" s="18">
        <f t="shared" si="12"/>
        <v>0</v>
      </c>
      <c r="AD31" s="26">
        <f t="shared" si="13"/>
        <v>0</v>
      </c>
      <c r="AE31" s="27">
        <f t="shared" si="13"/>
        <v>0</v>
      </c>
      <c r="AF31" s="28">
        <f t="shared" si="14"/>
        <v>0</v>
      </c>
      <c r="AG31" s="29">
        <f t="shared" si="14"/>
        <v>0</v>
      </c>
      <c r="AH31" s="28">
        <f t="shared" si="15"/>
        <v>0</v>
      </c>
      <c r="AI31" s="22">
        <f t="shared" si="16"/>
        <v>0</v>
      </c>
    </row>
    <row r="32" spans="1:35" ht="15">
      <c r="A32" s="268"/>
      <c r="B32" s="267"/>
      <c r="C32" s="267"/>
      <c r="E32" s="18">
        <f t="shared" si="0"/>
        <v>0</v>
      </c>
      <c r="F32" s="19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0</v>
      </c>
      <c r="O32" s="21">
        <f t="shared" si="5"/>
        <v>0</v>
      </c>
      <c r="P32" s="19"/>
      <c r="Q32" s="18">
        <f t="shared" si="6"/>
        <v>0</v>
      </c>
      <c r="R32" s="19"/>
      <c r="S32" s="18">
        <f t="shared" si="7"/>
        <v>0</v>
      </c>
      <c r="T32" s="20">
        <f t="shared" si="8"/>
        <v>0</v>
      </c>
      <c r="U32" s="22">
        <f t="shared" si="8"/>
        <v>0</v>
      </c>
      <c r="V32" s="23"/>
      <c r="W32" s="18">
        <f t="shared" si="9"/>
        <v>0</v>
      </c>
      <c r="X32" s="24"/>
      <c r="Y32" s="18">
        <f t="shared" si="10"/>
        <v>0</v>
      </c>
      <c r="AA32" s="18">
        <f t="shared" si="11"/>
        <v>0</v>
      </c>
      <c r="AB32" s="25"/>
      <c r="AC32" s="18">
        <f t="shared" si="12"/>
        <v>0</v>
      </c>
      <c r="AD32" s="26">
        <f t="shared" si="13"/>
        <v>0</v>
      </c>
      <c r="AE32" s="27">
        <f t="shared" si="13"/>
        <v>0</v>
      </c>
      <c r="AF32" s="28">
        <f t="shared" si="14"/>
        <v>0</v>
      </c>
      <c r="AG32" s="29">
        <f t="shared" si="14"/>
        <v>0</v>
      </c>
      <c r="AH32" s="28">
        <f t="shared" si="15"/>
        <v>0</v>
      </c>
      <c r="AI32" s="22">
        <f t="shared" si="16"/>
        <v>0</v>
      </c>
    </row>
    <row r="33" spans="1:35" ht="15">
      <c r="A33" s="268"/>
      <c r="B33" s="267"/>
      <c r="C33" s="267"/>
      <c r="E33" s="18">
        <f t="shared" si="0"/>
        <v>0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0</v>
      </c>
      <c r="O33" s="21">
        <f t="shared" si="5"/>
        <v>0</v>
      </c>
      <c r="P33" s="19"/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AA33" s="18">
        <f t="shared" si="11"/>
        <v>0</v>
      </c>
      <c r="AB33" s="25"/>
      <c r="AC33" s="18">
        <f t="shared" si="12"/>
        <v>0</v>
      </c>
      <c r="AD33" s="26">
        <f t="shared" si="13"/>
        <v>0</v>
      </c>
      <c r="AE33" s="27">
        <f t="shared" si="13"/>
        <v>0</v>
      </c>
      <c r="AF33" s="28">
        <f t="shared" si="14"/>
        <v>0</v>
      </c>
      <c r="AG33" s="29">
        <f t="shared" si="14"/>
        <v>0</v>
      </c>
      <c r="AH33" s="28">
        <f t="shared" si="15"/>
        <v>0</v>
      </c>
      <c r="AI33" s="22">
        <f t="shared" si="16"/>
        <v>0</v>
      </c>
    </row>
    <row r="34" spans="1:35" ht="15">
      <c r="A34" s="268"/>
      <c r="B34" s="267"/>
      <c r="C34" s="267"/>
      <c r="E34" s="18">
        <f t="shared" si="0"/>
        <v>0</v>
      </c>
      <c r="F34" s="19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3"/>
        <v>0</v>
      </c>
      <c r="N34" s="20">
        <f t="shared" si="5"/>
        <v>0</v>
      </c>
      <c r="O34" s="21">
        <f t="shared" si="5"/>
        <v>0</v>
      </c>
      <c r="P34" s="19"/>
      <c r="Q34" s="18">
        <f t="shared" si="6"/>
        <v>0</v>
      </c>
      <c r="R34" s="19"/>
      <c r="S34" s="18">
        <f t="shared" si="7"/>
        <v>0</v>
      </c>
      <c r="T34" s="20">
        <f t="shared" si="8"/>
        <v>0</v>
      </c>
      <c r="U34" s="22">
        <f t="shared" si="8"/>
        <v>0</v>
      </c>
      <c r="V34" s="23"/>
      <c r="W34" s="18">
        <f t="shared" si="9"/>
        <v>0</v>
      </c>
      <c r="X34" s="24"/>
      <c r="Y34" s="18">
        <f t="shared" si="10"/>
        <v>0</v>
      </c>
      <c r="AA34" s="18">
        <f t="shared" si="11"/>
        <v>0</v>
      </c>
      <c r="AB34" s="25"/>
      <c r="AC34" s="18">
        <f t="shared" si="12"/>
        <v>0</v>
      </c>
      <c r="AD34" s="26">
        <f t="shared" si="13"/>
        <v>0</v>
      </c>
      <c r="AE34" s="27">
        <f t="shared" si="13"/>
        <v>0</v>
      </c>
      <c r="AF34" s="28">
        <f t="shared" si="14"/>
        <v>0</v>
      </c>
      <c r="AG34" s="29">
        <f t="shared" si="14"/>
        <v>0</v>
      </c>
      <c r="AH34" s="28">
        <f t="shared" si="15"/>
        <v>0</v>
      </c>
      <c r="AI34" s="22">
        <f t="shared" si="16"/>
        <v>0</v>
      </c>
    </row>
    <row r="35" spans="1:35" ht="15">
      <c r="A35" s="15"/>
      <c r="B35" s="16"/>
      <c r="C35" s="16"/>
      <c r="D35" s="17"/>
      <c r="E35" s="18">
        <f t="shared" si="0"/>
        <v>0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3"/>
        <v>0</v>
      </c>
      <c r="N35" s="20">
        <f t="shared" si="5"/>
        <v>0</v>
      </c>
      <c r="O35" s="21">
        <f t="shared" si="5"/>
        <v>0</v>
      </c>
      <c r="P35" s="19"/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24"/>
      <c r="AA35" s="18">
        <f t="shared" si="11"/>
        <v>0</v>
      </c>
      <c r="AB35" s="25"/>
      <c r="AC35" s="18">
        <f t="shared" si="12"/>
        <v>0</v>
      </c>
      <c r="AD35" s="26">
        <f t="shared" si="13"/>
        <v>0</v>
      </c>
      <c r="AE35" s="27">
        <f t="shared" si="13"/>
        <v>0</v>
      </c>
      <c r="AF35" s="28">
        <f t="shared" si="14"/>
        <v>0</v>
      </c>
      <c r="AG35" s="29">
        <f t="shared" si="14"/>
        <v>0</v>
      </c>
      <c r="AH35" s="28">
        <f t="shared" si="15"/>
        <v>0</v>
      </c>
      <c r="AI35" s="22">
        <f t="shared" si="16"/>
        <v>0</v>
      </c>
    </row>
    <row r="36" spans="1:35" ht="15">
      <c r="A36" s="15"/>
      <c r="B36" s="16"/>
      <c r="C36" s="16"/>
      <c r="D36" s="17"/>
      <c r="E36" s="18">
        <f t="shared" si="0"/>
        <v>0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3"/>
        <v>0</v>
      </c>
      <c r="N36" s="20">
        <f t="shared" si="5"/>
        <v>0</v>
      </c>
      <c r="O36" s="21">
        <f t="shared" si="5"/>
        <v>0</v>
      </c>
      <c r="P36" s="19"/>
      <c r="Q36" s="18">
        <f t="shared" si="6"/>
        <v>0</v>
      </c>
      <c r="R36" s="19"/>
      <c r="S36" s="18">
        <f t="shared" si="7"/>
        <v>0</v>
      </c>
      <c r="T36" s="20">
        <f t="shared" si="8"/>
        <v>0</v>
      </c>
      <c r="U36" s="22">
        <f t="shared" si="8"/>
        <v>0</v>
      </c>
      <c r="V36" s="23"/>
      <c r="W36" s="18">
        <f t="shared" si="9"/>
        <v>0</v>
      </c>
      <c r="X36" s="24"/>
      <c r="Y36" s="18">
        <f t="shared" si="10"/>
        <v>0</v>
      </c>
      <c r="Z36" s="24"/>
      <c r="AA36" s="18">
        <f t="shared" si="11"/>
        <v>0</v>
      </c>
      <c r="AB36" s="25"/>
      <c r="AC36" s="18">
        <f t="shared" si="12"/>
        <v>0</v>
      </c>
      <c r="AD36" s="26">
        <f t="shared" si="13"/>
        <v>0</v>
      </c>
      <c r="AE36" s="27">
        <f t="shared" si="13"/>
        <v>0</v>
      </c>
      <c r="AF36" s="28">
        <f t="shared" si="14"/>
        <v>0</v>
      </c>
      <c r="AG36" s="29">
        <f t="shared" si="14"/>
        <v>0</v>
      </c>
      <c r="AH36" s="28">
        <f t="shared" si="15"/>
        <v>0</v>
      </c>
      <c r="AI36" s="22">
        <f t="shared" si="16"/>
        <v>0</v>
      </c>
    </row>
    <row r="37" spans="1:35" ht="15">
      <c r="A37" s="15"/>
      <c r="B37" s="16"/>
      <c r="C37" s="16"/>
      <c r="D37" s="17"/>
      <c r="E37" s="18">
        <f t="shared" si="0"/>
        <v>0</v>
      </c>
      <c r="F37" s="19"/>
      <c r="G37" s="18">
        <f t="shared" si="1"/>
        <v>0</v>
      </c>
      <c r="H37" s="19"/>
      <c r="I37" s="18">
        <f t="shared" si="2"/>
        <v>0</v>
      </c>
      <c r="J37" s="19"/>
      <c r="K37" s="18">
        <f aca="true" t="shared" si="17" ref="K37:M46">+J37/12</f>
        <v>0</v>
      </c>
      <c r="L37" s="19"/>
      <c r="M37" s="18">
        <f t="shared" si="17"/>
        <v>0</v>
      </c>
      <c r="N37" s="20">
        <f aca="true" t="shared" si="18" ref="N37:O46">D37+F37+H37+J37+L37</f>
        <v>0</v>
      </c>
      <c r="O37" s="21">
        <f t="shared" si="18"/>
        <v>0</v>
      </c>
      <c r="P37" s="19"/>
      <c r="Q37" s="18">
        <f t="shared" si="6"/>
        <v>0</v>
      </c>
      <c r="R37" s="19"/>
      <c r="S37" s="18">
        <f t="shared" si="7"/>
        <v>0</v>
      </c>
      <c r="T37" s="20">
        <f aca="true" t="shared" si="19" ref="T37:U46">P37+R37</f>
        <v>0</v>
      </c>
      <c r="U37" s="22">
        <f t="shared" si="19"/>
        <v>0</v>
      </c>
      <c r="V37" s="23"/>
      <c r="W37" s="18">
        <f t="shared" si="9"/>
        <v>0</v>
      </c>
      <c r="X37" s="24"/>
      <c r="Y37" s="18">
        <f t="shared" si="10"/>
        <v>0</v>
      </c>
      <c r="Z37" s="24"/>
      <c r="AA37" s="18">
        <f t="shared" si="11"/>
        <v>0</v>
      </c>
      <c r="AB37" s="25"/>
      <c r="AC37" s="18">
        <f t="shared" si="12"/>
        <v>0</v>
      </c>
      <c r="AD37" s="26">
        <f aca="true" t="shared" si="20" ref="AD37:AE46">X37+Z37+AB37</f>
        <v>0</v>
      </c>
      <c r="AE37" s="27">
        <f t="shared" si="20"/>
        <v>0</v>
      </c>
      <c r="AF37" s="28">
        <f aca="true" t="shared" si="21" ref="AF37:AG46">N37+T37+V37+AD37</f>
        <v>0</v>
      </c>
      <c r="AG37" s="29">
        <f t="shared" si="21"/>
        <v>0</v>
      </c>
      <c r="AH37" s="28">
        <f t="shared" si="15"/>
        <v>0</v>
      </c>
      <c r="AI37" s="22">
        <f t="shared" si="16"/>
        <v>0</v>
      </c>
    </row>
    <row r="38" spans="1:35" ht="15">
      <c r="A38" s="15"/>
      <c r="B38" s="16"/>
      <c r="C38" s="16"/>
      <c r="D38" s="17"/>
      <c r="E38" s="18">
        <f t="shared" si="0"/>
        <v>0</v>
      </c>
      <c r="F38" s="19"/>
      <c r="G38" s="18">
        <f t="shared" si="1"/>
        <v>0</v>
      </c>
      <c r="H38" s="19"/>
      <c r="I38" s="18">
        <f t="shared" si="2"/>
        <v>0</v>
      </c>
      <c r="J38" s="19"/>
      <c r="K38" s="18">
        <f t="shared" si="17"/>
        <v>0</v>
      </c>
      <c r="L38" s="19"/>
      <c r="M38" s="18">
        <f t="shared" si="17"/>
        <v>0</v>
      </c>
      <c r="N38" s="20">
        <f t="shared" si="18"/>
        <v>0</v>
      </c>
      <c r="O38" s="21">
        <f t="shared" si="18"/>
        <v>0</v>
      </c>
      <c r="P38" s="19"/>
      <c r="Q38" s="18">
        <f t="shared" si="6"/>
        <v>0</v>
      </c>
      <c r="R38" s="19"/>
      <c r="S38" s="18">
        <f t="shared" si="7"/>
        <v>0</v>
      </c>
      <c r="T38" s="20">
        <f t="shared" si="19"/>
        <v>0</v>
      </c>
      <c r="U38" s="22">
        <f t="shared" si="19"/>
        <v>0</v>
      </c>
      <c r="V38" s="23"/>
      <c r="W38" s="18">
        <f t="shared" si="9"/>
        <v>0</v>
      </c>
      <c r="X38" s="24"/>
      <c r="Y38" s="18">
        <f t="shared" si="10"/>
        <v>0</v>
      </c>
      <c r="Z38" s="24"/>
      <c r="AA38" s="18">
        <f t="shared" si="11"/>
        <v>0</v>
      </c>
      <c r="AB38" s="25"/>
      <c r="AC38" s="18">
        <f t="shared" si="12"/>
        <v>0</v>
      </c>
      <c r="AD38" s="26">
        <f t="shared" si="20"/>
        <v>0</v>
      </c>
      <c r="AE38" s="27">
        <f t="shared" si="20"/>
        <v>0</v>
      </c>
      <c r="AF38" s="28">
        <f t="shared" si="21"/>
        <v>0</v>
      </c>
      <c r="AG38" s="29">
        <f t="shared" si="21"/>
        <v>0</v>
      </c>
      <c r="AH38" s="28">
        <f t="shared" si="15"/>
        <v>0</v>
      </c>
      <c r="AI38" s="22">
        <f t="shared" si="16"/>
        <v>0</v>
      </c>
    </row>
    <row r="39" spans="1:35" s="1" customFormat="1" ht="15">
      <c r="A39" s="493" t="s">
        <v>35</v>
      </c>
      <c r="B39" s="494"/>
      <c r="C39" s="495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8"/>
    </row>
    <row r="40" spans="1:35" ht="15">
      <c r="A40" s="15"/>
      <c r="B40" s="16"/>
      <c r="C40" s="16"/>
      <c r="D40" s="17"/>
      <c r="E40" s="18">
        <f t="shared" si="0"/>
        <v>0</v>
      </c>
      <c r="F40" s="19"/>
      <c r="G40" s="18">
        <f t="shared" si="1"/>
        <v>0</v>
      </c>
      <c r="H40" s="19"/>
      <c r="I40" s="18">
        <f t="shared" si="2"/>
        <v>0</v>
      </c>
      <c r="J40" s="19"/>
      <c r="K40" s="18">
        <f t="shared" si="17"/>
        <v>0</v>
      </c>
      <c r="L40" s="19"/>
      <c r="M40" s="18">
        <f t="shared" si="17"/>
        <v>0</v>
      </c>
      <c r="N40" s="20">
        <f t="shared" si="18"/>
        <v>0</v>
      </c>
      <c r="O40" s="21">
        <f t="shared" si="18"/>
        <v>0</v>
      </c>
      <c r="P40" s="19"/>
      <c r="Q40" s="18">
        <f t="shared" si="6"/>
        <v>0</v>
      </c>
      <c r="R40" s="19"/>
      <c r="S40" s="18">
        <f t="shared" si="7"/>
        <v>0</v>
      </c>
      <c r="T40" s="20">
        <f t="shared" si="19"/>
        <v>0</v>
      </c>
      <c r="U40" s="22">
        <f t="shared" si="19"/>
        <v>0</v>
      </c>
      <c r="V40" s="23"/>
      <c r="W40" s="18">
        <f t="shared" si="9"/>
        <v>0</v>
      </c>
      <c r="X40" s="24"/>
      <c r="Y40" s="18">
        <f t="shared" si="10"/>
        <v>0</v>
      </c>
      <c r="Z40" s="24"/>
      <c r="AA40" s="18">
        <f t="shared" si="11"/>
        <v>0</v>
      </c>
      <c r="AB40" s="25"/>
      <c r="AC40" s="18">
        <f t="shared" si="12"/>
        <v>0</v>
      </c>
      <c r="AD40" s="26">
        <f t="shared" si="20"/>
        <v>0</v>
      </c>
      <c r="AE40" s="27">
        <f t="shared" si="20"/>
        <v>0</v>
      </c>
      <c r="AF40" s="28">
        <f t="shared" si="21"/>
        <v>0</v>
      </c>
      <c r="AG40" s="29">
        <f t="shared" si="21"/>
        <v>0</v>
      </c>
      <c r="AH40" s="28">
        <f t="shared" si="15"/>
        <v>0</v>
      </c>
      <c r="AI40" s="22">
        <f t="shared" si="16"/>
        <v>0</v>
      </c>
    </row>
    <row r="41" spans="1:35" ht="15">
      <c r="A41" s="15"/>
      <c r="B41" s="16"/>
      <c r="C41" s="16"/>
      <c r="D41" s="17"/>
      <c r="E41" s="18">
        <f t="shared" si="0"/>
        <v>0</v>
      </c>
      <c r="F41" s="19"/>
      <c r="G41" s="18">
        <f t="shared" si="1"/>
        <v>0</v>
      </c>
      <c r="H41" s="19"/>
      <c r="I41" s="18">
        <f t="shared" si="2"/>
        <v>0</v>
      </c>
      <c r="J41" s="19"/>
      <c r="K41" s="18">
        <f t="shared" si="17"/>
        <v>0</v>
      </c>
      <c r="L41" s="19"/>
      <c r="M41" s="18">
        <f t="shared" si="17"/>
        <v>0</v>
      </c>
      <c r="N41" s="20">
        <f t="shared" si="18"/>
        <v>0</v>
      </c>
      <c r="O41" s="21">
        <f t="shared" si="18"/>
        <v>0</v>
      </c>
      <c r="P41" s="19"/>
      <c r="Q41" s="18">
        <f t="shared" si="6"/>
        <v>0</v>
      </c>
      <c r="R41" s="19"/>
      <c r="S41" s="18">
        <f t="shared" si="7"/>
        <v>0</v>
      </c>
      <c r="T41" s="20">
        <f t="shared" si="19"/>
        <v>0</v>
      </c>
      <c r="U41" s="22">
        <f t="shared" si="19"/>
        <v>0</v>
      </c>
      <c r="V41" s="23"/>
      <c r="W41" s="18">
        <f t="shared" si="9"/>
        <v>0</v>
      </c>
      <c r="X41" s="24"/>
      <c r="Y41" s="18">
        <f t="shared" si="10"/>
        <v>0</v>
      </c>
      <c r="Z41" s="24"/>
      <c r="AA41" s="18">
        <f t="shared" si="11"/>
        <v>0</v>
      </c>
      <c r="AB41" s="25"/>
      <c r="AC41" s="18">
        <f t="shared" si="12"/>
        <v>0</v>
      </c>
      <c r="AD41" s="26">
        <f t="shared" si="20"/>
        <v>0</v>
      </c>
      <c r="AE41" s="27">
        <f t="shared" si="20"/>
        <v>0</v>
      </c>
      <c r="AF41" s="28">
        <f t="shared" si="21"/>
        <v>0</v>
      </c>
      <c r="AG41" s="29">
        <f t="shared" si="21"/>
        <v>0</v>
      </c>
      <c r="AH41" s="28">
        <f t="shared" si="15"/>
        <v>0</v>
      </c>
      <c r="AI41" s="22">
        <f t="shared" si="16"/>
        <v>0</v>
      </c>
    </row>
    <row r="42" spans="1:35" ht="15">
      <c r="A42" s="15"/>
      <c r="B42" s="16"/>
      <c r="C42" s="16"/>
      <c r="D42" s="17"/>
      <c r="E42" s="18">
        <f t="shared" si="0"/>
        <v>0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17"/>
        <v>0</v>
      </c>
      <c r="L42" s="19"/>
      <c r="M42" s="18">
        <f t="shared" si="17"/>
        <v>0</v>
      </c>
      <c r="N42" s="20">
        <f t="shared" si="18"/>
        <v>0</v>
      </c>
      <c r="O42" s="21">
        <f t="shared" si="18"/>
        <v>0</v>
      </c>
      <c r="P42" s="19"/>
      <c r="Q42" s="18">
        <f t="shared" si="6"/>
        <v>0</v>
      </c>
      <c r="R42" s="19"/>
      <c r="S42" s="18">
        <f t="shared" si="7"/>
        <v>0</v>
      </c>
      <c r="T42" s="20">
        <f t="shared" si="19"/>
        <v>0</v>
      </c>
      <c r="U42" s="22">
        <f t="shared" si="19"/>
        <v>0</v>
      </c>
      <c r="V42" s="23"/>
      <c r="W42" s="18">
        <f t="shared" si="9"/>
        <v>0</v>
      </c>
      <c r="X42" s="24"/>
      <c r="Y42" s="18">
        <f t="shared" si="10"/>
        <v>0</v>
      </c>
      <c r="Z42" s="24"/>
      <c r="AA42" s="18">
        <f t="shared" si="11"/>
        <v>0</v>
      </c>
      <c r="AB42" s="25"/>
      <c r="AC42" s="18">
        <f t="shared" si="12"/>
        <v>0</v>
      </c>
      <c r="AD42" s="26">
        <f t="shared" si="20"/>
        <v>0</v>
      </c>
      <c r="AE42" s="27">
        <f t="shared" si="20"/>
        <v>0</v>
      </c>
      <c r="AF42" s="28">
        <f t="shared" si="21"/>
        <v>0</v>
      </c>
      <c r="AG42" s="29">
        <f t="shared" si="21"/>
        <v>0</v>
      </c>
      <c r="AH42" s="28">
        <f t="shared" si="15"/>
        <v>0</v>
      </c>
      <c r="AI42" s="22">
        <f t="shared" si="16"/>
        <v>0</v>
      </c>
    </row>
    <row r="43" spans="1:35" ht="15">
      <c r="A43" s="15"/>
      <c r="B43" s="16"/>
      <c r="C43" s="16"/>
      <c r="D43" s="17"/>
      <c r="E43" s="18">
        <f t="shared" si="0"/>
        <v>0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t="shared" si="17"/>
        <v>0</v>
      </c>
      <c r="L43" s="19"/>
      <c r="M43" s="18">
        <f t="shared" si="17"/>
        <v>0</v>
      </c>
      <c r="N43" s="20">
        <f t="shared" si="18"/>
        <v>0</v>
      </c>
      <c r="O43" s="21">
        <f t="shared" si="18"/>
        <v>0</v>
      </c>
      <c r="P43" s="19"/>
      <c r="Q43" s="18">
        <f t="shared" si="6"/>
        <v>0</v>
      </c>
      <c r="R43" s="19"/>
      <c r="S43" s="18">
        <f t="shared" si="7"/>
        <v>0</v>
      </c>
      <c r="T43" s="20">
        <f t="shared" si="19"/>
        <v>0</v>
      </c>
      <c r="U43" s="22">
        <f t="shared" si="19"/>
        <v>0</v>
      </c>
      <c r="V43" s="23"/>
      <c r="W43" s="18">
        <f t="shared" si="9"/>
        <v>0</v>
      </c>
      <c r="X43" s="24"/>
      <c r="Y43" s="18">
        <f t="shared" si="10"/>
        <v>0</v>
      </c>
      <c r="Z43" s="24"/>
      <c r="AA43" s="18">
        <f t="shared" si="11"/>
        <v>0</v>
      </c>
      <c r="AB43" s="25"/>
      <c r="AC43" s="18">
        <f t="shared" si="12"/>
        <v>0</v>
      </c>
      <c r="AD43" s="26">
        <f t="shared" si="20"/>
        <v>0</v>
      </c>
      <c r="AE43" s="27">
        <f t="shared" si="20"/>
        <v>0</v>
      </c>
      <c r="AF43" s="28">
        <f t="shared" si="21"/>
        <v>0</v>
      </c>
      <c r="AG43" s="29">
        <f t="shared" si="21"/>
        <v>0</v>
      </c>
      <c r="AH43" s="28">
        <f t="shared" si="15"/>
        <v>0</v>
      </c>
      <c r="AI43" s="22">
        <f t="shared" si="16"/>
        <v>0</v>
      </c>
    </row>
    <row r="44" spans="1:35" ht="15">
      <c r="A44" s="15"/>
      <c r="B44" s="16"/>
      <c r="C44" s="16"/>
      <c r="D44" s="17"/>
      <c r="E44" s="18">
        <f t="shared" si="0"/>
        <v>0</v>
      </c>
      <c r="F44" s="19"/>
      <c r="G44" s="18">
        <f t="shared" si="1"/>
        <v>0</v>
      </c>
      <c r="H44" s="19"/>
      <c r="I44" s="18">
        <f t="shared" si="2"/>
        <v>0</v>
      </c>
      <c r="J44" s="19"/>
      <c r="K44" s="18">
        <f t="shared" si="17"/>
        <v>0</v>
      </c>
      <c r="L44" s="19"/>
      <c r="M44" s="18">
        <f t="shared" si="17"/>
        <v>0</v>
      </c>
      <c r="N44" s="20">
        <f t="shared" si="18"/>
        <v>0</v>
      </c>
      <c r="O44" s="21">
        <f t="shared" si="18"/>
        <v>0</v>
      </c>
      <c r="P44" s="19"/>
      <c r="Q44" s="18">
        <f t="shared" si="6"/>
        <v>0</v>
      </c>
      <c r="R44" s="19"/>
      <c r="S44" s="18">
        <f t="shared" si="7"/>
        <v>0</v>
      </c>
      <c r="T44" s="20">
        <f t="shared" si="19"/>
        <v>0</v>
      </c>
      <c r="U44" s="22">
        <f t="shared" si="19"/>
        <v>0</v>
      </c>
      <c r="V44" s="23"/>
      <c r="W44" s="18">
        <f t="shared" si="9"/>
        <v>0</v>
      </c>
      <c r="X44" s="24"/>
      <c r="Y44" s="18">
        <f t="shared" si="10"/>
        <v>0</v>
      </c>
      <c r="Z44" s="24"/>
      <c r="AA44" s="18">
        <f t="shared" si="11"/>
        <v>0</v>
      </c>
      <c r="AB44" s="25"/>
      <c r="AC44" s="18">
        <f t="shared" si="12"/>
        <v>0</v>
      </c>
      <c r="AD44" s="26">
        <f t="shared" si="20"/>
        <v>0</v>
      </c>
      <c r="AE44" s="27">
        <f t="shared" si="20"/>
        <v>0</v>
      </c>
      <c r="AF44" s="28">
        <f t="shared" si="21"/>
        <v>0</v>
      </c>
      <c r="AG44" s="29">
        <f t="shared" si="21"/>
        <v>0</v>
      </c>
      <c r="AH44" s="28">
        <f t="shared" si="15"/>
        <v>0</v>
      </c>
      <c r="AI44" s="22">
        <f t="shared" si="16"/>
        <v>0</v>
      </c>
    </row>
    <row r="45" spans="1:35" ht="15">
      <c r="A45" s="15"/>
      <c r="B45" s="16"/>
      <c r="C45" s="16"/>
      <c r="D45" s="17"/>
      <c r="E45" s="18">
        <f t="shared" si="0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17"/>
        <v>0</v>
      </c>
      <c r="L45" s="19"/>
      <c r="M45" s="18">
        <f t="shared" si="17"/>
        <v>0</v>
      </c>
      <c r="N45" s="20">
        <f t="shared" si="18"/>
        <v>0</v>
      </c>
      <c r="O45" s="21">
        <f t="shared" si="18"/>
        <v>0</v>
      </c>
      <c r="P45" s="19"/>
      <c r="Q45" s="18">
        <f t="shared" si="6"/>
        <v>0</v>
      </c>
      <c r="R45" s="19"/>
      <c r="S45" s="18">
        <f t="shared" si="7"/>
        <v>0</v>
      </c>
      <c r="T45" s="20">
        <f t="shared" si="19"/>
        <v>0</v>
      </c>
      <c r="U45" s="22">
        <f t="shared" si="19"/>
        <v>0</v>
      </c>
      <c r="V45" s="23"/>
      <c r="W45" s="18">
        <f t="shared" si="9"/>
        <v>0</v>
      </c>
      <c r="X45" s="24"/>
      <c r="Y45" s="18">
        <f t="shared" si="10"/>
        <v>0</v>
      </c>
      <c r="Z45" s="24"/>
      <c r="AA45" s="18">
        <f t="shared" si="11"/>
        <v>0</v>
      </c>
      <c r="AB45" s="25"/>
      <c r="AC45" s="18">
        <f t="shared" si="12"/>
        <v>0</v>
      </c>
      <c r="AD45" s="26">
        <f t="shared" si="20"/>
        <v>0</v>
      </c>
      <c r="AE45" s="27">
        <f t="shared" si="20"/>
        <v>0</v>
      </c>
      <c r="AF45" s="28">
        <f t="shared" si="21"/>
        <v>0</v>
      </c>
      <c r="AG45" s="29">
        <f t="shared" si="21"/>
        <v>0</v>
      </c>
      <c r="AH45" s="28">
        <f t="shared" si="15"/>
        <v>0</v>
      </c>
      <c r="AI45" s="22">
        <f t="shared" si="16"/>
        <v>0</v>
      </c>
    </row>
    <row r="46" spans="1:35" ht="15">
      <c r="A46" s="30"/>
      <c r="B46" s="31"/>
      <c r="C46" s="31"/>
      <c r="D46" s="17"/>
      <c r="E46" s="18">
        <f t="shared" si="0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17"/>
        <v>0</v>
      </c>
      <c r="L46" s="19"/>
      <c r="M46" s="18">
        <f t="shared" si="17"/>
        <v>0</v>
      </c>
      <c r="N46" s="20">
        <f t="shared" si="18"/>
        <v>0</v>
      </c>
      <c r="O46" s="21">
        <f t="shared" si="18"/>
        <v>0</v>
      </c>
      <c r="P46" s="19"/>
      <c r="Q46" s="18">
        <f t="shared" si="6"/>
        <v>0</v>
      </c>
      <c r="R46" s="19"/>
      <c r="S46" s="18">
        <f t="shared" si="7"/>
        <v>0</v>
      </c>
      <c r="T46" s="20">
        <f t="shared" si="19"/>
        <v>0</v>
      </c>
      <c r="U46" s="22">
        <f t="shared" si="19"/>
        <v>0</v>
      </c>
      <c r="V46" s="23"/>
      <c r="W46" s="18">
        <f t="shared" si="9"/>
        <v>0</v>
      </c>
      <c r="X46" s="24"/>
      <c r="Y46" s="18">
        <f t="shared" si="10"/>
        <v>0</v>
      </c>
      <c r="Z46" s="24"/>
      <c r="AA46" s="18">
        <f t="shared" si="11"/>
        <v>0</v>
      </c>
      <c r="AB46" s="25"/>
      <c r="AC46" s="18">
        <f t="shared" si="12"/>
        <v>0</v>
      </c>
      <c r="AD46" s="26">
        <f t="shared" si="20"/>
        <v>0</v>
      </c>
      <c r="AE46" s="27">
        <f t="shared" si="20"/>
        <v>0</v>
      </c>
      <c r="AF46" s="28">
        <f t="shared" si="21"/>
        <v>0</v>
      </c>
      <c r="AG46" s="29">
        <f t="shared" si="21"/>
        <v>0</v>
      </c>
      <c r="AH46" s="28">
        <f t="shared" si="15"/>
        <v>0</v>
      </c>
      <c r="AI46" s="22">
        <f t="shared" si="16"/>
        <v>0</v>
      </c>
    </row>
    <row r="47" spans="1:35" s="1" customFormat="1" ht="15">
      <c r="A47" s="493" t="s">
        <v>36</v>
      </c>
      <c r="B47" s="494"/>
      <c r="C47" s="495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8"/>
    </row>
    <row r="48" spans="1:35" ht="15">
      <c r="A48" s="272"/>
      <c r="B48" s="273" t="s">
        <v>134</v>
      </c>
      <c r="C48" s="31" t="s">
        <v>1239</v>
      </c>
      <c r="D48" s="17">
        <v>19</v>
      </c>
      <c r="E48" s="18">
        <f aca="true" t="shared" si="22" ref="E48:E57">+D48/12</f>
        <v>1.5833333333333333</v>
      </c>
      <c r="F48" s="19"/>
      <c r="G48" s="18">
        <f aca="true" t="shared" si="23" ref="G48:G69">F48/12</f>
        <v>0</v>
      </c>
      <c r="H48" s="19"/>
      <c r="I48" s="18">
        <f aca="true" t="shared" si="24" ref="I48:I69">+H48/12</f>
        <v>0</v>
      </c>
      <c r="J48" s="19"/>
      <c r="K48" s="18">
        <f aca="true" t="shared" si="25" ref="K48:K69">+J48/12</f>
        <v>0</v>
      </c>
      <c r="L48" s="19"/>
      <c r="M48" s="18">
        <f aca="true" t="shared" si="26" ref="M48:M69">+L48/12</f>
        <v>0</v>
      </c>
      <c r="N48" s="20">
        <f aca="true" t="shared" si="27" ref="N48:O63">D48+F48+H48+J48+L48</f>
        <v>19</v>
      </c>
      <c r="O48" s="21">
        <f t="shared" si="27"/>
        <v>1.5833333333333333</v>
      </c>
      <c r="P48" s="19"/>
      <c r="Q48" s="18">
        <f aca="true" t="shared" si="28" ref="Q48:Q69">+P48/12</f>
        <v>0</v>
      </c>
      <c r="R48" s="19"/>
      <c r="S48" s="18">
        <f aca="true" t="shared" si="29" ref="S48:S69">+R48/12</f>
        <v>0</v>
      </c>
      <c r="T48" s="20">
        <f aca="true" t="shared" si="30" ref="T48:U63">P48+R48</f>
        <v>0</v>
      </c>
      <c r="U48" s="22">
        <f t="shared" si="30"/>
        <v>0</v>
      </c>
      <c r="V48" s="23"/>
      <c r="W48" s="18">
        <f aca="true" t="shared" si="31" ref="W48:W69">+V48/12</f>
        <v>0</v>
      </c>
      <c r="X48" s="24"/>
      <c r="Y48" s="18">
        <f aca="true" t="shared" si="32" ref="Y48:Y69">+X48/12</f>
        <v>0</v>
      </c>
      <c r="Z48" s="17">
        <v>0.06</v>
      </c>
      <c r="AA48" s="18">
        <f aca="true" t="shared" si="33" ref="AA48:AA69">+Z48/12</f>
        <v>0.005</v>
      </c>
      <c r="AB48" s="33"/>
      <c r="AC48" s="18">
        <f aca="true" t="shared" si="34" ref="AC48:AC57">AB48/12</f>
        <v>0</v>
      </c>
      <c r="AD48" s="26">
        <f aca="true" t="shared" si="35" ref="AD48:AE63">X48+Z48+AB48</f>
        <v>0.06</v>
      </c>
      <c r="AE48" s="27">
        <f t="shared" si="35"/>
        <v>0.005</v>
      </c>
      <c r="AF48" s="28">
        <f aca="true" t="shared" si="36" ref="AF48:AG63">N48+T48+V48+AD48</f>
        <v>19.06</v>
      </c>
      <c r="AG48" s="29">
        <f t="shared" si="36"/>
        <v>1.5883333333333332</v>
      </c>
      <c r="AH48" s="28">
        <f aca="true" t="shared" si="37" ref="AH48:AH69">IF(AF48-F48-J48-AB48-12&lt;0,0,AF48-F48-J48-AB48-12)</f>
        <v>7.059999999999999</v>
      </c>
      <c r="AI48" s="22">
        <f aca="true" t="shared" si="38" ref="AI48:AI69">AH48/12</f>
        <v>0.5883333333333333</v>
      </c>
    </row>
    <row r="49" spans="1:35" ht="15">
      <c r="A49" s="15"/>
      <c r="B49" s="273" t="s">
        <v>212</v>
      </c>
      <c r="C49" s="31" t="s">
        <v>1240</v>
      </c>
      <c r="D49" s="17">
        <v>3</v>
      </c>
      <c r="E49" s="18">
        <f t="shared" si="22"/>
        <v>0.25</v>
      </c>
      <c r="F49" s="19"/>
      <c r="G49" s="18">
        <f t="shared" si="23"/>
        <v>0</v>
      </c>
      <c r="H49" s="19"/>
      <c r="I49" s="18">
        <f t="shared" si="24"/>
        <v>0</v>
      </c>
      <c r="J49" s="19"/>
      <c r="K49" s="18">
        <f t="shared" si="25"/>
        <v>0</v>
      </c>
      <c r="L49" s="19"/>
      <c r="M49" s="18">
        <f t="shared" si="26"/>
        <v>0</v>
      </c>
      <c r="N49" s="20">
        <f t="shared" si="27"/>
        <v>3</v>
      </c>
      <c r="O49" s="21">
        <f t="shared" si="27"/>
        <v>0.25</v>
      </c>
      <c r="P49" s="19"/>
      <c r="Q49" s="18">
        <f t="shared" si="28"/>
        <v>0</v>
      </c>
      <c r="R49" s="19"/>
      <c r="S49" s="18">
        <f t="shared" si="29"/>
        <v>0</v>
      </c>
      <c r="T49" s="20">
        <f t="shared" si="30"/>
        <v>0</v>
      </c>
      <c r="U49" s="22">
        <f t="shared" si="30"/>
        <v>0</v>
      </c>
      <c r="V49" s="23"/>
      <c r="W49" s="18">
        <f t="shared" si="31"/>
        <v>0</v>
      </c>
      <c r="X49" s="24"/>
      <c r="Y49" s="18">
        <f t="shared" si="32"/>
        <v>0</v>
      </c>
      <c r="Z49" s="17">
        <v>0.06</v>
      </c>
      <c r="AA49" s="18">
        <f t="shared" si="33"/>
        <v>0.005</v>
      </c>
      <c r="AB49" s="33"/>
      <c r="AC49" s="18">
        <f t="shared" si="34"/>
        <v>0</v>
      </c>
      <c r="AD49" s="26">
        <f t="shared" si="35"/>
        <v>0.06</v>
      </c>
      <c r="AE49" s="27">
        <f t="shared" si="35"/>
        <v>0.005</v>
      </c>
      <c r="AF49" s="28">
        <f t="shared" si="36"/>
        <v>3.06</v>
      </c>
      <c r="AG49" s="29">
        <f t="shared" si="36"/>
        <v>0.255</v>
      </c>
      <c r="AH49" s="28">
        <f t="shared" si="37"/>
        <v>0</v>
      </c>
      <c r="AI49" s="22">
        <f t="shared" si="38"/>
        <v>0</v>
      </c>
    </row>
    <row r="50" spans="1:35" ht="15">
      <c r="A50" s="15"/>
      <c r="C50" s="31" t="s">
        <v>1822</v>
      </c>
      <c r="D50" s="17">
        <v>3</v>
      </c>
      <c r="E50" s="18">
        <f t="shared" si="22"/>
        <v>0.25</v>
      </c>
      <c r="F50" s="19"/>
      <c r="G50" s="18">
        <f t="shared" si="23"/>
        <v>0</v>
      </c>
      <c r="H50" s="19"/>
      <c r="I50" s="18">
        <f t="shared" si="24"/>
        <v>0</v>
      </c>
      <c r="J50" s="19"/>
      <c r="K50" s="18">
        <f t="shared" si="25"/>
        <v>0</v>
      </c>
      <c r="L50" s="19"/>
      <c r="M50" s="18">
        <f t="shared" si="26"/>
        <v>0</v>
      </c>
      <c r="N50" s="20">
        <f t="shared" si="27"/>
        <v>3</v>
      </c>
      <c r="O50" s="21">
        <f t="shared" si="27"/>
        <v>0.25</v>
      </c>
      <c r="P50" s="19"/>
      <c r="Q50" s="18">
        <f t="shared" si="28"/>
        <v>0</v>
      </c>
      <c r="R50" s="19"/>
      <c r="S50" s="18">
        <f t="shared" si="29"/>
        <v>0</v>
      </c>
      <c r="T50" s="20">
        <f t="shared" si="30"/>
        <v>0</v>
      </c>
      <c r="U50" s="22">
        <f t="shared" si="30"/>
        <v>0</v>
      </c>
      <c r="V50" s="23"/>
      <c r="W50" s="18">
        <f t="shared" si="31"/>
        <v>0</v>
      </c>
      <c r="X50" s="24"/>
      <c r="Y50" s="18">
        <f t="shared" si="32"/>
        <v>0</v>
      </c>
      <c r="Z50" s="24"/>
      <c r="AA50" s="18">
        <f t="shared" si="33"/>
        <v>0</v>
      </c>
      <c r="AB50" s="33"/>
      <c r="AC50" s="18">
        <f t="shared" si="34"/>
        <v>0</v>
      </c>
      <c r="AD50" s="26">
        <f t="shared" si="35"/>
        <v>0</v>
      </c>
      <c r="AE50" s="27">
        <f t="shared" si="35"/>
        <v>0</v>
      </c>
      <c r="AF50" s="28">
        <f t="shared" si="36"/>
        <v>3</v>
      </c>
      <c r="AG50" s="29">
        <f t="shared" si="36"/>
        <v>0.25</v>
      </c>
      <c r="AH50" s="28">
        <f t="shared" si="37"/>
        <v>0</v>
      </c>
      <c r="AI50" s="22">
        <f t="shared" si="38"/>
        <v>0</v>
      </c>
    </row>
    <row r="51" spans="1:35" ht="15">
      <c r="A51" s="15"/>
      <c r="C51" s="31" t="s">
        <v>1823</v>
      </c>
      <c r="D51" s="17">
        <v>3</v>
      </c>
      <c r="E51" s="18">
        <f t="shared" si="22"/>
        <v>0.25</v>
      </c>
      <c r="F51" s="19"/>
      <c r="G51" s="18">
        <f t="shared" si="23"/>
        <v>0</v>
      </c>
      <c r="H51" s="19"/>
      <c r="I51" s="18">
        <f t="shared" si="24"/>
        <v>0</v>
      </c>
      <c r="J51" s="19"/>
      <c r="K51" s="18">
        <f t="shared" si="25"/>
        <v>0</v>
      </c>
      <c r="L51" s="19"/>
      <c r="M51" s="18">
        <f t="shared" si="26"/>
        <v>0</v>
      </c>
      <c r="N51" s="20">
        <f t="shared" si="27"/>
        <v>3</v>
      </c>
      <c r="O51" s="21">
        <f t="shared" si="27"/>
        <v>0.25</v>
      </c>
      <c r="P51" s="19"/>
      <c r="Q51" s="18">
        <f t="shared" si="28"/>
        <v>0</v>
      </c>
      <c r="R51" s="19"/>
      <c r="S51" s="18">
        <f t="shared" si="29"/>
        <v>0</v>
      </c>
      <c r="T51" s="20">
        <f t="shared" si="30"/>
        <v>0</v>
      </c>
      <c r="U51" s="22">
        <f t="shared" si="30"/>
        <v>0</v>
      </c>
      <c r="V51" s="23"/>
      <c r="W51" s="18">
        <f t="shared" si="31"/>
        <v>0</v>
      </c>
      <c r="X51" s="24"/>
      <c r="Y51" s="18">
        <f t="shared" si="32"/>
        <v>0</v>
      </c>
      <c r="Z51" s="24"/>
      <c r="AA51" s="18">
        <f t="shared" si="33"/>
        <v>0</v>
      </c>
      <c r="AB51" s="33"/>
      <c r="AC51" s="18">
        <f t="shared" si="34"/>
        <v>0</v>
      </c>
      <c r="AD51" s="26">
        <f t="shared" si="35"/>
        <v>0</v>
      </c>
      <c r="AE51" s="27">
        <f t="shared" si="35"/>
        <v>0</v>
      </c>
      <c r="AF51" s="28">
        <f t="shared" si="36"/>
        <v>3</v>
      </c>
      <c r="AG51" s="29">
        <f t="shared" si="36"/>
        <v>0.25</v>
      </c>
      <c r="AH51" s="28">
        <f t="shared" si="37"/>
        <v>0</v>
      </c>
      <c r="AI51" s="22">
        <f t="shared" si="38"/>
        <v>0</v>
      </c>
    </row>
    <row r="52" spans="1:35" ht="15">
      <c r="A52" s="30"/>
      <c r="C52" s="31"/>
      <c r="D52" s="17"/>
      <c r="E52" s="18">
        <f t="shared" si="22"/>
        <v>0</v>
      </c>
      <c r="F52" s="19"/>
      <c r="G52" s="18">
        <f t="shared" si="23"/>
        <v>0</v>
      </c>
      <c r="H52" s="19"/>
      <c r="I52" s="18">
        <f t="shared" si="24"/>
        <v>0</v>
      </c>
      <c r="J52" s="19"/>
      <c r="K52" s="18">
        <f t="shared" si="25"/>
        <v>0</v>
      </c>
      <c r="L52" s="19"/>
      <c r="M52" s="18">
        <f t="shared" si="26"/>
        <v>0</v>
      </c>
      <c r="N52" s="20">
        <f t="shared" si="27"/>
        <v>0</v>
      </c>
      <c r="O52" s="21">
        <f t="shared" si="27"/>
        <v>0</v>
      </c>
      <c r="P52" s="19"/>
      <c r="Q52" s="18">
        <f t="shared" si="28"/>
        <v>0</v>
      </c>
      <c r="R52" s="19"/>
      <c r="S52" s="18">
        <f t="shared" si="29"/>
        <v>0</v>
      </c>
      <c r="T52" s="20">
        <f t="shared" si="30"/>
        <v>0</v>
      </c>
      <c r="U52" s="22">
        <f t="shared" si="30"/>
        <v>0</v>
      </c>
      <c r="V52" s="23"/>
      <c r="W52" s="18">
        <f t="shared" si="31"/>
        <v>0</v>
      </c>
      <c r="X52" s="24"/>
      <c r="Y52" s="18">
        <f t="shared" si="32"/>
        <v>0</v>
      </c>
      <c r="Z52" s="24"/>
      <c r="AA52" s="18">
        <f t="shared" si="33"/>
        <v>0</v>
      </c>
      <c r="AB52" s="33"/>
      <c r="AC52" s="18">
        <f t="shared" si="34"/>
        <v>0</v>
      </c>
      <c r="AD52" s="26">
        <f t="shared" si="35"/>
        <v>0</v>
      </c>
      <c r="AE52" s="27">
        <f t="shared" si="35"/>
        <v>0</v>
      </c>
      <c r="AF52" s="28">
        <f t="shared" si="36"/>
        <v>0</v>
      </c>
      <c r="AG52" s="29">
        <f t="shared" si="36"/>
        <v>0</v>
      </c>
      <c r="AH52" s="28">
        <f t="shared" si="37"/>
        <v>0</v>
      </c>
      <c r="AI52" s="22">
        <f t="shared" si="38"/>
        <v>0</v>
      </c>
    </row>
    <row r="53" spans="1:35" ht="15">
      <c r="A53" s="30"/>
      <c r="C53" s="31"/>
      <c r="D53" s="17"/>
      <c r="E53" s="18">
        <f t="shared" si="22"/>
        <v>0</v>
      </c>
      <c r="F53" s="19"/>
      <c r="G53" s="18">
        <f t="shared" si="23"/>
        <v>0</v>
      </c>
      <c r="H53" s="19"/>
      <c r="I53" s="18">
        <f t="shared" si="24"/>
        <v>0</v>
      </c>
      <c r="J53" s="19"/>
      <c r="K53" s="18">
        <f t="shared" si="25"/>
        <v>0</v>
      </c>
      <c r="L53" s="19"/>
      <c r="M53" s="18">
        <f t="shared" si="26"/>
        <v>0</v>
      </c>
      <c r="N53" s="20">
        <f t="shared" si="27"/>
        <v>0</v>
      </c>
      <c r="O53" s="21">
        <f t="shared" si="27"/>
        <v>0</v>
      </c>
      <c r="P53" s="19"/>
      <c r="Q53" s="18">
        <f t="shared" si="28"/>
        <v>0</v>
      </c>
      <c r="R53" s="19"/>
      <c r="S53" s="18">
        <f t="shared" si="29"/>
        <v>0</v>
      </c>
      <c r="T53" s="20">
        <f t="shared" si="30"/>
        <v>0</v>
      </c>
      <c r="U53" s="22">
        <f t="shared" si="30"/>
        <v>0</v>
      </c>
      <c r="V53" s="23"/>
      <c r="W53" s="18">
        <f t="shared" si="31"/>
        <v>0</v>
      </c>
      <c r="X53" s="24"/>
      <c r="Y53" s="18">
        <f t="shared" si="32"/>
        <v>0</v>
      </c>
      <c r="Z53" s="24"/>
      <c r="AA53" s="18">
        <f t="shared" si="33"/>
        <v>0</v>
      </c>
      <c r="AB53" s="33"/>
      <c r="AC53" s="18">
        <f t="shared" si="34"/>
        <v>0</v>
      </c>
      <c r="AD53" s="26">
        <f t="shared" si="35"/>
        <v>0</v>
      </c>
      <c r="AE53" s="27">
        <f t="shared" si="35"/>
        <v>0</v>
      </c>
      <c r="AF53" s="28">
        <f t="shared" si="36"/>
        <v>0</v>
      </c>
      <c r="AG53" s="29">
        <f t="shared" si="36"/>
        <v>0</v>
      </c>
      <c r="AH53" s="28">
        <f t="shared" si="37"/>
        <v>0</v>
      </c>
      <c r="AI53" s="22">
        <f t="shared" si="38"/>
        <v>0</v>
      </c>
    </row>
    <row r="54" spans="1:35" ht="15">
      <c r="A54" s="30"/>
      <c r="C54" s="31"/>
      <c r="D54" s="17"/>
      <c r="E54" s="18">
        <f t="shared" si="22"/>
        <v>0</v>
      </c>
      <c r="F54" s="19"/>
      <c r="G54" s="18">
        <f t="shared" si="23"/>
        <v>0</v>
      </c>
      <c r="H54" s="19"/>
      <c r="I54" s="18">
        <f t="shared" si="24"/>
        <v>0</v>
      </c>
      <c r="J54" s="19"/>
      <c r="K54" s="18">
        <f t="shared" si="25"/>
        <v>0</v>
      </c>
      <c r="L54" s="19"/>
      <c r="M54" s="18">
        <f t="shared" si="26"/>
        <v>0</v>
      </c>
      <c r="N54" s="20">
        <f t="shared" si="27"/>
        <v>0</v>
      </c>
      <c r="O54" s="21">
        <f t="shared" si="27"/>
        <v>0</v>
      </c>
      <c r="P54" s="19"/>
      <c r="Q54" s="18">
        <f t="shared" si="28"/>
        <v>0</v>
      </c>
      <c r="R54" s="19"/>
      <c r="S54" s="18">
        <f t="shared" si="29"/>
        <v>0</v>
      </c>
      <c r="T54" s="20">
        <f t="shared" si="30"/>
        <v>0</v>
      </c>
      <c r="U54" s="22">
        <f t="shared" si="30"/>
        <v>0</v>
      </c>
      <c r="V54" s="23"/>
      <c r="W54" s="18">
        <f t="shared" si="31"/>
        <v>0</v>
      </c>
      <c r="X54" s="24"/>
      <c r="Y54" s="18">
        <f t="shared" si="32"/>
        <v>0</v>
      </c>
      <c r="Z54" s="24"/>
      <c r="AA54" s="18">
        <f t="shared" si="33"/>
        <v>0</v>
      </c>
      <c r="AB54" s="33"/>
      <c r="AC54" s="18">
        <f t="shared" si="34"/>
        <v>0</v>
      </c>
      <c r="AD54" s="26">
        <f t="shared" si="35"/>
        <v>0</v>
      </c>
      <c r="AE54" s="27">
        <f t="shared" si="35"/>
        <v>0</v>
      </c>
      <c r="AF54" s="28">
        <f t="shared" si="36"/>
        <v>0</v>
      </c>
      <c r="AG54" s="29">
        <f t="shared" si="36"/>
        <v>0</v>
      </c>
      <c r="AH54" s="28">
        <f t="shared" si="37"/>
        <v>0</v>
      </c>
      <c r="AI54" s="22">
        <f t="shared" si="38"/>
        <v>0</v>
      </c>
    </row>
    <row r="55" spans="1:35" ht="15">
      <c r="A55" s="30"/>
      <c r="C55" s="31"/>
      <c r="D55" s="17"/>
      <c r="E55" s="18">
        <f t="shared" si="22"/>
        <v>0</v>
      </c>
      <c r="F55" s="19"/>
      <c r="G55" s="18">
        <f t="shared" si="23"/>
        <v>0</v>
      </c>
      <c r="H55" s="19"/>
      <c r="I55" s="18">
        <f t="shared" si="24"/>
        <v>0</v>
      </c>
      <c r="J55" s="19"/>
      <c r="K55" s="18">
        <f t="shared" si="25"/>
        <v>0</v>
      </c>
      <c r="L55" s="19"/>
      <c r="M55" s="18">
        <f t="shared" si="26"/>
        <v>0</v>
      </c>
      <c r="N55" s="20">
        <f t="shared" si="27"/>
        <v>0</v>
      </c>
      <c r="O55" s="21">
        <f t="shared" si="27"/>
        <v>0</v>
      </c>
      <c r="P55" s="19"/>
      <c r="Q55" s="18">
        <f t="shared" si="28"/>
        <v>0</v>
      </c>
      <c r="R55" s="19"/>
      <c r="S55" s="18">
        <f t="shared" si="29"/>
        <v>0</v>
      </c>
      <c r="T55" s="20">
        <f t="shared" si="30"/>
        <v>0</v>
      </c>
      <c r="U55" s="22">
        <f t="shared" si="30"/>
        <v>0</v>
      </c>
      <c r="V55" s="23"/>
      <c r="W55" s="18">
        <f t="shared" si="31"/>
        <v>0</v>
      </c>
      <c r="X55" s="24"/>
      <c r="Y55" s="18">
        <f t="shared" si="32"/>
        <v>0</v>
      </c>
      <c r="Z55" s="24"/>
      <c r="AA55" s="18">
        <f t="shared" si="33"/>
        <v>0</v>
      </c>
      <c r="AB55" s="33"/>
      <c r="AC55" s="18">
        <f t="shared" si="34"/>
        <v>0</v>
      </c>
      <c r="AD55" s="26">
        <f t="shared" si="35"/>
        <v>0</v>
      </c>
      <c r="AE55" s="27">
        <f t="shared" si="35"/>
        <v>0</v>
      </c>
      <c r="AF55" s="28">
        <f t="shared" si="36"/>
        <v>0</v>
      </c>
      <c r="AG55" s="29">
        <f t="shared" si="36"/>
        <v>0</v>
      </c>
      <c r="AH55" s="28">
        <f t="shared" si="37"/>
        <v>0</v>
      </c>
      <c r="AI55" s="22">
        <f t="shared" si="38"/>
        <v>0</v>
      </c>
    </row>
    <row r="56" spans="1:35" ht="15">
      <c r="A56" s="30"/>
      <c r="C56" s="31"/>
      <c r="D56" s="17"/>
      <c r="E56" s="18">
        <f t="shared" si="22"/>
        <v>0</v>
      </c>
      <c r="F56" s="19"/>
      <c r="G56" s="18">
        <f t="shared" si="23"/>
        <v>0</v>
      </c>
      <c r="H56" s="19"/>
      <c r="I56" s="18">
        <f t="shared" si="24"/>
        <v>0</v>
      </c>
      <c r="J56" s="19"/>
      <c r="K56" s="18">
        <f t="shared" si="25"/>
        <v>0</v>
      </c>
      <c r="L56" s="19"/>
      <c r="M56" s="18">
        <f t="shared" si="26"/>
        <v>0</v>
      </c>
      <c r="N56" s="20">
        <f t="shared" si="27"/>
        <v>0</v>
      </c>
      <c r="O56" s="21">
        <f t="shared" si="27"/>
        <v>0</v>
      </c>
      <c r="P56" s="19"/>
      <c r="Q56" s="18">
        <f t="shared" si="28"/>
        <v>0</v>
      </c>
      <c r="R56" s="19"/>
      <c r="S56" s="18">
        <f t="shared" si="29"/>
        <v>0</v>
      </c>
      <c r="T56" s="20">
        <f t="shared" si="30"/>
        <v>0</v>
      </c>
      <c r="U56" s="22">
        <f t="shared" si="30"/>
        <v>0</v>
      </c>
      <c r="V56" s="23"/>
      <c r="W56" s="18">
        <f t="shared" si="31"/>
        <v>0</v>
      </c>
      <c r="X56" s="24"/>
      <c r="Y56" s="18">
        <f t="shared" si="32"/>
        <v>0</v>
      </c>
      <c r="Z56" s="24"/>
      <c r="AA56" s="18">
        <f t="shared" si="33"/>
        <v>0</v>
      </c>
      <c r="AB56" s="33"/>
      <c r="AC56" s="18">
        <f t="shared" si="34"/>
        <v>0</v>
      </c>
      <c r="AD56" s="26">
        <f t="shared" si="35"/>
        <v>0</v>
      </c>
      <c r="AE56" s="27">
        <f t="shared" si="35"/>
        <v>0</v>
      </c>
      <c r="AF56" s="28">
        <f t="shared" si="36"/>
        <v>0</v>
      </c>
      <c r="AG56" s="29">
        <f t="shared" si="36"/>
        <v>0</v>
      </c>
      <c r="AH56" s="28">
        <f t="shared" si="37"/>
        <v>0</v>
      </c>
      <c r="AI56" s="22">
        <f t="shared" si="38"/>
        <v>0</v>
      </c>
    </row>
    <row r="57" spans="1:35" ht="15">
      <c r="A57" s="30"/>
      <c r="C57" s="31"/>
      <c r="D57" s="17"/>
      <c r="E57" s="18">
        <f t="shared" si="22"/>
        <v>0</v>
      </c>
      <c r="F57" s="19"/>
      <c r="G57" s="18">
        <f t="shared" si="23"/>
        <v>0</v>
      </c>
      <c r="H57" s="19"/>
      <c r="I57" s="18">
        <f t="shared" si="24"/>
        <v>0</v>
      </c>
      <c r="J57" s="19"/>
      <c r="K57" s="18">
        <f t="shared" si="25"/>
        <v>0</v>
      </c>
      <c r="L57" s="19"/>
      <c r="M57" s="18">
        <f t="shared" si="26"/>
        <v>0</v>
      </c>
      <c r="N57" s="20">
        <f t="shared" si="27"/>
        <v>0</v>
      </c>
      <c r="O57" s="21">
        <f t="shared" si="27"/>
        <v>0</v>
      </c>
      <c r="P57" s="19"/>
      <c r="Q57" s="18">
        <f t="shared" si="28"/>
        <v>0</v>
      </c>
      <c r="R57" s="19"/>
      <c r="S57" s="18">
        <f t="shared" si="29"/>
        <v>0</v>
      </c>
      <c r="T57" s="20">
        <f t="shared" si="30"/>
        <v>0</v>
      </c>
      <c r="U57" s="22">
        <f t="shared" si="30"/>
        <v>0</v>
      </c>
      <c r="V57" s="23"/>
      <c r="W57" s="18">
        <f t="shared" si="31"/>
        <v>0</v>
      </c>
      <c r="X57" s="24"/>
      <c r="Y57" s="18">
        <f t="shared" si="32"/>
        <v>0</v>
      </c>
      <c r="Z57" s="24"/>
      <c r="AA57" s="18">
        <f t="shared" si="33"/>
        <v>0</v>
      </c>
      <c r="AB57" s="33"/>
      <c r="AC57" s="18">
        <f t="shared" si="34"/>
        <v>0</v>
      </c>
      <c r="AD57" s="26">
        <f t="shared" si="35"/>
        <v>0</v>
      </c>
      <c r="AE57" s="27">
        <f t="shared" si="35"/>
        <v>0</v>
      </c>
      <c r="AF57" s="28">
        <f t="shared" si="36"/>
        <v>0</v>
      </c>
      <c r="AG57" s="29">
        <f t="shared" si="36"/>
        <v>0</v>
      </c>
      <c r="AH57" s="28">
        <f t="shared" si="37"/>
        <v>0</v>
      </c>
      <c r="AI57" s="22">
        <f t="shared" si="38"/>
        <v>0</v>
      </c>
    </row>
    <row r="58" spans="1:35" ht="15">
      <c r="A58" s="30"/>
      <c r="B58" s="31"/>
      <c r="C58" s="31"/>
      <c r="D58" s="17"/>
      <c r="E58" s="18">
        <f t="shared" si="0"/>
        <v>0</v>
      </c>
      <c r="F58" s="19"/>
      <c r="G58" s="18">
        <f t="shared" si="23"/>
        <v>0</v>
      </c>
      <c r="H58" s="19"/>
      <c r="I58" s="18">
        <f t="shared" si="24"/>
        <v>0</v>
      </c>
      <c r="J58" s="19"/>
      <c r="K58" s="18">
        <f t="shared" si="25"/>
        <v>0</v>
      </c>
      <c r="L58" s="19"/>
      <c r="M58" s="18">
        <f t="shared" si="26"/>
        <v>0</v>
      </c>
      <c r="N58" s="20">
        <f t="shared" si="27"/>
        <v>0</v>
      </c>
      <c r="O58" s="21">
        <f t="shared" si="27"/>
        <v>0</v>
      </c>
      <c r="P58" s="19"/>
      <c r="Q58" s="18">
        <f t="shared" si="28"/>
        <v>0</v>
      </c>
      <c r="R58" s="19"/>
      <c r="S58" s="18">
        <f t="shared" si="29"/>
        <v>0</v>
      </c>
      <c r="T58" s="20">
        <f t="shared" si="30"/>
        <v>0</v>
      </c>
      <c r="U58" s="22">
        <f t="shared" si="30"/>
        <v>0</v>
      </c>
      <c r="V58" s="23"/>
      <c r="W58" s="18">
        <f t="shared" si="31"/>
        <v>0</v>
      </c>
      <c r="X58" s="24"/>
      <c r="Y58" s="18">
        <f t="shared" si="32"/>
        <v>0</v>
      </c>
      <c r="Z58" s="24"/>
      <c r="AA58" s="18">
        <f t="shared" si="33"/>
        <v>0</v>
      </c>
      <c r="AB58" s="33"/>
      <c r="AC58" s="18">
        <f t="shared" si="12"/>
        <v>0</v>
      </c>
      <c r="AD58" s="26">
        <f t="shared" si="35"/>
        <v>0</v>
      </c>
      <c r="AE58" s="27">
        <f t="shared" si="35"/>
        <v>0</v>
      </c>
      <c r="AF58" s="28">
        <f t="shared" si="36"/>
        <v>0</v>
      </c>
      <c r="AG58" s="29">
        <f t="shared" si="36"/>
        <v>0</v>
      </c>
      <c r="AH58" s="28">
        <f t="shared" si="37"/>
        <v>0</v>
      </c>
      <c r="AI58" s="22">
        <f t="shared" si="38"/>
        <v>0</v>
      </c>
    </row>
    <row r="59" spans="1:35" ht="15">
      <c r="A59" s="30"/>
      <c r="B59" s="31"/>
      <c r="C59" s="31"/>
      <c r="D59" s="17"/>
      <c r="E59" s="18">
        <f t="shared" si="0"/>
        <v>0</v>
      </c>
      <c r="F59" s="19"/>
      <c r="G59" s="18">
        <f t="shared" si="23"/>
        <v>0</v>
      </c>
      <c r="H59" s="19"/>
      <c r="I59" s="18">
        <f t="shared" si="24"/>
        <v>0</v>
      </c>
      <c r="J59" s="19"/>
      <c r="K59" s="18">
        <f t="shared" si="25"/>
        <v>0</v>
      </c>
      <c r="L59" s="19"/>
      <c r="M59" s="18">
        <f t="shared" si="26"/>
        <v>0</v>
      </c>
      <c r="N59" s="20">
        <f t="shared" si="27"/>
        <v>0</v>
      </c>
      <c r="O59" s="21">
        <f t="shared" si="27"/>
        <v>0</v>
      </c>
      <c r="P59" s="19"/>
      <c r="Q59" s="18">
        <f t="shared" si="28"/>
        <v>0</v>
      </c>
      <c r="R59" s="19"/>
      <c r="S59" s="18">
        <f t="shared" si="29"/>
        <v>0</v>
      </c>
      <c r="T59" s="20">
        <f t="shared" si="30"/>
        <v>0</v>
      </c>
      <c r="U59" s="22">
        <f t="shared" si="30"/>
        <v>0</v>
      </c>
      <c r="V59" s="23"/>
      <c r="W59" s="18">
        <f t="shared" si="31"/>
        <v>0</v>
      </c>
      <c r="X59" s="24"/>
      <c r="Y59" s="18">
        <f t="shared" si="32"/>
        <v>0</v>
      </c>
      <c r="Z59" s="24"/>
      <c r="AA59" s="18">
        <f t="shared" si="33"/>
        <v>0</v>
      </c>
      <c r="AB59" s="33"/>
      <c r="AC59" s="18">
        <f t="shared" si="12"/>
        <v>0</v>
      </c>
      <c r="AD59" s="26">
        <f t="shared" si="35"/>
        <v>0</v>
      </c>
      <c r="AE59" s="27">
        <f t="shared" si="35"/>
        <v>0</v>
      </c>
      <c r="AF59" s="28">
        <f t="shared" si="36"/>
        <v>0</v>
      </c>
      <c r="AG59" s="29">
        <f t="shared" si="36"/>
        <v>0</v>
      </c>
      <c r="AH59" s="28">
        <f t="shared" si="37"/>
        <v>0</v>
      </c>
      <c r="AI59" s="22">
        <f t="shared" si="38"/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23"/>
        <v>0</v>
      </c>
      <c r="H60" s="19"/>
      <c r="I60" s="18">
        <f t="shared" si="24"/>
        <v>0</v>
      </c>
      <c r="J60" s="19"/>
      <c r="K60" s="18">
        <f t="shared" si="25"/>
        <v>0</v>
      </c>
      <c r="L60" s="19"/>
      <c r="M60" s="18">
        <f t="shared" si="26"/>
        <v>0</v>
      </c>
      <c r="N60" s="20">
        <f t="shared" si="27"/>
        <v>0</v>
      </c>
      <c r="O60" s="21">
        <f t="shared" si="27"/>
        <v>0</v>
      </c>
      <c r="P60" s="19"/>
      <c r="Q60" s="18">
        <f t="shared" si="28"/>
        <v>0</v>
      </c>
      <c r="R60" s="19"/>
      <c r="S60" s="18">
        <f t="shared" si="29"/>
        <v>0</v>
      </c>
      <c r="T60" s="20">
        <f t="shared" si="30"/>
        <v>0</v>
      </c>
      <c r="U60" s="22">
        <f t="shared" si="30"/>
        <v>0</v>
      </c>
      <c r="V60" s="23"/>
      <c r="W60" s="18">
        <f t="shared" si="31"/>
        <v>0</v>
      </c>
      <c r="X60" s="24"/>
      <c r="Y60" s="18">
        <f t="shared" si="32"/>
        <v>0</v>
      </c>
      <c r="Z60" s="24"/>
      <c r="AA60" s="18">
        <f t="shared" si="33"/>
        <v>0</v>
      </c>
      <c r="AB60" s="33"/>
      <c r="AC60" s="18">
        <f t="shared" si="12"/>
        <v>0</v>
      </c>
      <c r="AD60" s="26">
        <f t="shared" si="35"/>
        <v>0</v>
      </c>
      <c r="AE60" s="27">
        <f t="shared" si="35"/>
        <v>0</v>
      </c>
      <c r="AF60" s="28">
        <f t="shared" si="36"/>
        <v>0</v>
      </c>
      <c r="AG60" s="29">
        <f t="shared" si="36"/>
        <v>0</v>
      </c>
      <c r="AH60" s="28">
        <f t="shared" si="37"/>
        <v>0</v>
      </c>
      <c r="AI60" s="22">
        <f t="shared" si="38"/>
        <v>0</v>
      </c>
    </row>
    <row r="61" spans="1:35" ht="15">
      <c r="A61" s="30"/>
      <c r="B61" s="31"/>
      <c r="C61" s="16"/>
      <c r="D61" s="17"/>
      <c r="E61" s="18">
        <f t="shared" si="0"/>
        <v>0</v>
      </c>
      <c r="F61" s="19"/>
      <c r="G61" s="18">
        <f t="shared" si="23"/>
        <v>0</v>
      </c>
      <c r="H61" s="19"/>
      <c r="I61" s="18">
        <f t="shared" si="24"/>
        <v>0</v>
      </c>
      <c r="J61" s="19"/>
      <c r="K61" s="18">
        <f t="shared" si="25"/>
        <v>0</v>
      </c>
      <c r="L61" s="19"/>
      <c r="M61" s="18">
        <f t="shared" si="26"/>
        <v>0</v>
      </c>
      <c r="N61" s="20">
        <f t="shared" si="27"/>
        <v>0</v>
      </c>
      <c r="O61" s="21">
        <f t="shared" si="27"/>
        <v>0</v>
      </c>
      <c r="P61" s="19"/>
      <c r="Q61" s="18">
        <f t="shared" si="28"/>
        <v>0</v>
      </c>
      <c r="R61" s="19"/>
      <c r="S61" s="18">
        <f t="shared" si="29"/>
        <v>0</v>
      </c>
      <c r="T61" s="20">
        <f t="shared" si="30"/>
        <v>0</v>
      </c>
      <c r="U61" s="22">
        <f t="shared" si="30"/>
        <v>0</v>
      </c>
      <c r="V61" s="23"/>
      <c r="W61" s="18">
        <f t="shared" si="31"/>
        <v>0</v>
      </c>
      <c r="X61" s="24"/>
      <c r="Y61" s="18">
        <f t="shared" si="32"/>
        <v>0</v>
      </c>
      <c r="Z61" s="24"/>
      <c r="AA61" s="18">
        <f t="shared" si="33"/>
        <v>0</v>
      </c>
      <c r="AB61" s="33"/>
      <c r="AC61" s="18">
        <f t="shared" si="12"/>
        <v>0</v>
      </c>
      <c r="AD61" s="26">
        <f t="shared" si="35"/>
        <v>0</v>
      </c>
      <c r="AE61" s="27">
        <f t="shared" si="35"/>
        <v>0</v>
      </c>
      <c r="AF61" s="28">
        <f t="shared" si="36"/>
        <v>0</v>
      </c>
      <c r="AG61" s="29">
        <f t="shared" si="36"/>
        <v>0</v>
      </c>
      <c r="AH61" s="28">
        <f t="shared" si="37"/>
        <v>0</v>
      </c>
      <c r="AI61" s="22">
        <f t="shared" si="38"/>
        <v>0</v>
      </c>
    </row>
    <row r="62" spans="1:35" s="1" customFormat="1" ht="15">
      <c r="A62" s="493" t="s">
        <v>37</v>
      </c>
      <c r="B62" s="494"/>
      <c r="C62" s="495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8"/>
    </row>
    <row r="63" spans="1:35" ht="15">
      <c r="A63" s="30"/>
      <c r="E63" s="18">
        <f t="shared" si="0"/>
        <v>0</v>
      </c>
      <c r="F63" s="19"/>
      <c r="G63" s="18">
        <f t="shared" si="23"/>
        <v>0</v>
      </c>
      <c r="H63" s="19"/>
      <c r="I63" s="18">
        <f t="shared" si="24"/>
        <v>0</v>
      </c>
      <c r="J63" s="19"/>
      <c r="K63" s="18">
        <f t="shared" si="25"/>
        <v>0</v>
      </c>
      <c r="L63" s="19"/>
      <c r="M63" s="18">
        <f t="shared" si="26"/>
        <v>0</v>
      </c>
      <c r="N63" s="20">
        <f t="shared" si="27"/>
        <v>0</v>
      </c>
      <c r="O63" s="21">
        <f t="shared" si="27"/>
        <v>0</v>
      </c>
      <c r="P63" s="19"/>
      <c r="Q63" s="18">
        <f t="shared" si="28"/>
        <v>0</v>
      </c>
      <c r="R63" s="19"/>
      <c r="S63" s="18">
        <f t="shared" si="29"/>
        <v>0</v>
      </c>
      <c r="T63" s="20">
        <f t="shared" si="30"/>
        <v>0</v>
      </c>
      <c r="U63" s="22">
        <f t="shared" si="30"/>
        <v>0</v>
      </c>
      <c r="V63" s="23"/>
      <c r="W63" s="18">
        <f t="shared" si="31"/>
        <v>0</v>
      </c>
      <c r="X63" s="24"/>
      <c r="Y63" s="18">
        <f t="shared" si="32"/>
        <v>0</v>
      </c>
      <c r="Z63" s="24"/>
      <c r="AA63" s="34">
        <f t="shared" si="33"/>
        <v>0</v>
      </c>
      <c r="AB63" s="33"/>
      <c r="AC63" s="34">
        <f t="shared" si="12"/>
        <v>0</v>
      </c>
      <c r="AD63" s="26">
        <f t="shared" si="35"/>
        <v>0</v>
      </c>
      <c r="AE63" s="27">
        <f t="shared" si="35"/>
        <v>0</v>
      </c>
      <c r="AF63" s="28">
        <f t="shared" si="36"/>
        <v>0</v>
      </c>
      <c r="AG63" s="29">
        <f t="shared" si="36"/>
        <v>0</v>
      </c>
      <c r="AH63" s="28">
        <f t="shared" si="37"/>
        <v>0</v>
      </c>
      <c r="AI63" s="22">
        <f t="shared" si="38"/>
        <v>0</v>
      </c>
    </row>
    <row r="64" spans="1:35" ht="15">
      <c r="A64" s="30"/>
      <c r="B64" s="31"/>
      <c r="C64" s="35"/>
      <c r="D64" s="17"/>
      <c r="E64" s="18">
        <f t="shared" si="0"/>
        <v>0</v>
      </c>
      <c r="F64" s="19"/>
      <c r="G64" s="18">
        <f t="shared" si="23"/>
        <v>0</v>
      </c>
      <c r="H64" s="19"/>
      <c r="I64" s="18">
        <f t="shared" si="24"/>
        <v>0</v>
      </c>
      <c r="J64" s="19"/>
      <c r="K64" s="18">
        <f t="shared" si="25"/>
        <v>0</v>
      </c>
      <c r="L64" s="19"/>
      <c r="M64" s="18">
        <f t="shared" si="26"/>
        <v>0</v>
      </c>
      <c r="N64" s="20">
        <f aca="true" t="shared" si="39" ref="N64:O69">D64+F64+H64+J64+L64</f>
        <v>0</v>
      </c>
      <c r="O64" s="21">
        <f t="shared" si="39"/>
        <v>0</v>
      </c>
      <c r="P64" s="19"/>
      <c r="Q64" s="18">
        <f t="shared" si="28"/>
        <v>0</v>
      </c>
      <c r="R64" s="19"/>
      <c r="S64" s="18">
        <f t="shared" si="29"/>
        <v>0</v>
      </c>
      <c r="T64" s="20">
        <f aca="true" t="shared" si="40" ref="T64:U69">P64+R64</f>
        <v>0</v>
      </c>
      <c r="U64" s="22">
        <f t="shared" si="40"/>
        <v>0</v>
      </c>
      <c r="V64" s="23"/>
      <c r="W64" s="18">
        <f t="shared" si="31"/>
        <v>0</v>
      </c>
      <c r="X64" s="24"/>
      <c r="Y64" s="18">
        <f t="shared" si="32"/>
        <v>0</v>
      </c>
      <c r="Z64" s="24"/>
      <c r="AA64" s="34">
        <f t="shared" si="33"/>
        <v>0</v>
      </c>
      <c r="AB64" s="33"/>
      <c r="AC64" s="34">
        <f t="shared" si="12"/>
        <v>0</v>
      </c>
      <c r="AD64" s="26">
        <f aca="true" t="shared" si="41" ref="AD64:AE69">X64+Z64+AB64</f>
        <v>0</v>
      </c>
      <c r="AE64" s="27">
        <f t="shared" si="41"/>
        <v>0</v>
      </c>
      <c r="AF64" s="28">
        <f aca="true" t="shared" si="42" ref="AF64:AG69">N64+T64+V64+AD64</f>
        <v>0</v>
      </c>
      <c r="AG64" s="29">
        <f t="shared" si="42"/>
        <v>0</v>
      </c>
      <c r="AH64" s="28">
        <f t="shared" si="37"/>
        <v>0</v>
      </c>
      <c r="AI64" s="22">
        <f t="shared" si="38"/>
        <v>0</v>
      </c>
    </row>
    <row r="65" spans="1:35" ht="15">
      <c r="A65" s="30"/>
      <c r="B65" s="31"/>
      <c r="C65" s="35"/>
      <c r="D65" s="17"/>
      <c r="E65" s="18">
        <f t="shared" si="0"/>
        <v>0</v>
      </c>
      <c r="F65" s="19"/>
      <c r="G65" s="18">
        <f t="shared" si="23"/>
        <v>0</v>
      </c>
      <c r="H65" s="19"/>
      <c r="I65" s="18">
        <f t="shared" si="24"/>
        <v>0</v>
      </c>
      <c r="J65" s="19"/>
      <c r="K65" s="18">
        <f t="shared" si="25"/>
        <v>0</v>
      </c>
      <c r="L65" s="19"/>
      <c r="M65" s="18">
        <f t="shared" si="26"/>
        <v>0</v>
      </c>
      <c r="N65" s="20">
        <f t="shared" si="39"/>
        <v>0</v>
      </c>
      <c r="O65" s="21">
        <f t="shared" si="39"/>
        <v>0</v>
      </c>
      <c r="P65" s="19"/>
      <c r="Q65" s="18">
        <f t="shared" si="28"/>
        <v>0</v>
      </c>
      <c r="R65" s="19"/>
      <c r="S65" s="18">
        <f t="shared" si="29"/>
        <v>0</v>
      </c>
      <c r="T65" s="20">
        <f t="shared" si="40"/>
        <v>0</v>
      </c>
      <c r="U65" s="22">
        <f t="shared" si="40"/>
        <v>0</v>
      </c>
      <c r="V65" s="23"/>
      <c r="W65" s="18">
        <f t="shared" si="31"/>
        <v>0</v>
      </c>
      <c r="X65" s="24"/>
      <c r="Y65" s="18">
        <f t="shared" si="32"/>
        <v>0</v>
      </c>
      <c r="Z65" s="24"/>
      <c r="AA65" s="34">
        <f t="shared" si="33"/>
        <v>0</v>
      </c>
      <c r="AB65" s="33"/>
      <c r="AC65" s="34">
        <f t="shared" si="12"/>
        <v>0</v>
      </c>
      <c r="AD65" s="26">
        <f t="shared" si="41"/>
        <v>0</v>
      </c>
      <c r="AE65" s="27">
        <f t="shared" si="41"/>
        <v>0</v>
      </c>
      <c r="AF65" s="28">
        <f t="shared" si="42"/>
        <v>0</v>
      </c>
      <c r="AG65" s="29">
        <f t="shared" si="42"/>
        <v>0</v>
      </c>
      <c r="AH65" s="28">
        <f t="shared" si="37"/>
        <v>0</v>
      </c>
      <c r="AI65" s="22">
        <f t="shared" si="38"/>
        <v>0</v>
      </c>
    </row>
    <row r="66" spans="1:35" ht="15">
      <c r="A66" s="30"/>
      <c r="B66" s="31"/>
      <c r="C66" s="35"/>
      <c r="D66" s="17"/>
      <c r="E66" s="18">
        <f t="shared" si="0"/>
        <v>0</v>
      </c>
      <c r="F66" s="19"/>
      <c r="G66" s="18">
        <f t="shared" si="23"/>
        <v>0</v>
      </c>
      <c r="H66" s="19"/>
      <c r="I66" s="18">
        <f t="shared" si="24"/>
        <v>0</v>
      </c>
      <c r="J66" s="19"/>
      <c r="K66" s="18">
        <f t="shared" si="25"/>
        <v>0</v>
      </c>
      <c r="L66" s="19"/>
      <c r="M66" s="18">
        <f t="shared" si="26"/>
        <v>0</v>
      </c>
      <c r="N66" s="20">
        <f t="shared" si="39"/>
        <v>0</v>
      </c>
      <c r="O66" s="21">
        <f t="shared" si="39"/>
        <v>0</v>
      </c>
      <c r="P66" s="19"/>
      <c r="Q66" s="18">
        <f t="shared" si="28"/>
        <v>0</v>
      </c>
      <c r="R66" s="19"/>
      <c r="S66" s="18">
        <f t="shared" si="29"/>
        <v>0</v>
      </c>
      <c r="T66" s="20">
        <f t="shared" si="40"/>
        <v>0</v>
      </c>
      <c r="U66" s="22">
        <f t="shared" si="40"/>
        <v>0</v>
      </c>
      <c r="V66" s="23"/>
      <c r="W66" s="18">
        <f t="shared" si="31"/>
        <v>0</v>
      </c>
      <c r="X66" s="24"/>
      <c r="Y66" s="18">
        <f t="shared" si="32"/>
        <v>0</v>
      </c>
      <c r="Z66" s="24"/>
      <c r="AA66" s="34">
        <f t="shared" si="33"/>
        <v>0</v>
      </c>
      <c r="AB66" s="33"/>
      <c r="AC66" s="34">
        <f t="shared" si="12"/>
        <v>0</v>
      </c>
      <c r="AD66" s="26">
        <f t="shared" si="41"/>
        <v>0</v>
      </c>
      <c r="AE66" s="27">
        <f t="shared" si="41"/>
        <v>0</v>
      </c>
      <c r="AF66" s="28">
        <f t="shared" si="42"/>
        <v>0</v>
      </c>
      <c r="AG66" s="29">
        <f t="shared" si="42"/>
        <v>0</v>
      </c>
      <c r="AH66" s="28">
        <f t="shared" si="37"/>
        <v>0</v>
      </c>
      <c r="AI66" s="22">
        <f t="shared" si="38"/>
        <v>0</v>
      </c>
    </row>
    <row r="67" spans="1:35" ht="15">
      <c r="A67" s="30"/>
      <c r="B67" s="31"/>
      <c r="C67" s="35"/>
      <c r="D67" s="17"/>
      <c r="E67" s="18">
        <f t="shared" si="0"/>
        <v>0</v>
      </c>
      <c r="F67" s="19"/>
      <c r="G67" s="18">
        <f t="shared" si="23"/>
        <v>0</v>
      </c>
      <c r="H67" s="19"/>
      <c r="I67" s="18">
        <f t="shared" si="24"/>
        <v>0</v>
      </c>
      <c r="J67" s="19"/>
      <c r="K67" s="18">
        <f t="shared" si="25"/>
        <v>0</v>
      </c>
      <c r="L67" s="19"/>
      <c r="M67" s="18">
        <f t="shared" si="26"/>
        <v>0</v>
      </c>
      <c r="N67" s="20">
        <f t="shared" si="39"/>
        <v>0</v>
      </c>
      <c r="O67" s="21">
        <f t="shared" si="39"/>
        <v>0</v>
      </c>
      <c r="P67" s="19"/>
      <c r="Q67" s="18">
        <f t="shared" si="28"/>
        <v>0</v>
      </c>
      <c r="R67" s="19"/>
      <c r="S67" s="18">
        <f t="shared" si="29"/>
        <v>0</v>
      </c>
      <c r="T67" s="20">
        <f t="shared" si="40"/>
        <v>0</v>
      </c>
      <c r="U67" s="22">
        <f t="shared" si="40"/>
        <v>0</v>
      </c>
      <c r="V67" s="23"/>
      <c r="W67" s="18">
        <f t="shared" si="31"/>
        <v>0</v>
      </c>
      <c r="X67" s="24"/>
      <c r="Y67" s="18">
        <f t="shared" si="32"/>
        <v>0</v>
      </c>
      <c r="Z67" s="24"/>
      <c r="AA67" s="34">
        <f t="shared" si="33"/>
        <v>0</v>
      </c>
      <c r="AB67" s="33"/>
      <c r="AC67" s="34">
        <f t="shared" si="12"/>
        <v>0</v>
      </c>
      <c r="AD67" s="26">
        <f t="shared" si="41"/>
        <v>0</v>
      </c>
      <c r="AE67" s="27">
        <f t="shared" si="41"/>
        <v>0</v>
      </c>
      <c r="AF67" s="28">
        <f t="shared" si="42"/>
        <v>0</v>
      </c>
      <c r="AG67" s="29">
        <f t="shared" si="42"/>
        <v>0</v>
      </c>
      <c r="AH67" s="28">
        <f t="shared" si="37"/>
        <v>0</v>
      </c>
      <c r="AI67" s="22">
        <f t="shared" si="38"/>
        <v>0</v>
      </c>
    </row>
    <row r="68" spans="1:35" ht="15">
      <c r="A68" s="15"/>
      <c r="B68" s="31"/>
      <c r="C68" s="35"/>
      <c r="D68" s="17"/>
      <c r="E68" s="18">
        <f t="shared" si="0"/>
        <v>0</v>
      </c>
      <c r="F68" s="19"/>
      <c r="G68" s="18">
        <f t="shared" si="23"/>
        <v>0</v>
      </c>
      <c r="H68" s="19"/>
      <c r="I68" s="18">
        <f t="shared" si="24"/>
        <v>0</v>
      </c>
      <c r="J68" s="19"/>
      <c r="K68" s="18">
        <f t="shared" si="25"/>
        <v>0</v>
      </c>
      <c r="L68" s="19"/>
      <c r="M68" s="18">
        <f t="shared" si="26"/>
        <v>0</v>
      </c>
      <c r="N68" s="20">
        <f t="shared" si="39"/>
        <v>0</v>
      </c>
      <c r="O68" s="21">
        <f t="shared" si="39"/>
        <v>0</v>
      </c>
      <c r="P68" s="19"/>
      <c r="Q68" s="18">
        <f t="shared" si="28"/>
        <v>0</v>
      </c>
      <c r="R68" s="19"/>
      <c r="S68" s="18">
        <f t="shared" si="29"/>
        <v>0</v>
      </c>
      <c r="T68" s="20">
        <f t="shared" si="40"/>
        <v>0</v>
      </c>
      <c r="U68" s="22">
        <f t="shared" si="40"/>
        <v>0</v>
      </c>
      <c r="V68" s="23"/>
      <c r="W68" s="18">
        <f t="shared" si="31"/>
        <v>0</v>
      </c>
      <c r="X68" s="24"/>
      <c r="Y68" s="18">
        <f t="shared" si="32"/>
        <v>0</v>
      </c>
      <c r="Z68" s="24"/>
      <c r="AA68" s="34">
        <f t="shared" si="33"/>
        <v>0</v>
      </c>
      <c r="AB68" s="33"/>
      <c r="AC68" s="34">
        <f t="shared" si="12"/>
        <v>0</v>
      </c>
      <c r="AD68" s="26">
        <f t="shared" si="41"/>
        <v>0</v>
      </c>
      <c r="AE68" s="27">
        <f t="shared" si="41"/>
        <v>0</v>
      </c>
      <c r="AF68" s="28">
        <f t="shared" si="42"/>
        <v>0</v>
      </c>
      <c r="AG68" s="29">
        <f t="shared" si="42"/>
        <v>0</v>
      </c>
      <c r="AH68" s="28">
        <f t="shared" si="37"/>
        <v>0</v>
      </c>
      <c r="AI68" s="22">
        <f t="shared" si="38"/>
        <v>0</v>
      </c>
    </row>
    <row r="69" spans="1:35" ht="15.75" thickBot="1">
      <c r="A69" s="30"/>
      <c r="B69" s="31"/>
      <c r="C69" s="36"/>
      <c r="D69" s="17"/>
      <c r="E69" s="18">
        <f t="shared" si="0"/>
        <v>0</v>
      </c>
      <c r="F69" s="19"/>
      <c r="G69" s="18">
        <f t="shared" si="23"/>
        <v>0</v>
      </c>
      <c r="H69" s="19"/>
      <c r="I69" s="18">
        <f t="shared" si="24"/>
        <v>0</v>
      </c>
      <c r="J69" s="19"/>
      <c r="K69" s="18">
        <f t="shared" si="25"/>
        <v>0</v>
      </c>
      <c r="L69" s="19"/>
      <c r="M69" s="18">
        <f t="shared" si="26"/>
        <v>0</v>
      </c>
      <c r="N69" s="20">
        <f t="shared" si="39"/>
        <v>0</v>
      </c>
      <c r="O69" s="21">
        <f t="shared" si="39"/>
        <v>0</v>
      </c>
      <c r="P69" s="19"/>
      <c r="Q69" s="18">
        <f t="shared" si="28"/>
        <v>0</v>
      </c>
      <c r="R69" s="19"/>
      <c r="S69" s="18">
        <f t="shared" si="29"/>
        <v>0</v>
      </c>
      <c r="T69" s="20">
        <f t="shared" si="40"/>
        <v>0</v>
      </c>
      <c r="U69" s="22">
        <f t="shared" si="40"/>
        <v>0</v>
      </c>
      <c r="V69" s="23"/>
      <c r="W69" s="18">
        <f t="shared" si="31"/>
        <v>0</v>
      </c>
      <c r="X69" s="24"/>
      <c r="Y69" s="18">
        <f t="shared" si="32"/>
        <v>0</v>
      </c>
      <c r="Z69" s="24"/>
      <c r="AA69" s="34">
        <f t="shared" si="33"/>
        <v>0</v>
      </c>
      <c r="AB69" s="37"/>
      <c r="AC69" s="34">
        <f t="shared" si="12"/>
        <v>0</v>
      </c>
      <c r="AD69" s="38">
        <f t="shared" si="41"/>
        <v>0</v>
      </c>
      <c r="AE69" s="27">
        <f t="shared" si="41"/>
        <v>0</v>
      </c>
      <c r="AF69" s="28">
        <f t="shared" si="42"/>
        <v>0</v>
      </c>
      <c r="AG69" s="29">
        <f t="shared" si="42"/>
        <v>0</v>
      </c>
      <c r="AH69" s="28">
        <f t="shared" si="37"/>
        <v>0</v>
      </c>
      <c r="AI69" s="22">
        <f t="shared" si="38"/>
        <v>0</v>
      </c>
    </row>
    <row r="70" spans="1:67" s="41" customFormat="1" ht="15.75" thickBot="1">
      <c r="A70" s="496" t="s">
        <v>38</v>
      </c>
      <c r="B70" s="497"/>
      <c r="C70" s="498"/>
      <c r="D70" s="39">
        <f aca="true" t="shared" si="43" ref="D70:Q70">SUM(D20:D69)</f>
        <v>116</v>
      </c>
      <c r="E70" s="39">
        <f t="shared" si="43"/>
        <v>9.666666666666668</v>
      </c>
      <c r="F70" s="39">
        <f t="shared" si="43"/>
        <v>0</v>
      </c>
      <c r="G70" s="39">
        <f t="shared" si="43"/>
        <v>0</v>
      </c>
      <c r="H70" s="39">
        <f t="shared" si="43"/>
        <v>0</v>
      </c>
      <c r="I70" s="39">
        <f t="shared" si="43"/>
        <v>0</v>
      </c>
      <c r="J70" s="39">
        <f t="shared" si="43"/>
        <v>0</v>
      </c>
      <c r="K70" s="39">
        <f t="shared" si="43"/>
        <v>0</v>
      </c>
      <c r="L70" s="39">
        <f t="shared" si="43"/>
        <v>0</v>
      </c>
      <c r="M70" s="39">
        <f t="shared" si="43"/>
        <v>0</v>
      </c>
      <c r="N70" s="39">
        <f t="shared" si="43"/>
        <v>116</v>
      </c>
      <c r="O70" s="39">
        <f t="shared" si="43"/>
        <v>9.666666666666668</v>
      </c>
      <c r="P70" s="39">
        <f t="shared" si="43"/>
        <v>0</v>
      </c>
      <c r="Q70" s="39">
        <f t="shared" si="43"/>
        <v>0</v>
      </c>
      <c r="R70" s="39">
        <f>SUM(R20:R52)</f>
        <v>0</v>
      </c>
      <c r="S70" s="39">
        <f>SUM(S20:S69)</f>
        <v>0</v>
      </c>
      <c r="T70" s="39">
        <f>SUM(T20:T69)</f>
        <v>0</v>
      </c>
      <c r="U70" s="39">
        <f>SUM(U20:U69)</f>
        <v>0</v>
      </c>
      <c r="V70" s="39">
        <f>SUM(V20:V69)</f>
        <v>0</v>
      </c>
      <c r="W70" s="39">
        <f>SUM(W20:W52)</f>
        <v>0</v>
      </c>
      <c r="X70" s="39">
        <f aca="true" t="shared" si="44" ref="X70:AI70">SUM(X20:X69)</f>
        <v>0</v>
      </c>
      <c r="Y70" s="39">
        <f t="shared" si="44"/>
        <v>0</v>
      </c>
      <c r="Z70" s="39">
        <f t="shared" si="44"/>
        <v>12.299999999999999</v>
      </c>
      <c r="AA70" s="39">
        <f t="shared" si="44"/>
        <v>1.0249999999999997</v>
      </c>
      <c r="AB70" s="39">
        <f t="shared" si="44"/>
        <v>0</v>
      </c>
      <c r="AC70" s="39">
        <f t="shared" si="44"/>
        <v>0</v>
      </c>
      <c r="AD70" s="39">
        <f t="shared" si="44"/>
        <v>12.299999999999999</v>
      </c>
      <c r="AE70" s="39">
        <f>SUM(AE20:AE69)</f>
        <v>1.0249999999999997</v>
      </c>
      <c r="AF70" s="39">
        <f t="shared" si="44"/>
        <v>128.3</v>
      </c>
      <c r="AG70" s="39">
        <f t="shared" si="44"/>
        <v>10.691666666666666</v>
      </c>
      <c r="AH70" s="39">
        <f t="shared" si="44"/>
        <v>11.239999999999997</v>
      </c>
      <c r="AI70" s="40">
        <f t="shared" si="44"/>
        <v>0.9366666666666664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</row>
    <row r="71" spans="16:67" ht="15">
      <c r="P71" s="1"/>
      <c r="Q71" s="1"/>
      <c r="R71" s="1"/>
      <c r="S71" s="1"/>
      <c r="V71" s="1"/>
      <c r="W71" s="1"/>
      <c r="X71" s="1"/>
      <c r="Y71" s="1"/>
      <c r="Z71" s="1"/>
      <c r="AA71" s="1"/>
      <c r="AB71" s="1"/>
      <c r="AC71" s="1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</row>
    <row r="72" spans="1:19" ht="15">
      <c r="A72" s="373" t="s">
        <v>39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</row>
    <row r="73" spans="1:36" ht="15" customHeight="1">
      <c r="A73" s="375" t="s">
        <v>1820</v>
      </c>
      <c r="B73" s="376"/>
      <c r="C73" s="376"/>
      <c r="D73" s="376"/>
      <c r="E73" s="376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  <c r="AJ73" s="1"/>
    </row>
    <row r="75" ht="15">
      <c r="A75" s="266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70:C70"/>
    <mergeCell ref="A72:S72"/>
    <mergeCell ref="A73:AI73"/>
    <mergeCell ref="AH17:AH19"/>
    <mergeCell ref="AI17:AI19"/>
    <mergeCell ref="A20:C20"/>
    <mergeCell ref="A39:C39"/>
    <mergeCell ref="A47:C47"/>
    <mergeCell ref="A62:C62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5"/>
  <sheetViews>
    <sheetView workbookViewId="0" topLeftCell="A1">
      <selection activeCell="A33" sqref="A33:AI33"/>
    </sheetView>
  </sheetViews>
  <sheetFormatPr defaultColWidth="9.140625" defaultRowHeight="15"/>
  <cols>
    <col min="1" max="1" width="32.00390625" style="274" customWidth="1"/>
    <col min="2" max="2" width="18.140625" style="274" customWidth="1"/>
    <col min="3" max="3" width="24.00390625" style="274" customWidth="1"/>
    <col min="4" max="4" width="15.421875" style="274" customWidth="1"/>
    <col min="5" max="5" width="0.13671875" style="274" hidden="1" customWidth="1"/>
    <col min="6" max="13" width="15.7109375" style="274" hidden="1" customWidth="1"/>
    <col min="14" max="14" width="17.421875" style="274" hidden="1" customWidth="1"/>
    <col min="15" max="15" width="15.7109375" style="1" customWidth="1"/>
    <col min="16" max="16" width="15.421875" style="1" customWidth="1"/>
    <col min="17" max="20" width="15.7109375" style="274" hidden="1" customWidth="1"/>
    <col min="21" max="22" width="15.7109375" style="1" customWidth="1"/>
    <col min="23" max="23" width="15.7109375" style="274" customWidth="1"/>
    <col min="24" max="24" width="15.57421875" style="274" customWidth="1"/>
    <col min="25" max="25" width="0.2890625" style="274" hidden="1" customWidth="1"/>
    <col min="26" max="30" width="15.7109375" style="274" hidden="1" customWidth="1"/>
    <col min="31" max="34" width="15.7109375" style="1" customWidth="1"/>
    <col min="35" max="16384" width="9.140625" style="274" customWidth="1"/>
  </cols>
  <sheetData>
    <row r="1" ht="15">
      <c r="AH1" s="281" t="s">
        <v>57</v>
      </c>
    </row>
    <row r="2" spans="1:34" s="1" customFormat="1" ht="15.75">
      <c r="A2" s="482" t="s">
        <v>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</row>
    <row r="3" spans="1:34" s="1" customFormat="1" ht="16.5" thickBo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72" t="s">
        <v>132</v>
      </c>
      <c r="P3" s="372"/>
      <c r="Q3" s="372"/>
      <c r="R3" s="372"/>
      <c r="S3" s="372"/>
      <c r="T3" s="372"/>
      <c r="U3" s="372"/>
      <c r="V3" s="372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1:34" s="1" customFormat="1" ht="15.7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482" t="s">
        <v>2</v>
      </c>
      <c r="Q4" s="482"/>
      <c r="R4" s="482"/>
      <c r="S4" s="482"/>
      <c r="T4" s="482"/>
      <c r="U4" s="48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34" s="1" customFormat="1" ht="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1" customFormat="1" ht="15.75">
      <c r="A6" s="482" t="s">
        <v>59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</row>
    <row r="7" spans="1:34" s="1" customFormat="1" ht="15.75">
      <c r="A7" s="482" t="s">
        <v>3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</row>
    <row r="8" spans="1:34" s="1" customFormat="1" ht="15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</row>
    <row r="9" spans="1:34" s="7" customFormat="1" ht="15.75">
      <c r="A9" s="44" t="s">
        <v>4</v>
      </c>
      <c r="B9" s="471" t="s">
        <v>1254</v>
      </c>
      <c r="C9" s="471"/>
      <c r="D9" s="47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</row>
    <row r="10" spans="1:34" s="7" customFormat="1" ht="15.75">
      <c r="A10" s="450"/>
      <c r="B10" s="450"/>
      <c r="C10" s="282"/>
      <c r="D10" s="4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</row>
    <row r="11" spans="1:34" s="1" customFormat="1" ht="15.7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 customHeight="1" thickBot="1">
      <c r="A12" s="487" t="s">
        <v>53</v>
      </c>
      <c r="B12" s="483" t="s">
        <v>42</v>
      </c>
      <c r="C12" s="483" t="s">
        <v>43</v>
      </c>
      <c r="D12" s="484" t="s">
        <v>44</v>
      </c>
      <c r="E12" s="412" t="s">
        <v>9</v>
      </c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3" t="s">
        <v>45</v>
      </c>
      <c r="AH12" s="414"/>
    </row>
    <row r="13" spans="1:34" ht="15.75" customHeight="1" thickBot="1">
      <c r="A13" s="488"/>
      <c r="B13" s="455"/>
      <c r="C13" s="455"/>
      <c r="D13" s="485"/>
      <c r="E13" s="420" t="s">
        <v>49</v>
      </c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1"/>
      <c r="Q13" s="419" t="s">
        <v>50</v>
      </c>
      <c r="R13" s="420"/>
      <c r="S13" s="420"/>
      <c r="T13" s="420"/>
      <c r="U13" s="420"/>
      <c r="V13" s="421"/>
      <c r="W13" s="422" t="s">
        <v>51</v>
      </c>
      <c r="X13" s="423"/>
      <c r="Y13" s="428" t="s">
        <v>12</v>
      </c>
      <c r="Z13" s="429"/>
      <c r="AA13" s="429"/>
      <c r="AB13" s="429"/>
      <c r="AC13" s="430"/>
      <c r="AD13" s="430"/>
      <c r="AE13" s="430"/>
      <c r="AF13" s="431"/>
      <c r="AG13" s="415"/>
      <c r="AH13" s="416"/>
    </row>
    <row r="14" spans="1:34" ht="15" customHeight="1">
      <c r="A14" s="488"/>
      <c r="B14" s="455"/>
      <c r="C14" s="455"/>
      <c r="D14" s="485"/>
      <c r="E14" s="438" t="s">
        <v>15</v>
      </c>
      <c r="F14" s="433"/>
      <c r="G14" s="436" t="s">
        <v>16</v>
      </c>
      <c r="H14" s="389"/>
      <c r="I14" s="436" t="s">
        <v>17</v>
      </c>
      <c r="J14" s="389"/>
      <c r="K14" s="377" t="s">
        <v>18</v>
      </c>
      <c r="L14" s="378"/>
      <c r="M14" s="377" t="s">
        <v>19</v>
      </c>
      <c r="N14" s="378"/>
      <c r="O14" s="382" t="s">
        <v>47</v>
      </c>
      <c r="P14" s="479"/>
      <c r="Q14" s="392" t="s">
        <v>21</v>
      </c>
      <c r="R14" s="389"/>
      <c r="S14" s="392" t="s">
        <v>22</v>
      </c>
      <c r="T14" s="389"/>
      <c r="U14" s="382" t="s">
        <v>48</v>
      </c>
      <c r="V14" s="479"/>
      <c r="W14" s="424"/>
      <c r="X14" s="425"/>
      <c r="Y14" s="397" t="s">
        <v>24</v>
      </c>
      <c r="Z14" s="389"/>
      <c r="AA14" s="437" t="s">
        <v>25</v>
      </c>
      <c r="AB14" s="438"/>
      <c r="AC14" s="441" t="s">
        <v>26</v>
      </c>
      <c r="AD14" s="442"/>
      <c r="AE14" s="422" t="s">
        <v>55</v>
      </c>
      <c r="AF14" s="383"/>
      <c r="AG14" s="415"/>
      <c r="AH14" s="416"/>
    </row>
    <row r="15" spans="1:34" ht="15">
      <c r="A15" s="488"/>
      <c r="B15" s="455"/>
      <c r="C15" s="455"/>
      <c r="D15" s="485"/>
      <c r="E15" s="438"/>
      <c r="F15" s="433"/>
      <c r="G15" s="392"/>
      <c r="H15" s="389"/>
      <c r="I15" s="392"/>
      <c r="J15" s="389"/>
      <c r="K15" s="379"/>
      <c r="L15" s="378"/>
      <c r="M15" s="379"/>
      <c r="N15" s="378"/>
      <c r="O15" s="384"/>
      <c r="P15" s="480"/>
      <c r="Q15" s="392"/>
      <c r="R15" s="389"/>
      <c r="S15" s="392"/>
      <c r="T15" s="389"/>
      <c r="U15" s="384"/>
      <c r="V15" s="480"/>
      <c r="W15" s="424"/>
      <c r="X15" s="425"/>
      <c r="Y15" s="397"/>
      <c r="Z15" s="389"/>
      <c r="AA15" s="437"/>
      <c r="AB15" s="438"/>
      <c r="AC15" s="443"/>
      <c r="AD15" s="444"/>
      <c r="AE15" s="447"/>
      <c r="AF15" s="385"/>
      <c r="AG15" s="415"/>
      <c r="AH15" s="416"/>
    </row>
    <row r="16" spans="1:34" ht="15.75" thickBot="1">
      <c r="A16" s="488"/>
      <c r="B16" s="455"/>
      <c r="C16" s="455"/>
      <c r="D16" s="485"/>
      <c r="E16" s="440"/>
      <c r="F16" s="435"/>
      <c r="G16" s="393"/>
      <c r="H16" s="391"/>
      <c r="I16" s="393"/>
      <c r="J16" s="391"/>
      <c r="K16" s="380"/>
      <c r="L16" s="381"/>
      <c r="M16" s="380"/>
      <c r="N16" s="381"/>
      <c r="O16" s="386"/>
      <c r="P16" s="481"/>
      <c r="Q16" s="393"/>
      <c r="R16" s="391"/>
      <c r="S16" s="393"/>
      <c r="T16" s="391"/>
      <c r="U16" s="386"/>
      <c r="V16" s="481"/>
      <c r="W16" s="426"/>
      <c r="X16" s="427"/>
      <c r="Y16" s="398"/>
      <c r="Z16" s="391"/>
      <c r="AA16" s="439"/>
      <c r="AB16" s="440"/>
      <c r="AC16" s="445"/>
      <c r="AD16" s="446"/>
      <c r="AE16" s="448"/>
      <c r="AF16" s="387"/>
      <c r="AG16" s="417"/>
      <c r="AH16" s="418"/>
    </row>
    <row r="17" spans="1:34" ht="15">
      <c r="A17" s="488"/>
      <c r="B17" s="455"/>
      <c r="C17" s="455"/>
      <c r="D17" s="485"/>
      <c r="E17" s="410" t="s">
        <v>30</v>
      </c>
      <c r="F17" s="399" t="s">
        <v>31</v>
      </c>
      <c r="G17" s="399" t="s">
        <v>30</v>
      </c>
      <c r="H17" s="399" t="s">
        <v>31</v>
      </c>
      <c r="I17" s="399" t="s">
        <v>30</v>
      </c>
      <c r="J17" s="399" t="s">
        <v>31</v>
      </c>
      <c r="K17" s="399" t="s">
        <v>30</v>
      </c>
      <c r="L17" s="399" t="s">
        <v>31</v>
      </c>
      <c r="M17" s="399" t="s">
        <v>30</v>
      </c>
      <c r="N17" s="399" t="s">
        <v>31</v>
      </c>
      <c r="O17" s="463" t="s">
        <v>30</v>
      </c>
      <c r="P17" s="463" t="s">
        <v>31</v>
      </c>
      <c r="Q17" s="399" t="s">
        <v>30</v>
      </c>
      <c r="R17" s="399" t="s">
        <v>31</v>
      </c>
      <c r="S17" s="399" t="s">
        <v>30</v>
      </c>
      <c r="T17" s="399" t="s">
        <v>31</v>
      </c>
      <c r="U17" s="382" t="s">
        <v>30</v>
      </c>
      <c r="V17" s="466" t="s">
        <v>31</v>
      </c>
      <c r="W17" s="476" t="s">
        <v>30</v>
      </c>
      <c r="X17" s="407" t="s">
        <v>31</v>
      </c>
      <c r="Y17" s="410" t="s">
        <v>30</v>
      </c>
      <c r="Z17" s="399" t="s">
        <v>31</v>
      </c>
      <c r="AA17" s="399" t="s">
        <v>30</v>
      </c>
      <c r="AB17" s="402" t="s">
        <v>31</v>
      </c>
      <c r="AC17" s="472" t="s">
        <v>30</v>
      </c>
      <c r="AD17" s="472" t="s">
        <v>31</v>
      </c>
      <c r="AE17" s="466" t="s">
        <v>30</v>
      </c>
      <c r="AF17" s="475" t="s">
        <v>31</v>
      </c>
      <c r="AG17" s="476" t="s">
        <v>30</v>
      </c>
      <c r="AH17" s="407" t="s">
        <v>31</v>
      </c>
    </row>
    <row r="18" spans="1:34" ht="15">
      <c r="A18" s="488"/>
      <c r="B18" s="455"/>
      <c r="C18" s="455"/>
      <c r="D18" s="485"/>
      <c r="E18" s="389"/>
      <c r="F18" s="400"/>
      <c r="G18" s="400"/>
      <c r="H18" s="400"/>
      <c r="I18" s="400"/>
      <c r="J18" s="400"/>
      <c r="K18" s="400"/>
      <c r="L18" s="400"/>
      <c r="M18" s="400"/>
      <c r="N18" s="400"/>
      <c r="O18" s="464"/>
      <c r="P18" s="464"/>
      <c r="Q18" s="400"/>
      <c r="R18" s="400"/>
      <c r="S18" s="400"/>
      <c r="T18" s="400"/>
      <c r="U18" s="384"/>
      <c r="V18" s="467"/>
      <c r="W18" s="477"/>
      <c r="X18" s="408"/>
      <c r="Y18" s="389"/>
      <c r="Z18" s="400"/>
      <c r="AA18" s="400"/>
      <c r="AB18" s="403"/>
      <c r="AC18" s="473"/>
      <c r="AD18" s="473"/>
      <c r="AE18" s="467"/>
      <c r="AF18" s="447"/>
      <c r="AG18" s="477"/>
      <c r="AH18" s="408"/>
    </row>
    <row r="19" spans="1:34" ht="15.75" thickBot="1">
      <c r="A19" s="489"/>
      <c r="B19" s="456"/>
      <c r="C19" s="456"/>
      <c r="D19" s="486"/>
      <c r="E19" s="391"/>
      <c r="F19" s="401"/>
      <c r="G19" s="401"/>
      <c r="H19" s="401"/>
      <c r="I19" s="401"/>
      <c r="J19" s="401"/>
      <c r="K19" s="401"/>
      <c r="L19" s="401"/>
      <c r="M19" s="401"/>
      <c r="N19" s="401"/>
      <c r="O19" s="464"/>
      <c r="P19" s="464"/>
      <c r="Q19" s="400"/>
      <c r="R19" s="400"/>
      <c r="S19" s="400"/>
      <c r="T19" s="400"/>
      <c r="U19" s="384"/>
      <c r="V19" s="467"/>
      <c r="W19" s="477"/>
      <c r="X19" s="408"/>
      <c r="Y19" s="389"/>
      <c r="Z19" s="400"/>
      <c r="AA19" s="400"/>
      <c r="AB19" s="392"/>
      <c r="AC19" s="473"/>
      <c r="AD19" s="473"/>
      <c r="AE19" s="467"/>
      <c r="AF19" s="447"/>
      <c r="AG19" s="477"/>
      <c r="AH19" s="408"/>
    </row>
    <row r="20" spans="1:34" ht="15">
      <c r="A20" s="63" t="s">
        <v>1256</v>
      </c>
      <c r="B20" s="275">
        <v>1408849.25</v>
      </c>
      <c r="C20" s="16">
        <v>58</v>
      </c>
      <c r="D20" s="51">
        <v>34.83</v>
      </c>
      <c r="E20" s="57">
        <f>'Ing Civil'!D91</f>
        <v>317</v>
      </c>
      <c r="F20" s="57">
        <f>'Ing Civil'!E91</f>
        <v>26.416666666666664</v>
      </c>
      <c r="G20" s="57">
        <f>'Ing Civil'!F91</f>
        <v>40</v>
      </c>
      <c r="H20" s="57">
        <f>'Ing Civil'!G91</f>
        <v>3.333333333333333</v>
      </c>
      <c r="I20" s="57">
        <f>'Ing Civil'!H91</f>
        <v>0</v>
      </c>
      <c r="J20" s="57">
        <f>'Ing Civil'!I91</f>
        <v>0</v>
      </c>
      <c r="K20" s="57">
        <f>'Ing Civil'!J91</f>
        <v>0</v>
      </c>
      <c r="L20" s="57">
        <f>'Ing Civil'!K91</f>
        <v>0</v>
      </c>
      <c r="M20" s="57">
        <f>'Ing Civil'!L91</f>
        <v>0</v>
      </c>
      <c r="N20" s="85">
        <f>'Ing Civil'!M91</f>
        <v>0</v>
      </c>
      <c r="O20" s="138">
        <f>Orientacion!N68</f>
        <v>0</v>
      </c>
      <c r="P20" s="139">
        <f>Orientacion!O68</f>
        <v>0</v>
      </c>
      <c r="Q20" s="139">
        <f>'Ing Civil'!P91</f>
        <v>72</v>
      </c>
      <c r="R20" s="139">
        <f>'Ing Civil'!Q91</f>
        <v>6</v>
      </c>
      <c r="S20" s="139">
        <f>'Ing Civil'!R91</f>
        <v>7.5</v>
      </c>
      <c r="T20" s="139">
        <f>'Ing Civil'!S91</f>
        <v>0.625</v>
      </c>
      <c r="U20" s="139">
        <f>Orientacion!T68</f>
        <v>0</v>
      </c>
      <c r="V20" s="139">
        <f>Orientacion!U68</f>
        <v>0</v>
      </c>
      <c r="W20" s="139">
        <f>Orientacion!V68</f>
        <v>0</v>
      </c>
      <c r="X20" s="139">
        <f>Orientacion!W68</f>
        <v>0</v>
      </c>
      <c r="Y20" s="139">
        <f>'Ing Civil'!X91</f>
        <v>0</v>
      </c>
      <c r="Z20" s="139">
        <f>'Ing Civil'!Y91</f>
        <v>0</v>
      </c>
      <c r="AA20" s="139">
        <f>'Ing Civil'!Z91</f>
        <v>99</v>
      </c>
      <c r="AB20" s="139">
        <f>'Ing Civil'!AA91</f>
        <v>8.25</v>
      </c>
      <c r="AC20" s="139">
        <f>'Ing Civil'!AB91</f>
        <v>16.5</v>
      </c>
      <c r="AD20" s="139">
        <f>'Ing Civil'!AC91</f>
        <v>1.375</v>
      </c>
      <c r="AE20" s="139">
        <f>Orientacion!AD68</f>
        <v>180</v>
      </c>
      <c r="AF20" s="140">
        <f>Orientacion!AE68</f>
        <v>15</v>
      </c>
      <c r="AG20" s="141">
        <f>Orientacion!AF68</f>
        <v>180</v>
      </c>
      <c r="AH20" s="142">
        <f>Orientacion!AG68</f>
        <v>15</v>
      </c>
    </row>
    <row r="21" spans="1:34" ht="15">
      <c r="A21" s="52"/>
      <c r="B21" s="275"/>
      <c r="C21" s="16"/>
      <c r="D21" s="51"/>
      <c r="E21" s="57"/>
      <c r="F21" s="57"/>
      <c r="G21" s="57"/>
      <c r="H21" s="57"/>
      <c r="I21" s="57"/>
      <c r="J21" s="57"/>
      <c r="K21" s="57"/>
      <c r="L21" s="57"/>
      <c r="M21" s="57"/>
      <c r="N21" s="85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</row>
    <row r="22" spans="1:34" ht="15">
      <c r="A22" s="62"/>
      <c r="B22" s="275"/>
      <c r="C22" s="16"/>
      <c r="D22" s="51"/>
      <c r="E22" s="17"/>
      <c r="F22" s="18"/>
      <c r="G22" s="19"/>
      <c r="H22" s="18"/>
      <c r="I22" s="19"/>
      <c r="J22" s="18"/>
      <c r="K22" s="19"/>
      <c r="L22" s="18"/>
      <c r="M22" s="19"/>
      <c r="N22" s="137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</row>
    <row r="23" spans="1:34" ht="15">
      <c r="A23" s="62"/>
      <c r="B23" s="275"/>
      <c r="C23" s="16"/>
      <c r="D23" s="51"/>
      <c r="E23" s="17"/>
      <c r="F23" s="18"/>
      <c r="G23" s="19"/>
      <c r="H23" s="18"/>
      <c r="I23" s="19"/>
      <c r="J23" s="18"/>
      <c r="K23" s="19"/>
      <c r="L23" s="18"/>
      <c r="M23" s="19"/>
      <c r="N23" s="137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</row>
    <row r="24" spans="1:34" ht="15">
      <c r="A24" s="62"/>
      <c r="B24" s="276"/>
      <c r="C24" s="31"/>
      <c r="D24" s="55"/>
      <c r="E24" s="17"/>
      <c r="F24" s="18"/>
      <c r="G24" s="19"/>
      <c r="H24" s="18"/>
      <c r="I24" s="19"/>
      <c r="J24" s="18"/>
      <c r="K24" s="19"/>
      <c r="L24" s="18"/>
      <c r="M24" s="19"/>
      <c r="N24" s="137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</row>
    <row r="25" spans="1:34" ht="15">
      <c r="A25" s="62"/>
      <c r="B25" s="276"/>
      <c r="C25" s="31"/>
      <c r="D25" s="55"/>
      <c r="E25" s="17"/>
      <c r="F25" s="18">
        <f aca="true" t="shared" si="0" ref="F25:F29">+E25/12</f>
        <v>0</v>
      </c>
      <c r="G25" s="19"/>
      <c r="H25" s="18">
        <f aca="true" t="shared" si="1" ref="H25:H29">G25/12</f>
        <v>0</v>
      </c>
      <c r="I25" s="19"/>
      <c r="J25" s="18">
        <f aca="true" t="shared" si="2" ref="J25:J29">+I25/12</f>
        <v>0</v>
      </c>
      <c r="K25" s="19"/>
      <c r="L25" s="18">
        <f aca="true" t="shared" si="3" ref="L25:N29">+K25/12</f>
        <v>0</v>
      </c>
      <c r="M25" s="19"/>
      <c r="N25" s="137">
        <f t="shared" si="3"/>
        <v>0</v>
      </c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</row>
    <row r="26" spans="1:34" ht="15">
      <c r="A26" s="62"/>
      <c r="B26" s="276"/>
      <c r="C26" s="31"/>
      <c r="D26" s="55"/>
      <c r="E26" s="17"/>
      <c r="F26" s="18">
        <f t="shared" si="0"/>
        <v>0</v>
      </c>
      <c r="G26" s="19"/>
      <c r="H26" s="18">
        <f t="shared" si="1"/>
        <v>0</v>
      </c>
      <c r="I26" s="19"/>
      <c r="J26" s="18">
        <f t="shared" si="2"/>
        <v>0</v>
      </c>
      <c r="K26" s="19"/>
      <c r="L26" s="18">
        <f t="shared" si="3"/>
        <v>0</v>
      </c>
      <c r="M26" s="19"/>
      <c r="N26" s="137">
        <f t="shared" si="3"/>
        <v>0</v>
      </c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</row>
    <row r="27" spans="2:34" ht="15">
      <c r="B27" s="276"/>
      <c r="C27" s="31"/>
      <c r="D27" s="55"/>
      <c r="E27" s="17"/>
      <c r="F27" s="18">
        <f t="shared" si="0"/>
        <v>0</v>
      </c>
      <c r="G27" s="19"/>
      <c r="H27" s="18">
        <f t="shared" si="1"/>
        <v>0</v>
      </c>
      <c r="I27" s="19"/>
      <c r="J27" s="18">
        <f t="shared" si="2"/>
        <v>0</v>
      </c>
      <c r="K27" s="19"/>
      <c r="L27" s="18">
        <f t="shared" si="3"/>
        <v>0</v>
      </c>
      <c r="M27" s="19"/>
      <c r="N27" s="137">
        <f t="shared" si="3"/>
        <v>0</v>
      </c>
      <c r="O27" s="90"/>
      <c r="P27" s="60"/>
      <c r="Q27" s="61"/>
      <c r="R27" s="60"/>
      <c r="S27" s="61"/>
      <c r="T27" s="60"/>
      <c r="U27" s="61"/>
      <c r="V27" s="60"/>
      <c r="W27" s="61"/>
      <c r="X27" s="60"/>
      <c r="Y27" s="61"/>
      <c r="Z27" s="60"/>
      <c r="AA27" s="61"/>
      <c r="AB27" s="60"/>
      <c r="AC27" s="61"/>
      <c r="AD27" s="60"/>
      <c r="AE27" s="61"/>
      <c r="AF27" s="86"/>
      <c r="AG27" s="61"/>
      <c r="AH27" s="34"/>
    </row>
    <row r="28" spans="1:34" ht="15">
      <c r="A28" s="53"/>
      <c r="B28" s="276"/>
      <c r="C28" s="31"/>
      <c r="D28" s="55"/>
      <c r="E28" s="17"/>
      <c r="F28" s="18">
        <f t="shared" si="0"/>
        <v>0</v>
      </c>
      <c r="G28" s="19"/>
      <c r="H28" s="18">
        <f t="shared" si="1"/>
        <v>0</v>
      </c>
      <c r="I28" s="19"/>
      <c r="J28" s="18">
        <f t="shared" si="2"/>
        <v>0</v>
      </c>
      <c r="K28" s="19"/>
      <c r="L28" s="18">
        <f t="shared" si="3"/>
        <v>0</v>
      </c>
      <c r="M28" s="19"/>
      <c r="N28" s="137">
        <f t="shared" si="3"/>
        <v>0</v>
      </c>
      <c r="O28" s="90"/>
      <c r="P28" s="60"/>
      <c r="Q28" s="61"/>
      <c r="R28" s="60"/>
      <c r="S28" s="61"/>
      <c r="T28" s="60"/>
      <c r="U28" s="61"/>
      <c r="V28" s="60"/>
      <c r="W28" s="61"/>
      <c r="X28" s="60"/>
      <c r="Y28" s="61"/>
      <c r="Z28" s="60"/>
      <c r="AA28" s="61"/>
      <c r="AB28" s="60"/>
      <c r="AC28" s="61"/>
      <c r="AD28" s="60"/>
      <c r="AE28" s="61"/>
      <c r="AF28" s="86"/>
      <c r="AG28" s="61"/>
      <c r="AH28" s="34"/>
    </row>
    <row r="29" spans="1:34" ht="15.75" thickBot="1">
      <c r="A29" s="54"/>
      <c r="B29" s="276"/>
      <c r="C29" s="31"/>
      <c r="D29" s="56"/>
      <c r="E29" s="17"/>
      <c r="F29" s="18">
        <f t="shared" si="0"/>
        <v>0</v>
      </c>
      <c r="G29" s="19"/>
      <c r="H29" s="18">
        <f t="shared" si="1"/>
        <v>0</v>
      </c>
      <c r="I29" s="19"/>
      <c r="J29" s="18">
        <f t="shared" si="2"/>
        <v>0</v>
      </c>
      <c r="K29" s="19"/>
      <c r="L29" s="18">
        <f t="shared" si="3"/>
        <v>0</v>
      </c>
      <c r="M29" s="19"/>
      <c r="N29" s="137">
        <f t="shared" si="3"/>
        <v>0</v>
      </c>
      <c r="O29" s="145"/>
      <c r="P29" s="73"/>
      <c r="Q29" s="146"/>
      <c r="R29" s="73"/>
      <c r="S29" s="146"/>
      <c r="T29" s="73"/>
      <c r="U29" s="146"/>
      <c r="V29" s="73"/>
      <c r="W29" s="146"/>
      <c r="X29" s="73"/>
      <c r="Y29" s="146"/>
      <c r="Z29" s="73"/>
      <c r="AA29" s="146"/>
      <c r="AB29" s="73"/>
      <c r="AC29" s="146"/>
      <c r="AD29" s="73"/>
      <c r="AE29" s="146"/>
      <c r="AF29" s="147"/>
      <c r="AG29" s="146"/>
      <c r="AH29" s="74"/>
    </row>
    <row r="30" spans="1:66" s="41" customFormat="1" ht="15.75" thickBot="1">
      <c r="A30" s="67" t="s">
        <v>38</v>
      </c>
      <c r="B30" s="277">
        <f>SUM(B20:B29)</f>
        <v>1408849.25</v>
      </c>
      <c r="C30" s="68">
        <f>SUM(C20:C29)</f>
        <v>58</v>
      </c>
      <c r="D30" s="68">
        <f>SUM(D20:D29)/1</f>
        <v>34.83</v>
      </c>
      <c r="E30" s="49">
        <f aca="true" t="shared" si="4" ref="E30:R30">SUM(E20:E29)</f>
        <v>317</v>
      </c>
      <c r="F30" s="39">
        <f t="shared" si="4"/>
        <v>26.416666666666664</v>
      </c>
      <c r="G30" s="39">
        <f t="shared" si="4"/>
        <v>40</v>
      </c>
      <c r="H30" s="39">
        <f t="shared" si="4"/>
        <v>3.333333333333333</v>
      </c>
      <c r="I30" s="39">
        <f t="shared" si="4"/>
        <v>0</v>
      </c>
      <c r="J30" s="39">
        <f t="shared" si="4"/>
        <v>0</v>
      </c>
      <c r="K30" s="39">
        <f t="shared" si="4"/>
        <v>0</v>
      </c>
      <c r="L30" s="39">
        <f t="shared" si="4"/>
        <v>0</v>
      </c>
      <c r="M30" s="39">
        <f t="shared" si="4"/>
        <v>0</v>
      </c>
      <c r="N30" s="39">
        <f t="shared" si="4"/>
        <v>0</v>
      </c>
      <c r="O30" s="59">
        <f t="shared" si="4"/>
        <v>0</v>
      </c>
      <c r="P30" s="59">
        <f t="shared" si="4"/>
        <v>0</v>
      </c>
      <c r="Q30" s="59">
        <f t="shared" si="4"/>
        <v>72</v>
      </c>
      <c r="R30" s="59">
        <f t="shared" si="4"/>
        <v>6</v>
      </c>
      <c r="S30" s="59">
        <f>SUM(S20:S23)</f>
        <v>7.5</v>
      </c>
      <c r="T30" s="59">
        <f>SUM(T20:T29)</f>
        <v>0.625</v>
      </c>
      <c r="U30" s="59">
        <f>SUM(U20:U29)</f>
        <v>0</v>
      </c>
      <c r="V30" s="59">
        <f>SUM(V20:V29)</f>
        <v>0</v>
      </c>
      <c r="W30" s="59">
        <f>SUM(W20:W29)</f>
        <v>0</v>
      </c>
      <c r="X30" s="59">
        <f>SUM(X20:X23)</f>
        <v>0</v>
      </c>
      <c r="Y30" s="59">
        <f aca="true" t="shared" si="5" ref="Y30:AH30">SUM(Y20:Y29)</f>
        <v>0</v>
      </c>
      <c r="Z30" s="59">
        <f t="shared" si="5"/>
        <v>0</v>
      </c>
      <c r="AA30" s="59">
        <f t="shared" si="5"/>
        <v>99</v>
      </c>
      <c r="AB30" s="59">
        <f t="shared" si="5"/>
        <v>8.25</v>
      </c>
      <c r="AC30" s="59">
        <f t="shared" si="5"/>
        <v>16.5</v>
      </c>
      <c r="AD30" s="59">
        <f t="shared" si="5"/>
        <v>1.375</v>
      </c>
      <c r="AE30" s="59">
        <f t="shared" si="5"/>
        <v>180</v>
      </c>
      <c r="AF30" s="87">
        <f t="shared" si="5"/>
        <v>15</v>
      </c>
      <c r="AG30" s="91">
        <f t="shared" si="5"/>
        <v>180</v>
      </c>
      <c r="AH30" s="129">
        <f t="shared" si="5"/>
        <v>15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7:66" ht="15">
      <c r="Q31" s="1"/>
      <c r="R31" s="1"/>
      <c r="S31" s="1"/>
      <c r="T31" s="1"/>
      <c r="W31" s="1"/>
      <c r="X31" s="1"/>
      <c r="Y31" s="1"/>
      <c r="Z31" s="1"/>
      <c r="AA31" s="1"/>
      <c r="AB31" s="1"/>
      <c r="AC31" s="1"/>
      <c r="AD31" s="1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20" ht="15">
      <c r="A32" s="373" t="s">
        <v>39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</row>
    <row r="33" spans="1:35" ht="15" customHeight="1">
      <c r="A33" s="375" t="s">
        <v>1820</v>
      </c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6"/>
      <c r="U33" s="376"/>
      <c r="V33" s="376"/>
      <c r="W33" s="376"/>
      <c r="X33" s="376"/>
      <c r="Y33" s="376"/>
      <c r="Z33" s="376"/>
      <c r="AA33" s="376"/>
      <c r="AB33" s="376"/>
      <c r="AC33" s="376"/>
      <c r="AD33" s="376"/>
      <c r="AE33" s="376"/>
      <c r="AF33" s="376"/>
      <c r="AG33" s="376"/>
      <c r="AH33" s="376"/>
      <c r="AI33" s="376"/>
    </row>
    <row r="35" ht="15">
      <c r="A35" s="274" t="s">
        <v>40</v>
      </c>
    </row>
  </sheetData>
  <mergeCells count="62">
    <mergeCell ref="A32:T32"/>
    <mergeCell ref="AC17:AC19"/>
    <mergeCell ref="AD17:AD19"/>
    <mergeCell ref="AE17:AE19"/>
    <mergeCell ref="AF17:AF19"/>
    <mergeCell ref="U17:U19"/>
    <mergeCell ref="V17:V19"/>
    <mergeCell ref="K17:K19"/>
    <mergeCell ref="L17:L19"/>
    <mergeCell ref="M17:M19"/>
    <mergeCell ref="Q17:Q19"/>
    <mergeCell ref="AG17:AG19"/>
    <mergeCell ref="AH17:AH19"/>
    <mergeCell ref="W17:W19"/>
    <mergeCell ref="X17:X19"/>
    <mergeCell ref="Y17:Y19"/>
    <mergeCell ref="Z17:Z19"/>
    <mergeCell ref="AA17:AA19"/>
    <mergeCell ref="AB17:AB19"/>
    <mergeCell ref="A33:AI33"/>
    <mergeCell ref="R17:R19"/>
    <mergeCell ref="AA14:AB16"/>
    <mergeCell ref="AC14:AD16"/>
    <mergeCell ref="N17:N19"/>
    <mergeCell ref="O17:O19"/>
    <mergeCell ref="P17:P19"/>
    <mergeCell ref="AE14:AF16"/>
    <mergeCell ref="E17:E19"/>
    <mergeCell ref="F17:F19"/>
    <mergeCell ref="G17:G19"/>
    <mergeCell ref="H17:H19"/>
    <mergeCell ref="I17:I19"/>
    <mergeCell ref="J17:J19"/>
    <mergeCell ref="S17:S19"/>
    <mergeCell ref="T17:T19"/>
    <mergeCell ref="AG12:AH16"/>
    <mergeCell ref="E13:P13"/>
    <mergeCell ref="Q13:V13"/>
    <mergeCell ref="W13:X16"/>
    <mergeCell ref="Y13:AF13"/>
    <mergeCell ref="E14:F16"/>
    <mergeCell ref="G14:H16"/>
    <mergeCell ref="I14:J16"/>
    <mergeCell ref="K14:L16"/>
    <mergeCell ref="M14:N16"/>
    <mergeCell ref="E12:AF12"/>
    <mergeCell ref="O14:P16"/>
    <mergeCell ref="Q14:R16"/>
    <mergeCell ref="S14:T16"/>
    <mergeCell ref="U14:V16"/>
    <mergeCell ref="Y14:Z16"/>
    <mergeCell ref="A10:B10"/>
    <mergeCell ref="A12:A19"/>
    <mergeCell ref="B12:B19"/>
    <mergeCell ref="C12:C19"/>
    <mergeCell ref="D12:D19"/>
    <mergeCell ref="B9:D9"/>
    <mergeCell ref="A2:AH2"/>
    <mergeCell ref="O3:V3"/>
    <mergeCell ref="P4:U4"/>
    <mergeCell ref="A6:AH6"/>
    <mergeCell ref="A7:AH7"/>
  </mergeCells>
  <printOptions/>
  <pageMargins left="0.7" right="0.7" top="0.75" bottom="0.75" header="0.3" footer="0.3"/>
  <pageSetup fitToHeight="0" fitToWidth="1" horizontalDpi="600" verticalDpi="600" orientation="landscape" paperSize="5" scale="6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3"/>
  <sheetViews>
    <sheetView workbookViewId="0" topLeftCell="A40">
      <selection activeCell="C57" sqref="C57"/>
    </sheetView>
  </sheetViews>
  <sheetFormatPr defaultColWidth="9.140625" defaultRowHeight="15"/>
  <cols>
    <col min="1" max="1" width="21.00390625" style="274" customWidth="1"/>
    <col min="2" max="2" width="25.140625" style="274" customWidth="1"/>
    <col min="3" max="3" width="45.28125" style="274" customWidth="1"/>
    <col min="4" max="5" width="8.00390625" style="274" customWidth="1"/>
    <col min="6" max="6" width="7.00390625" style="274" bestFit="1" customWidth="1"/>
    <col min="7" max="7" width="7.28125" style="274" customWidth="1"/>
    <col min="8" max="8" width="5.8515625" style="274" customWidth="1"/>
    <col min="9" max="9" width="6.421875" style="274" customWidth="1"/>
    <col min="10" max="11" width="6.28125" style="274" customWidth="1"/>
    <col min="12" max="13" width="7.28125" style="274" customWidth="1"/>
    <col min="14" max="14" width="11.28125" style="1" customWidth="1"/>
    <col min="15" max="15" width="11.00390625" style="1" customWidth="1"/>
    <col min="16" max="16" width="8.57421875" style="274" customWidth="1"/>
    <col min="17" max="17" width="7.421875" style="274" customWidth="1"/>
    <col min="18" max="19" width="7.7109375" style="274" customWidth="1"/>
    <col min="20" max="20" width="9.28125" style="1" customWidth="1"/>
    <col min="21" max="21" width="9.8515625" style="1" customWidth="1"/>
    <col min="22" max="22" width="7.7109375" style="274" customWidth="1"/>
    <col min="23" max="23" width="6.140625" style="274" customWidth="1"/>
    <col min="24" max="26" width="7.7109375" style="274" customWidth="1"/>
    <col min="27" max="27" width="9.7109375" style="274" customWidth="1"/>
    <col min="28" max="29" width="7.7109375" style="274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274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1255</v>
      </c>
    </row>
    <row r="10" spans="1:3" s="7" customFormat="1" ht="16.5" thickBot="1">
      <c r="A10" s="449" t="s">
        <v>5</v>
      </c>
      <c r="B10" s="450"/>
      <c r="C10" s="8" t="s">
        <v>1256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.75" thickBot="1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272"/>
      <c r="C21" s="288" t="s">
        <v>1257</v>
      </c>
      <c r="D21" s="291"/>
      <c r="E21" s="18">
        <f aca="true" t="shared" si="0" ref="E21:E35">+D21/12</f>
        <v>0</v>
      </c>
      <c r="G21" s="18">
        <f aca="true" t="shared" si="1" ref="G21:G46">F21/12</f>
        <v>0</v>
      </c>
      <c r="H21" s="19"/>
      <c r="I21" s="18">
        <f aca="true" t="shared" si="2" ref="I21:I46">+H21/12</f>
        <v>0</v>
      </c>
      <c r="J21" s="19"/>
      <c r="K21" s="18">
        <f aca="true" t="shared" si="3" ref="K21:M36">+J21/12</f>
        <v>0</v>
      </c>
      <c r="L21" s="19"/>
      <c r="M21" s="18">
        <f aca="true" t="shared" si="4" ref="M21:M33">+L21/12</f>
        <v>0</v>
      </c>
      <c r="N21" s="20">
        <f aca="true" t="shared" si="5" ref="N21:O36">D21+F21+H21+J21+L21</f>
        <v>0</v>
      </c>
      <c r="O21" s="21">
        <f t="shared" si="5"/>
        <v>0</v>
      </c>
      <c r="Q21" s="18">
        <f aca="true" t="shared" si="6" ref="Q21:Q46">+P21/12</f>
        <v>0</v>
      </c>
      <c r="R21" s="19"/>
      <c r="S21" s="18">
        <f aca="true" t="shared" si="7" ref="S21:S46">+R21/12</f>
        <v>0</v>
      </c>
      <c r="T21" s="20">
        <f aca="true" t="shared" si="8" ref="T21:U36">P21+R21</f>
        <v>0</v>
      </c>
      <c r="U21" s="22">
        <f t="shared" si="8"/>
        <v>0</v>
      </c>
      <c r="V21" s="23"/>
      <c r="W21" s="18">
        <f aca="true" t="shared" si="9" ref="W21:W46">+V21/12</f>
        <v>0</v>
      </c>
      <c r="X21" s="24"/>
      <c r="Y21" s="18">
        <f aca="true" t="shared" si="10" ref="Y21:Y46">+X21/12</f>
        <v>0</v>
      </c>
      <c r="Z21" s="274">
        <v>12</v>
      </c>
      <c r="AA21" s="18">
        <f aca="true" t="shared" si="11" ref="AA21:AA46">+Z21/12</f>
        <v>1</v>
      </c>
      <c r="AB21" s="25"/>
      <c r="AC21" s="18">
        <f aca="true" t="shared" si="12" ref="AC21:AC67">AB21/12</f>
        <v>0</v>
      </c>
      <c r="AD21" s="26">
        <f aca="true" t="shared" si="13" ref="AD21:AE36">X21+Z21+AB21</f>
        <v>12</v>
      </c>
      <c r="AE21" s="27">
        <f t="shared" si="13"/>
        <v>1</v>
      </c>
      <c r="AF21" s="28">
        <f aca="true" t="shared" si="14" ref="AF21:AG36">N21+T21+V21+AD21</f>
        <v>12</v>
      </c>
      <c r="AG21" s="29">
        <f t="shared" si="14"/>
        <v>1</v>
      </c>
      <c r="AH21" s="28">
        <f aca="true" t="shared" si="15" ref="AH21:AH46">IF(AF21-F21-J21-AB21-12&lt;0,0,AF21-F21-J21-AB21-12)</f>
        <v>0</v>
      </c>
      <c r="AI21" s="22">
        <f aca="true" t="shared" si="16" ref="AI21:AI46">AH21/12</f>
        <v>0</v>
      </c>
    </row>
    <row r="22" spans="1:35" ht="15">
      <c r="A22" s="272"/>
      <c r="C22" s="289" t="s">
        <v>1258</v>
      </c>
      <c r="D22" s="291"/>
      <c r="E22" s="18">
        <f t="shared" si="0"/>
        <v>0</v>
      </c>
      <c r="G22" s="18">
        <f t="shared" si="1"/>
        <v>0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0</v>
      </c>
      <c r="O22" s="21">
        <f t="shared" si="5"/>
        <v>0</v>
      </c>
      <c r="Q22" s="18">
        <f t="shared" si="6"/>
        <v>0</v>
      </c>
      <c r="R22" s="19"/>
      <c r="S22" s="18">
        <f t="shared" si="7"/>
        <v>0</v>
      </c>
      <c r="T22" s="20">
        <f t="shared" si="8"/>
        <v>0</v>
      </c>
      <c r="U22" s="22">
        <f t="shared" si="8"/>
        <v>0</v>
      </c>
      <c r="V22" s="23"/>
      <c r="W22" s="18">
        <f t="shared" si="9"/>
        <v>0</v>
      </c>
      <c r="X22" s="24"/>
      <c r="Y22" s="18">
        <f t="shared" si="10"/>
        <v>0</v>
      </c>
      <c r="Z22" s="274">
        <v>12</v>
      </c>
      <c r="AA22" s="18">
        <f t="shared" si="11"/>
        <v>1</v>
      </c>
      <c r="AB22" s="25"/>
      <c r="AC22" s="18">
        <f t="shared" si="12"/>
        <v>0</v>
      </c>
      <c r="AD22" s="26">
        <f t="shared" si="13"/>
        <v>12</v>
      </c>
      <c r="AE22" s="27">
        <f t="shared" si="13"/>
        <v>1</v>
      </c>
      <c r="AF22" s="28">
        <f t="shared" si="14"/>
        <v>12</v>
      </c>
      <c r="AG22" s="29">
        <f t="shared" si="14"/>
        <v>1</v>
      </c>
      <c r="AH22" s="28">
        <f t="shared" si="15"/>
        <v>0</v>
      </c>
      <c r="AI22" s="22">
        <f t="shared" si="16"/>
        <v>0</v>
      </c>
    </row>
    <row r="23" spans="1:35" ht="15">
      <c r="A23" s="272"/>
      <c r="C23" s="289" t="s">
        <v>1259</v>
      </c>
      <c r="D23" s="291"/>
      <c r="E23" s="18">
        <f t="shared" si="0"/>
        <v>0</v>
      </c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0</v>
      </c>
      <c r="O23" s="21">
        <f t="shared" si="5"/>
        <v>0</v>
      </c>
      <c r="Q23" s="18">
        <f t="shared" si="6"/>
        <v>0</v>
      </c>
      <c r="R23" s="19"/>
      <c r="S23" s="18">
        <f t="shared" si="7"/>
        <v>0</v>
      </c>
      <c r="T23" s="20">
        <f t="shared" si="8"/>
        <v>0</v>
      </c>
      <c r="U23" s="22">
        <f t="shared" si="8"/>
        <v>0</v>
      </c>
      <c r="V23" s="23"/>
      <c r="W23" s="18">
        <f t="shared" si="9"/>
        <v>0</v>
      </c>
      <c r="X23" s="24"/>
      <c r="Y23" s="18">
        <f t="shared" si="10"/>
        <v>0</v>
      </c>
      <c r="Z23" s="274">
        <v>12</v>
      </c>
      <c r="AA23" s="18">
        <f t="shared" si="11"/>
        <v>1</v>
      </c>
      <c r="AB23" s="25"/>
      <c r="AC23" s="18">
        <f t="shared" si="12"/>
        <v>0</v>
      </c>
      <c r="AD23" s="26">
        <f t="shared" si="13"/>
        <v>12</v>
      </c>
      <c r="AE23" s="27">
        <f t="shared" si="13"/>
        <v>1</v>
      </c>
      <c r="AF23" s="28">
        <f t="shared" si="14"/>
        <v>12</v>
      </c>
      <c r="AG23" s="29">
        <f t="shared" si="14"/>
        <v>1</v>
      </c>
      <c r="AH23" s="28">
        <f t="shared" si="15"/>
        <v>0</v>
      </c>
      <c r="AI23" s="22">
        <f t="shared" si="16"/>
        <v>0</v>
      </c>
    </row>
    <row r="24" spans="1:35" ht="15">
      <c r="A24" s="272"/>
      <c r="C24" s="289" t="s">
        <v>1260</v>
      </c>
      <c r="D24" s="291"/>
      <c r="E24" s="18">
        <f t="shared" si="0"/>
        <v>0</v>
      </c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0</v>
      </c>
      <c r="O24" s="21">
        <f t="shared" si="5"/>
        <v>0</v>
      </c>
      <c r="Q24" s="18">
        <f t="shared" si="6"/>
        <v>0</v>
      </c>
      <c r="R24" s="19"/>
      <c r="S24" s="18">
        <f t="shared" si="7"/>
        <v>0</v>
      </c>
      <c r="T24" s="20">
        <f t="shared" si="8"/>
        <v>0</v>
      </c>
      <c r="U24" s="22">
        <f t="shared" si="8"/>
        <v>0</v>
      </c>
      <c r="V24" s="23"/>
      <c r="W24" s="18">
        <f t="shared" si="9"/>
        <v>0</v>
      </c>
      <c r="X24" s="24"/>
      <c r="Y24" s="18">
        <f t="shared" si="10"/>
        <v>0</v>
      </c>
      <c r="Z24" s="274">
        <v>12</v>
      </c>
      <c r="AA24" s="18">
        <f t="shared" si="11"/>
        <v>1</v>
      </c>
      <c r="AB24" s="25"/>
      <c r="AC24" s="18">
        <f t="shared" si="12"/>
        <v>0</v>
      </c>
      <c r="AD24" s="26">
        <f t="shared" si="13"/>
        <v>12</v>
      </c>
      <c r="AE24" s="27">
        <f t="shared" si="13"/>
        <v>1</v>
      </c>
      <c r="AF24" s="28">
        <f t="shared" si="14"/>
        <v>12</v>
      </c>
      <c r="AG24" s="29">
        <f t="shared" si="14"/>
        <v>1</v>
      </c>
      <c r="AH24" s="28">
        <f t="shared" si="15"/>
        <v>0</v>
      </c>
      <c r="AI24" s="22">
        <f t="shared" si="16"/>
        <v>0</v>
      </c>
    </row>
    <row r="25" spans="1:35" ht="15">
      <c r="A25" s="272"/>
      <c r="C25" s="289" t="s">
        <v>1261</v>
      </c>
      <c r="D25" s="291"/>
      <c r="E25" s="18">
        <f t="shared" si="0"/>
        <v>0</v>
      </c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0</v>
      </c>
      <c r="O25" s="21">
        <f t="shared" si="5"/>
        <v>0</v>
      </c>
      <c r="Q25" s="18">
        <f t="shared" si="6"/>
        <v>0</v>
      </c>
      <c r="R25" s="19"/>
      <c r="S25" s="18">
        <f t="shared" si="7"/>
        <v>0</v>
      </c>
      <c r="T25" s="20">
        <f t="shared" si="8"/>
        <v>0</v>
      </c>
      <c r="U25" s="22">
        <f t="shared" si="8"/>
        <v>0</v>
      </c>
      <c r="V25" s="23"/>
      <c r="W25" s="18">
        <f t="shared" si="9"/>
        <v>0</v>
      </c>
      <c r="X25" s="24"/>
      <c r="Y25" s="18">
        <f t="shared" si="10"/>
        <v>0</v>
      </c>
      <c r="Z25" s="274">
        <v>12</v>
      </c>
      <c r="AA25" s="18">
        <f t="shared" si="11"/>
        <v>1</v>
      </c>
      <c r="AB25" s="25"/>
      <c r="AC25" s="18">
        <f t="shared" si="12"/>
        <v>0</v>
      </c>
      <c r="AD25" s="26">
        <f t="shared" si="13"/>
        <v>12</v>
      </c>
      <c r="AE25" s="27">
        <f t="shared" si="13"/>
        <v>1</v>
      </c>
      <c r="AF25" s="28">
        <f t="shared" si="14"/>
        <v>12</v>
      </c>
      <c r="AG25" s="29">
        <f t="shared" si="14"/>
        <v>1</v>
      </c>
      <c r="AH25" s="28">
        <f t="shared" si="15"/>
        <v>0</v>
      </c>
      <c r="AI25" s="22">
        <f t="shared" si="16"/>
        <v>0</v>
      </c>
    </row>
    <row r="26" spans="1:35" ht="15">
      <c r="A26" s="272"/>
      <c r="C26" s="289" t="s">
        <v>1262</v>
      </c>
      <c r="D26" s="291"/>
      <c r="E26" s="18">
        <f t="shared" si="0"/>
        <v>0</v>
      </c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0</v>
      </c>
      <c r="O26" s="21">
        <f t="shared" si="5"/>
        <v>0</v>
      </c>
      <c r="Q26" s="18">
        <f t="shared" si="6"/>
        <v>0</v>
      </c>
      <c r="R26" s="19"/>
      <c r="S26" s="18">
        <f t="shared" si="7"/>
        <v>0</v>
      </c>
      <c r="T26" s="20">
        <f t="shared" si="8"/>
        <v>0</v>
      </c>
      <c r="U26" s="22">
        <f t="shared" si="8"/>
        <v>0</v>
      </c>
      <c r="V26" s="23"/>
      <c r="W26" s="18">
        <f t="shared" si="9"/>
        <v>0</v>
      </c>
      <c r="X26" s="24"/>
      <c r="Y26" s="18">
        <f t="shared" si="10"/>
        <v>0</v>
      </c>
      <c r="Z26" s="274">
        <v>12</v>
      </c>
      <c r="AA26" s="18">
        <f t="shared" si="11"/>
        <v>1</v>
      </c>
      <c r="AB26" s="25"/>
      <c r="AC26" s="18">
        <f t="shared" si="12"/>
        <v>0</v>
      </c>
      <c r="AD26" s="26">
        <f t="shared" si="13"/>
        <v>12</v>
      </c>
      <c r="AE26" s="27">
        <f t="shared" si="13"/>
        <v>1</v>
      </c>
      <c r="AF26" s="28">
        <f t="shared" si="14"/>
        <v>12</v>
      </c>
      <c r="AG26" s="29">
        <f t="shared" si="14"/>
        <v>1</v>
      </c>
      <c r="AH26" s="28">
        <f t="shared" si="15"/>
        <v>0</v>
      </c>
      <c r="AI26" s="22">
        <f t="shared" si="16"/>
        <v>0</v>
      </c>
    </row>
    <row r="27" spans="1:35" ht="15">
      <c r="A27" s="272"/>
      <c r="C27" s="289" t="s">
        <v>1263</v>
      </c>
      <c r="D27" s="291"/>
      <c r="E27" s="18">
        <f t="shared" si="0"/>
        <v>0</v>
      </c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0</v>
      </c>
      <c r="O27" s="21">
        <f t="shared" si="5"/>
        <v>0</v>
      </c>
      <c r="Q27" s="18">
        <f t="shared" si="6"/>
        <v>0</v>
      </c>
      <c r="R27" s="19"/>
      <c r="S27" s="18">
        <f t="shared" si="7"/>
        <v>0</v>
      </c>
      <c r="T27" s="20">
        <f t="shared" si="8"/>
        <v>0</v>
      </c>
      <c r="U27" s="22">
        <f t="shared" si="8"/>
        <v>0</v>
      </c>
      <c r="V27" s="23"/>
      <c r="W27" s="18">
        <f t="shared" si="9"/>
        <v>0</v>
      </c>
      <c r="X27" s="24"/>
      <c r="Y27" s="18">
        <f t="shared" si="10"/>
        <v>0</v>
      </c>
      <c r="Z27" s="274">
        <v>12</v>
      </c>
      <c r="AA27" s="18">
        <f t="shared" si="11"/>
        <v>1</v>
      </c>
      <c r="AB27" s="25"/>
      <c r="AC27" s="18">
        <f t="shared" si="12"/>
        <v>0</v>
      </c>
      <c r="AD27" s="26">
        <f t="shared" si="13"/>
        <v>12</v>
      </c>
      <c r="AE27" s="27">
        <f t="shared" si="13"/>
        <v>1</v>
      </c>
      <c r="AF27" s="28">
        <f t="shared" si="14"/>
        <v>12</v>
      </c>
      <c r="AG27" s="29">
        <f t="shared" si="14"/>
        <v>1</v>
      </c>
      <c r="AH27" s="28">
        <f t="shared" si="15"/>
        <v>0</v>
      </c>
      <c r="AI27" s="22">
        <f t="shared" si="16"/>
        <v>0</v>
      </c>
    </row>
    <row r="28" spans="1:35" ht="15">
      <c r="A28" s="272"/>
      <c r="C28" s="289" t="s">
        <v>1264</v>
      </c>
      <c r="D28" s="291"/>
      <c r="E28" s="18">
        <f t="shared" si="0"/>
        <v>0</v>
      </c>
      <c r="G28" s="18">
        <f t="shared" si="1"/>
        <v>0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0</v>
      </c>
      <c r="O28" s="21">
        <f t="shared" si="5"/>
        <v>0</v>
      </c>
      <c r="Q28" s="18">
        <f t="shared" si="6"/>
        <v>0</v>
      </c>
      <c r="R28" s="19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Z28" s="274">
        <v>12</v>
      </c>
      <c r="AA28" s="18">
        <f t="shared" si="11"/>
        <v>1</v>
      </c>
      <c r="AB28" s="25"/>
      <c r="AC28" s="18">
        <f t="shared" si="12"/>
        <v>0</v>
      </c>
      <c r="AD28" s="26">
        <f t="shared" si="13"/>
        <v>12</v>
      </c>
      <c r="AE28" s="27">
        <f t="shared" si="13"/>
        <v>1</v>
      </c>
      <c r="AF28" s="28">
        <f t="shared" si="14"/>
        <v>12</v>
      </c>
      <c r="AG28" s="29">
        <f t="shared" si="14"/>
        <v>1</v>
      </c>
      <c r="AH28" s="28">
        <f t="shared" si="15"/>
        <v>0</v>
      </c>
      <c r="AI28" s="22">
        <f t="shared" si="16"/>
        <v>0</v>
      </c>
    </row>
    <row r="29" spans="1:35" ht="15">
      <c r="A29" s="272"/>
      <c r="B29" s="267"/>
      <c r="C29" s="289" t="s">
        <v>1265</v>
      </c>
      <c r="D29" s="291"/>
      <c r="E29" s="18">
        <f t="shared" si="0"/>
        <v>0</v>
      </c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0</v>
      </c>
      <c r="O29" s="21">
        <f t="shared" si="5"/>
        <v>0</v>
      </c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Z29" s="274">
        <v>12</v>
      </c>
      <c r="AA29" s="18">
        <f t="shared" si="11"/>
        <v>1</v>
      </c>
      <c r="AB29" s="25"/>
      <c r="AC29" s="18">
        <f t="shared" si="12"/>
        <v>0</v>
      </c>
      <c r="AD29" s="26">
        <f t="shared" si="13"/>
        <v>12</v>
      </c>
      <c r="AE29" s="27">
        <f t="shared" si="13"/>
        <v>1</v>
      </c>
      <c r="AF29" s="28">
        <f t="shared" si="14"/>
        <v>12</v>
      </c>
      <c r="AG29" s="29">
        <f t="shared" si="14"/>
        <v>1</v>
      </c>
      <c r="AH29" s="28">
        <f t="shared" si="15"/>
        <v>0</v>
      </c>
      <c r="AI29" s="22">
        <f t="shared" si="16"/>
        <v>0</v>
      </c>
    </row>
    <row r="30" spans="1:35" ht="15">
      <c r="A30" s="272"/>
      <c r="B30" s="267"/>
      <c r="C30" s="289" t="s">
        <v>1266</v>
      </c>
      <c r="D30" s="291"/>
      <c r="E30" s="18">
        <f t="shared" si="0"/>
        <v>0</v>
      </c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0</v>
      </c>
      <c r="O30" s="21">
        <f t="shared" si="5"/>
        <v>0</v>
      </c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Z30" s="274">
        <v>12</v>
      </c>
      <c r="AA30" s="18">
        <f t="shared" si="11"/>
        <v>1</v>
      </c>
      <c r="AB30" s="25"/>
      <c r="AC30" s="18">
        <f t="shared" si="12"/>
        <v>0</v>
      </c>
      <c r="AD30" s="26">
        <f t="shared" si="13"/>
        <v>12</v>
      </c>
      <c r="AE30" s="27">
        <f t="shared" si="13"/>
        <v>1</v>
      </c>
      <c r="AF30" s="28">
        <f t="shared" si="14"/>
        <v>12</v>
      </c>
      <c r="AG30" s="29">
        <f t="shared" si="14"/>
        <v>1</v>
      </c>
      <c r="AH30" s="28">
        <f t="shared" si="15"/>
        <v>0</v>
      </c>
      <c r="AI30" s="22">
        <f t="shared" si="16"/>
        <v>0</v>
      </c>
    </row>
    <row r="31" spans="1:35" ht="15">
      <c r="A31" s="272"/>
      <c r="B31" s="267"/>
      <c r="C31" s="289" t="s">
        <v>1267</v>
      </c>
      <c r="D31" s="291"/>
      <c r="E31" s="18">
        <f t="shared" si="0"/>
        <v>0</v>
      </c>
      <c r="F31" s="19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0</v>
      </c>
      <c r="O31" s="21">
        <f t="shared" si="5"/>
        <v>0</v>
      </c>
      <c r="P31" s="19"/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Z31" s="274">
        <v>12</v>
      </c>
      <c r="AA31" s="18">
        <f t="shared" si="11"/>
        <v>1</v>
      </c>
      <c r="AB31" s="25"/>
      <c r="AC31" s="18">
        <f t="shared" si="12"/>
        <v>0</v>
      </c>
      <c r="AD31" s="26">
        <f t="shared" si="13"/>
        <v>12</v>
      </c>
      <c r="AE31" s="27">
        <f t="shared" si="13"/>
        <v>1</v>
      </c>
      <c r="AF31" s="28">
        <f t="shared" si="14"/>
        <v>12</v>
      </c>
      <c r="AG31" s="29">
        <f t="shared" si="14"/>
        <v>1</v>
      </c>
      <c r="AH31" s="28">
        <f t="shared" si="15"/>
        <v>0</v>
      </c>
      <c r="AI31" s="22">
        <f t="shared" si="16"/>
        <v>0</v>
      </c>
    </row>
    <row r="32" spans="1:35" ht="15">
      <c r="A32" s="272"/>
      <c r="B32" s="267"/>
      <c r="C32" s="289" t="s">
        <v>1268</v>
      </c>
      <c r="D32" s="291"/>
      <c r="E32" s="18">
        <f t="shared" si="0"/>
        <v>0</v>
      </c>
      <c r="F32" s="19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0</v>
      </c>
      <c r="O32" s="21">
        <f t="shared" si="5"/>
        <v>0</v>
      </c>
      <c r="P32" s="19"/>
      <c r="Q32" s="18">
        <f t="shared" si="6"/>
        <v>0</v>
      </c>
      <c r="R32" s="19"/>
      <c r="S32" s="18">
        <f t="shared" si="7"/>
        <v>0</v>
      </c>
      <c r="T32" s="20">
        <f t="shared" si="8"/>
        <v>0</v>
      </c>
      <c r="U32" s="22">
        <f t="shared" si="8"/>
        <v>0</v>
      </c>
      <c r="V32" s="23"/>
      <c r="W32" s="18">
        <f t="shared" si="9"/>
        <v>0</v>
      </c>
      <c r="X32" s="24"/>
      <c r="Y32" s="18">
        <f t="shared" si="10"/>
        <v>0</v>
      </c>
      <c r="Z32" s="274">
        <v>12</v>
      </c>
      <c r="AA32" s="18">
        <f t="shared" si="11"/>
        <v>1</v>
      </c>
      <c r="AB32" s="25"/>
      <c r="AC32" s="18">
        <f t="shared" si="12"/>
        <v>0</v>
      </c>
      <c r="AD32" s="26">
        <f t="shared" si="13"/>
        <v>12</v>
      </c>
      <c r="AE32" s="27">
        <f t="shared" si="13"/>
        <v>1</v>
      </c>
      <c r="AF32" s="28">
        <f t="shared" si="14"/>
        <v>12</v>
      </c>
      <c r="AG32" s="29">
        <f t="shared" si="14"/>
        <v>1</v>
      </c>
      <c r="AH32" s="28">
        <f t="shared" si="15"/>
        <v>0</v>
      </c>
      <c r="AI32" s="22">
        <f t="shared" si="16"/>
        <v>0</v>
      </c>
    </row>
    <row r="33" spans="1:35" ht="15">
      <c r="A33" s="272"/>
      <c r="B33" s="267"/>
      <c r="C33" s="289" t="s">
        <v>1269</v>
      </c>
      <c r="D33" s="291"/>
      <c r="E33" s="18">
        <f t="shared" si="0"/>
        <v>0</v>
      </c>
      <c r="F33" s="19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0</v>
      </c>
      <c r="O33" s="21">
        <f t="shared" si="5"/>
        <v>0</v>
      </c>
      <c r="P33" s="19"/>
      <c r="Q33" s="18">
        <f t="shared" si="6"/>
        <v>0</v>
      </c>
      <c r="R33" s="19"/>
      <c r="S33" s="18">
        <f t="shared" si="7"/>
        <v>0</v>
      </c>
      <c r="T33" s="20">
        <f t="shared" si="8"/>
        <v>0</v>
      </c>
      <c r="U33" s="22">
        <f t="shared" si="8"/>
        <v>0</v>
      </c>
      <c r="V33" s="23"/>
      <c r="W33" s="18">
        <f t="shared" si="9"/>
        <v>0</v>
      </c>
      <c r="X33" s="24"/>
      <c r="Y33" s="18">
        <f t="shared" si="10"/>
        <v>0</v>
      </c>
      <c r="Z33" s="274">
        <v>12</v>
      </c>
      <c r="AA33" s="18">
        <f t="shared" si="11"/>
        <v>1</v>
      </c>
      <c r="AB33" s="25"/>
      <c r="AC33" s="18">
        <f t="shared" si="12"/>
        <v>0</v>
      </c>
      <c r="AD33" s="26">
        <f t="shared" si="13"/>
        <v>12</v>
      </c>
      <c r="AE33" s="27">
        <f t="shared" si="13"/>
        <v>1</v>
      </c>
      <c r="AF33" s="28">
        <f t="shared" si="14"/>
        <v>12</v>
      </c>
      <c r="AG33" s="29">
        <f t="shared" si="14"/>
        <v>1</v>
      </c>
      <c r="AH33" s="28">
        <f t="shared" si="15"/>
        <v>0</v>
      </c>
      <c r="AI33" s="22">
        <f t="shared" si="16"/>
        <v>0</v>
      </c>
    </row>
    <row r="34" spans="1:35" ht="15">
      <c r="A34" s="272"/>
      <c r="B34" s="267"/>
      <c r="C34" s="290" t="s">
        <v>1270</v>
      </c>
      <c r="D34" s="291"/>
      <c r="E34" s="18">
        <f t="shared" si="0"/>
        <v>0</v>
      </c>
      <c r="F34" s="19"/>
      <c r="G34" s="18">
        <f t="shared" si="1"/>
        <v>0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3"/>
        <v>0</v>
      </c>
      <c r="N34" s="20">
        <f t="shared" si="5"/>
        <v>0</v>
      </c>
      <c r="O34" s="21">
        <f t="shared" si="5"/>
        <v>0</v>
      </c>
      <c r="P34" s="19"/>
      <c r="Q34" s="18">
        <f t="shared" si="6"/>
        <v>0</v>
      </c>
      <c r="R34" s="19"/>
      <c r="S34" s="18">
        <f t="shared" si="7"/>
        <v>0</v>
      </c>
      <c r="T34" s="20">
        <f t="shared" si="8"/>
        <v>0</v>
      </c>
      <c r="U34" s="22">
        <f t="shared" si="8"/>
        <v>0</v>
      </c>
      <c r="V34" s="23"/>
      <c r="W34" s="18">
        <f t="shared" si="9"/>
        <v>0</v>
      </c>
      <c r="X34" s="24"/>
      <c r="Y34" s="18">
        <f t="shared" si="10"/>
        <v>0</v>
      </c>
      <c r="Z34" s="274">
        <v>12</v>
      </c>
      <c r="AA34" s="18">
        <f t="shared" si="11"/>
        <v>1</v>
      </c>
      <c r="AB34" s="25"/>
      <c r="AC34" s="18">
        <f t="shared" si="12"/>
        <v>0</v>
      </c>
      <c r="AD34" s="26">
        <f t="shared" si="13"/>
        <v>12</v>
      </c>
      <c r="AE34" s="27">
        <f t="shared" si="13"/>
        <v>1</v>
      </c>
      <c r="AF34" s="28">
        <f t="shared" si="14"/>
        <v>12</v>
      </c>
      <c r="AG34" s="29">
        <f t="shared" si="14"/>
        <v>1</v>
      </c>
      <c r="AH34" s="28">
        <f t="shared" si="15"/>
        <v>0</v>
      </c>
      <c r="AI34" s="22">
        <f t="shared" si="16"/>
        <v>0</v>
      </c>
    </row>
    <row r="35" spans="1:35" ht="15">
      <c r="A35" s="15"/>
      <c r="B35" s="16"/>
      <c r="C35" s="289" t="s">
        <v>1271</v>
      </c>
      <c r="D35" s="291"/>
      <c r="E35" s="18">
        <f t="shared" si="0"/>
        <v>0</v>
      </c>
      <c r="F35" s="19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3"/>
        <v>0</v>
      </c>
      <c r="N35" s="20">
        <f t="shared" si="5"/>
        <v>0</v>
      </c>
      <c r="O35" s="21">
        <f t="shared" si="5"/>
        <v>0</v>
      </c>
      <c r="P35" s="19"/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274">
        <v>12</v>
      </c>
      <c r="AA35" s="18">
        <f t="shared" si="11"/>
        <v>1</v>
      </c>
      <c r="AB35" s="25"/>
      <c r="AC35" s="18">
        <f t="shared" si="12"/>
        <v>0</v>
      </c>
      <c r="AD35" s="26">
        <f t="shared" si="13"/>
        <v>12</v>
      </c>
      <c r="AE35" s="27">
        <f t="shared" si="13"/>
        <v>1</v>
      </c>
      <c r="AF35" s="28">
        <f t="shared" si="14"/>
        <v>12</v>
      </c>
      <c r="AG35" s="29">
        <f t="shared" si="14"/>
        <v>1</v>
      </c>
      <c r="AH35" s="28">
        <f t="shared" si="15"/>
        <v>0</v>
      </c>
      <c r="AI35" s="22">
        <f t="shared" si="16"/>
        <v>0</v>
      </c>
    </row>
    <row r="36" spans="1:35" ht="15">
      <c r="A36" s="15"/>
      <c r="B36" s="16"/>
      <c r="C36" s="69"/>
      <c r="D36" s="291"/>
      <c r="E36" s="18">
        <f aca="true" t="shared" si="17" ref="E36:E67">+D36/12</f>
        <v>0</v>
      </c>
      <c r="F36" s="19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3"/>
        <v>0</v>
      </c>
      <c r="N36" s="20">
        <f t="shared" si="5"/>
        <v>0</v>
      </c>
      <c r="O36" s="21">
        <f t="shared" si="5"/>
        <v>0</v>
      </c>
      <c r="P36" s="19"/>
      <c r="Q36" s="18">
        <f t="shared" si="6"/>
        <v>0</v>
      </c>
      <c r="R36" s="19"/>
      <c r="S36" s="18">
        <f t="shared" si="7"/>
        <v>0</v>
      </c>
      <c r="T36" s="20">
        <f t="shared" si="8"/>
        <v>0</v>
      </c>
      <c r="U36" s="22">
        <f t="shared" si="8"/>
        <v>0</v>
      </c>
      <c r="V36" s="23"/>
      <c r="W36" s="18">
        <f t="shared" si="9"/>
        <v>0</v>
      </c>
      <c r="X36" s="24"/>
      <c r="Y36" s="18">
        <f t="shared" si="10"/>
        <v>0</v>
      </c>
      <c r="Z36" s="24"/>
      <c r="AA36" s="18">
        <f t="shared" si="11"/>
        <v>0</v>
      </c>
      <c r="AB36" s="25"/>
      <c r="AC36" s="18">
        <f t="shared" si="12"/>
        <v>0</v>
      </c>
      <c r="AD36" s="26">
        <f t="shared" si="13"/>
        <v>0</v>
      </c>
      <c r="AE36" s="27">
        <f t="shared" si="13"/>
        <v>0</v>
      </c>
      <c r="AF36" s="28">
        <f t="shared" si="14"/>
        <v>0</v>
      </c>
      <c r="AG36" s="29">
        <f t="shared" si="14"/>
        <v>0</v>
      </c>
      <c r="AH36" s="28">
        <f t="shared" si="15"/>
        <v>0</v>
      </c>
      <c r="AI36" s="22">
        <f t="shared" si="16"/>
        <v>0</v>
      </c>
    </row>
    <row r="37" spans="1:35" ht="15">
      <c r="A37" s="15"/>
      <c r="B37" s="16"/>
      <c r="C37" s="16"/>
      <c r="D37" s="17"/>
      <c r="E37" s="18">
        <f t="shared" si="17"/>
        <v>0</v>
      </c>
      <c r="F37" s="19"/>
      <c r="G37" s="18">
        <f t="shared" si="1"/>
        <v>0</v>
      </c>
      <c r="H37" s="19"/>
      <c r="I37" s="18">
        <f t="shared" si="2"/>
        <v>0</v>
      </c>
      <c r="J37" s="19"/>
      <c r="K37" s="18">
        <f aca="true" t="shared" si="18" ref="K37:M46">+J37/12</f>
        <v>0</v>
      </c>
      <c r="L37" s="19"/>
      <c r="M37" s="18">
        <f t="shared" si="18"/>
        <v>0</v>
      </c>
      <c r="N37" s="20">
        <f aca="true" t="shared" si="19" ref="N37:O46">D37+F37+H37+J37+L37</f>
        <v>0</v>
      </c>
      <c r="O37" s="21">
        <f t="shared" si="19"/>
        <v>0</v>
      </c>
      <c r="P37" s="19"/>
      <c r="Q37" s="18">
        <f t="shared" si="6"/>
        <v>0</v>
      </c>
      <c r="R37" s="19"/>
      <c r="S37" s="18">
        <f t="shared" si="7"/>
        <v>0</v>
      </c>
      <c r="T37" s="20">
        <f aca="true" t="shared" si="20" ref="T37:U46">P37+R37</f>
        <v>0</v>
      </c>
      <c r="U37" s="22">
        <f t="shared" si="20"/>
        <v>0</v>
      </c>
      <c r="V37" s="23"/>
      <c r="W37" s="18">
        <f t="shared" si="9"/>
        <v>0</v>
      </c>
      <c r="X37" s="24"/>
      <c r="Y37" s="18">
        <f t="shared" si="10"/>
        <v>0</v>
      </c>
      <c r="Z37" s="24"/>
      <c r="AA37" s="18">
        <f t="shared" si="11"/>
        <v>0</v>
      </c>
      <c r="AB37" s="25"/>
      <c r="AC37" s="18">
        <f t="shared" si="12"/>
        <v>0</v>
      </c>
      <c r="AD37" s="26">
        <f aca="true" t="shared" si="21" ref="AD37:AE46">X37+Z37+AB37</f>
        <v>0</v>
      </c>
      <c r="AE37" s="27">
        <f t="shared" si="21"/>
        <v>0</v>
      </c>
      <c r="AF37" s="28">
        <f aca="true" t="shared" si="22" ref="AF37:AG46">N37+T37+V37+AD37</f>
        <v>0</v>
      </c>
      <c r="AG37" s="29">
        <f t="shared" si="22"/>
        <v>0</v>
      </c>
      <c r="AH37" s="28">
        <f t="shared" si="15"/>
        <v>0</v>
      </c>
      <c r="AI37" s="22">
        <f t="shared" si="16"/>
        <v>0</v>
      </c>
    </row>
    <row r="38" spans="1:35" ht="15">
      <c r="A38" s="15"/>
      <c r="B38" s="16"/>
      <c r="C38" s="16"/>
      <c r="D38" s="17"/>
      <c r="E38" s="18">
        <f t="shared" si="17"/>
        <v>0</v>
      </c>
      <c r="F38" s="19"/>
      <c r="G38" s="18">
        <f t="shared" si="1"/>
        <v>0</v>
      </c>
      <c r="H38" s="19"/>
      <c r="I38" s="18">
        <f t="shared" si="2"/>
        <v>0</v>
      </c>
      <c r="J38" s="19"/>
      <c r="K38" s="18">
        <f t="shared" si="18"/>
        <v>0</v>
      </c>
      <c r="L38" s="19"/>
      <c r="M38" s="18">
        <f t="shared" si="18"/>
        <v>0</v>
      </c>
      <c r="N38" s="20">
        <f t="shared" si="19"/>
        <v>0</v>
      </c>
      <c r="O38" s="21">
        <f t="shared" si="19"/>
        <v>0</v>
      </c>
      <c r="P38" s="19"/>
      <c r="Q38" s="18">
        <f t="shared" si="6"/>
        <v>0</v>
      </c>
      <c r="R38" s="19"/>
      <c r="S38" s="18">
        <f t="shared" si="7"/>
        <v>0</v>
      </c>
      <c r="T38" s="20">
        <f t="shared" si="20"/>
        <v>0</v>
      </c>
      <c r="U38" s="22">
        <f t="shared" si="20"/>
        <v>0</v>
      </c>
      <c r="V38" s="23"/>
      <c r="W38" s="18">
        <f t="shared" si="9"/>
        <v>0</v>
      </c>
      <c r="X38" s="24"/>
      <c r="Y38" s="18">
        <f t="shared" si="10"/>
        <v>0</v>
      </c>
      <c r="Z38" s="24"/>
      <c r="AA38" s="18">
        <f t="shared" si="11"/>
        <v>0</v>
      </c>
      <c r="AB38" s="25"/>
      <c r="AC38" s="18">
        <f t="shared" si="12"/>
        <v>0</v>
      </c>
      <c r="AD38" s="26">
        <f t="shared" si="21"/>
        <v>0</v>
      </c>
      <c r="AE38" s="27">
        <f t="shared" si="21"/>
        <v>0</v>
      </c>
      <c r="AF38" s="28">
        <f t="shared" si="22"/>
        <v>0</v>
      </c>
      <c r="AG38" s="29">
        <f t="shared" si="22"/>
        <v>0</v>
      </c>
      <c r="AH38" s="28">
        <f t="shared" si="15"/>
        <v>0</v>
      </c>
      <c r="AI38" s="22">
        <f t="shared" si="16"/>
        <v>0</v>
      </c>
    </row>
    <row r="39" spans="1:35" s="1" customFormat="1" ht="15">
      <c r="A39" s="493" t="s">
        <v>35</v>
      </c>
      <c r="B39" s="494"/>
      <c r="C39" s="495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8"/>
    </row>
    <row r="40" spans="1:35" ht="15">
      <c r="A40" s="15"/>
      <c r="B40" s="16"/>
      <c r="C40" s="16"/>
      <c r="D40" s="17"/>
      <c r="E40" s="18">
        <f t="shared" si="17"/>
        <v>0</v>
      </c>
      <c r="F40" s="19"/>
      <c r="G40" s="18">
        <f t="shared" si="1"/>
        <v>0</v>
      </c>
      <c r="H40" s="19"/>
      <c r="I40" s="18">
        <f t="shared" si="2"/>
        <v>0</v>
      </c>
      <c r="J40" s="19"/>
      <c r="K40" s="18">
        <f t="shared" si="18"/>
        <v>0</v>
      </c>
      <c r="L40" s="19"/>
      <c r="M40" s="18">
        <f t="shared" si="18"/>
        <v>0</v>
      </c>
      <c r="N40" s="20">
        <f t="shared" si="19"/>
        <v>0</v>
      </c>
      <c r="O40" s="21">
        <f t="shared" si="19"/>
        <v>0</v>
      </c>
      <c r="P40" s="19"/>
      <c r="Q40" s="18">
        <f t="shared" si="6"/>
        <v>0</v>
      </c>
      <c r="R40" s="19"/>
      <c r="S40" s="18">
        <f t="shared" si="7"/>
        <v>0</v>
      </c>
      <c r="T40" s="20">
        <f t="shared" si="20"/>
        <v>0</v>
      </c>
      <c r="U40" s="22">
        <f t="shared" si="20"/>
        <v>0</v>
      </c>
      <c r="V40" s="23"/>
      <c r="W40" s="18">
        <f t="shared" si="9"/>
        <v>0</v>
      </c>
      <c r="X40" s="24"/>
      <c r="Y40" s="18">
        <f t="shared" si="10"/>
        <v>0</v>
      </c>
      <c r="Z40" s="24"/>
      <c r="AA40" s="18">
        <f t="shared" si="11"/>
        <v>0</v>
      </c>
      <c r="AB40" s="25"/>
      <c r="AC40" s="18">
        <f t="shared" si="12"/>
        <v>0</v>
      </c>
      <c r="AD40" s="26">
        <f t="shared" si="21"/>
        <v>0</v>
      </c>
      <c r="AE40" s="27">
        <f t="shared" si="21"/>
        <v>0</v>
      </c>
      <c r="AF40" s="28">
        <f t="shared" si="22"/>
        <v>0</v>
      </c>
      <c r="AG40" s="29">
        <f t="shared" si="22"/>
        <v>0</v>
      </c>
      <c r="AH40" s="28">
        <f t="shared" si="15"/>
        <v>0</v>
      </c>
      <c r="AI40" s="22">
        <f t="shared" si="16"/>
        <v>0</v>
      </c>
    </row>
    <row r="41" spans="1:35" ht="15">
      <c r="A41" s="15"/>
      <c r="B41" s="16"/>
      <c r="C41" s="16"/>
      <c r="D41" s="17"/>
      <c r="E41" s="18">
        <f t="shared" si="17"/>
        <v>0</v>
      </c>
      <c r="F41" s="19"/>
      <c r="G41" s="18">
        <f t="shared" si="1"/>
        <v>0</v>
      </c>
      <c r="H41" s="19"/>
      <c r="I41" s="18">
        <f t="shared" si="2"/>
        <v>0</v>
      </c>
      <c r="J41" s="19"/>
      <c r="K41" s="18">
        <f t="shared" si="18"/>
        <v>0</v>
      </c>
      <c r="L41" s="19"/>
      <c r="M41" s="18">
        <f t="shared" si="18"/>
        <v>0</v>
      </c>
      <c r="N41" s="20">
        <f t="shared" si="19"/>
        <v>0</v>
      </c>
      <c r="O41" s="21">
        <f t="shared" si="19"/>
        <v>0</v>
      </c>
      <c r="P41" s="19"/>
      <c r="Q41" s="18">
        <f t="shared" si="6"/>
        <v>0</v>
      </c>
      <c r="R41" s="19"/>
      <c r="S41" s="18">
        <f t="shared" si="7"/>
        <v>0</v>
      </c>
      <c r="T41" s="20">
        <f t="shared" si="20"/>
        <v>0</v>
      </c>
      <c r="U41" s="22">
        <f t="shared" si="20"/>
        <v>0</v>
      </c>
      <c r="V41" s="23"/>
      <c r="W41" s="18">
        <f t="shared" si="9"/>
        <v>0</v>
      </c>
      <c r="X41" s="24"/>
      <c r="Y41" s="18">
        <f t="shared" si="10"/>
        <v>0</v>
      </c>
      <c r="Z41" s="24"/>
      <c r="AA41" s="18">
        <f t="shared" si="11"/>
        <v>0</v>
      </c>
      <c r="AB41" s="25"/>
      <c r="AC41" s="18">
        <f t="shared" si="12"/>
        <v>0</v>
      </c>
      <c r="AD41" s="26">
        <f t="shared" si="21"/>
        <v>0</v>
      </c>
      <c r="AE41" s="27">
        <f t="shared" si="21"/>
        <v>0</v>
      </c>
      <c r="AF41" s="28">
        <f t="shared" si="22"/>
        <v>0</v>
      </c>
      <c r="AG41" s="29">
        <f t="shared" si="22"/>
        <v>0</v>
      </c>
      <c r="AH41" s="28">
        <f t="shared" si="15"/>
        <v>0</v>
      </c>
      <c r="AI41" s="22">
        <f t="shared" si="16"/>
        <v>0</v>
      </c>
    </row>
    <row r="42" spans="1:35" ht="15">
      <c r="A42" s="15"/>
      <c r="B42" s="16"/>
      <c r="C42" s="16"/>
      <c r="D42" s="17"/>
      <c r="E42" s="18">
        <f t="shared" si="17"/>
        <v>0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18"/>
        <v>0</v>
      </c>
      <c r="L42" s="19"/>
      <c r="M42" s="18">
        <f t="shared" si="18"/>
        <v>0</v>
      </c>
      <c r="N42" s="20">
        <f t="shared" si="19"/>
        <v>0</v>
      </c>
      <c r="O42" s="21">
        <f t="shared" si="19"/>
        <v>0</v>
      </c>
      <c r="P42" s="19"/>
      <c r="Q42" s="18">
        <f t="shared" si="6"/>
        <v>0</v>
      </c>
      <c r="R42" s="19"/>
      <c r="S42" s="18">
        <f t="shared" si="7"/>
        <v>0</v>
      </c>
      <c r="T42" s="20">
        <f t="shared" si="20"/>
        <v>0</v>
      </c>
      <c r="U42" s="22">
        <f t="shared" si="20"/>
        <v>0</v>
      </c>
      <c r="V42" s="23"/>
      <c r="W42" s="18">
        <f t="shared" si="9"/>
        <v>0</v>
      </c>
      <c r="X42" s="24"/>
      <c r="Y42" s="18">
        <f t="shared" si="10"/>
        <v>0</v>
      </c>
      <c r="Z42" s="24"/>
      <c r="AA42" s="18">
        <f t="shared" si="11"/>
        <v>0</v>
      </c>
      <c r="AB42" s="25"/>
      <c r="AC42" s="18">
        <f t="shared" si="12"/>
        <v>0</v>
      </c>
      <c r="AD42" s="26">
        <f t="shared" si="21"/>
        <v>0</v>
      </c>
      <c r="AE42" s="27">
        <f t="shared" si="21"/>
        <v>0</v>
      </c>
      <c r="AF42" s="28">
        <f t="shared" si="22"/>
        <v>0</v>
      </c>
      <c r="AG42" s="29">
        <f t="shared" si="22"/>
        <v>0</v>
      </c>
      <c r="AH42" s="28">
        <f t="shared" si="15"/>
        <v>0</v>
      </c>
      <c r="AI42" s="22">
        <f t="shared" si="16"/>
        <v>0</v>
      </c>
    </row>
    <row r="43" spans="1:35" ht="15">
      <c r="A43" s="15"/>
      <c r="B43" s="16"/>
      <c r="C43" s="16"/>
      <c r="D43" s="17"/>
      <c r="E43" s="18">
        <f t="shared" si="17"/>
        <v>0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t="shared" si="18"/>
        <v>0</v>
      </c>
      <c r="L43" s="19"/>
      <c r="M43" s="18">
        <f t="shared" si="18"/>
        <v>0</v>
      </c>
      <c r="N43" s="20">
        <f t="shared" si="19"/>
        <v>0</v>
      </c>
      <c r="O43" s="21">
        <f t="shared" si="19"/>
        <v>0</v>
      </c>
      <c r="P43" s="19"/>
      <c r="Q43" s="18">
        <f t="shared" si="6"/>
        <v>0</v>
      </c>
      <c r="R43" s="19"/>
      <c r="S43" s="18">
        <f t="shared" si="7"/>
        <v>0</v>
      </c>
      <c r="T43" s="20">
        <f t="shared" si="20"/>
        <v>0</v>
      </c>
      <c r="U43" s="22">
        <f t="shared" si="20"/>
        <v>0</v>
      </c>
      <c r="V43" s="23"/>
      <c r="W43" s="18">
        <f t="shared" si="9"/>
        <v>0</v>
      </c>
      <c r="X43" s="24"/>
      <c r="Y43" s="18">
        <f t="shared" si="10"/>
        <v>0</v>
      </c>
      <c r="Z43" s="24"/>
      <c r="AA43" s="18">
        <f t="shared" si="11"/>
        <v>0</v>
      </c>
      <c r="AB43" s="25"/>
      <c r="AC43" s="18">
        <f t="shared" si="12"/>
        <v>0</v>
      </c>
      <c r="AD43" s="26">
        <f t="shared" si="21"/>
        <v>0</v>
      </c>
      <c r="AE43" s="27">
        <f t="shared" si="21"/>
        <v>0</v>
      </c>
      <c r="AF43" s="28">
        <f t="shared" si="22"/>
        <v>0</v>
      </c>
      <c r="AG43" s="29">
        <f t="shared" si="22"/>
        <v>0</v>
      </c>
      <c r="AH43" s="28">
        <f t="shared" si="15"/>
        <v>0</v>
      </c>
      <c r="AI43" s="22">
        <f t="shared" si="16"/>
        <v>0</v>
      </c>
    </row>
    <row r="44" spans="1:35" ht="15">
      <c r="A44" s="15"/>
      <c r="B44" s="16"/>
      <c r="C44" s="16"/>
      <c r="D44" s="17"/>
      <c r="E44" s="18">
        <f t="shared" si="17"/>
        <v>0</v>
      </c>
      <c r="F44" s="19"/>
      <c r="G44" s="18">
        <f t="shared" si="1"/>
        <v>0</v>
      </c>
      <c r="H44" s="19"/>
      <c r="I44" s="18">
        <f t="shared" si="2"/>
        <v>0</v>
      </c>
      <c r="J44" s="19"/>
      <c r="K44" s="18">
        <f t="shared" si="18"/>
        <v>0</v>
      </c>
      <c r="L44" s="19"/>
      <c r="M44" s="18">
        <f t="shared" si="18"/>
        <v>0</v>
      </c>
      <c r="N44" s="20">
        <f t="shared" si="19"/>
        <v>0</v>
      </c>
      <c r="O44" s="21">
        <f t="shared" si="19"/>
        <v>0</v>
      </c>
      <c r="P44" s="19"/>
      <c r="Q44" s="18">
        <f t="shared" si="6"/>
        <v>0</v>
      </c>
      <c r="R44" s="19"/>
      <c r="S44" s="18">
        <f t="shared" si="7"/>
        <v>0</v>
      </c>
      <c r="T44" s="20">
        <f t="shared" si="20"/>
        <v>0</v>
      </c>
      <c r="U44" s="22">
        <f t="shared" si="20"/>
        <v>0</v>
      </c>
      <c r="V44" s="23"/>
      <c r="W44" s="18">
        <f t="shared" si="9"/>
        <v>0</v>
      </c>
      <c r="X44" s="24"/>
      <c r="Y44" s="18">
        <f t="shared" si="10"/>
        <v>0</v>
      </c>
      <c r="Z44" s="24"/>
      <c r="AA44" s="18">
        <f t="shared" si="11"/>
        <v>0</v>
      </c>
      <c r="AB44" s="25"/>
      <c r="AC44" s="18">
        <f t="shared" si="12"/>
        <v>0</v>
      </c>
      <c r="AD44" s="26">
        <f t="shared" si="21"/>
        <v>0</v>
      </c>
      <c r="AE44" s="27">
        <f t="shared" si="21"/>
        <v>0</v>
      </c>
      <c r="AF44" s="28">
        <f t="shared" si="22"/>
        <v>0</v>
      </c>
      <c r="AG44" s="29">
        <f t="shared" si="22"/>
        <v>0</v>
      </c>
      <c r="AH44" s="28">
        <f t="shared" si="15"/>
        <v>0</v>
      </c>
      <c r="AI44" s="22">
        <f t="shared" si="16"/>
        <v>0</v>
      </c>
    </row>
    <row r="45" spans="1:35" ht="15">
      <c r="A45" s="15"/>
      <c r="B45" s="16"/>
      <c r="C45" s="16"/>
      <c r="D45" s="17"/>
      <c r="E45" s="18">
        <f t="shared" si="17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18"/>
        <v>0</v>
      </c>
      <c r="L45" s="19"/>
      <c r="M45" s="18">
        <f t="shared" si="18"/>
        <v>0</v>
      </c>
      <c r="N45" s="20">
        <f t="shared" si="19"/>
        <v>0</v>
      </c>
      <c r="O45" s="21">
        <f t="shared" si="19"/>
        <v>0</v>
      </c>
      <c r="P45" s="19"/>
      <c r="Q45" s="18">
        <f t="shared" si="6"/>
        <v>0</v>
      </c>
      <c r="R45" s="19"/>
      <c r="S45" s="18">
        <f t="shared" si="7"/>
        <v>0</v>
      </c>
      <c r="T45" s="20">
        <f t="shared" si="20"/>
        <v>0</v>
      </c>
      <c r="U45" s="22">
        <f t="shared" si="20"/>
        <v>0</v>
      </c>
      <c r="V45" s="23"/>
      <c r="W45" s="18">
        <f t="shared" si="9"/>
        <v>0</v>
      </c>
      <c r="X45" s="24"/>
      <c r="Y45" s="18">
        <f t="shared" si="10"/>
        <v>0</v>
      </c>
      <c r="Z45" s="24"/>
      <c r="AA45" s="18">
        <f t="shared" si="11"/>
        <v>0</v>
      </c>
      <c r="AB45" s="25"/>
      <c r="AC45" s="18">
        <f t="shared" si="12"/>
        <v>0</v>
      </c>
      <c r="AD45" s="26">
        <f t="shared" si="21"/>
        <v>0</v>
      </c>
      <c r="AE45" s="27">
        <f t="shared" si="21"/>
        <v>0</v>
      </c>
      <c r="AF45" s="28">
        <f t="shared" si="22"/>
        <v>0</v>
      </c>
      <c r="AG45" s="29">
        <f t="shared" si="22"/>
        <v>0</v>
      </c>
      <c r="AH45" s="28">
        <f t="shared" si="15"/>
        <v>0</v>
      </c>
      <c r="AI45" s="22">
        <f t="shared" si="16"/>
        <v>0</v>
      </c>
    </row>
    <row r="46" spans="1:35" ht="15">
      <c r="A46" s="30"/>
      <c r="B46" s="31"/>
      <c r="C46" s="31"/>
      <c r="D46" s="17"/>
      <c r="E46" s="18">
        <f t="shared" si="17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18"/>
        <v>0</v>
      </c>
      <c r="L46" s="19"/>
      <c r="M46" s="18">
        <f t="shared" si="18"/>
        <v>0</v>
      </c>
      <c r="N46" s="20">
        <f t="shared" si="19"/>
        <v>0</v>
      </c>
      <c r="O46" s="21">
        <f t="shared" si="19"/>
        <v>0</v>
      </c>
      <c r="P46" s="19"/>
      <c r="Q46" s="18">
        <f t="shared" si="6"/>
        <v>0</v>
      </c>
      <c r="R46" s="19"/>
      <c r="S46" s="18">
        <f t="shared" si="7"/>
        <v>0</v>
      </c>
      <c r="T46" s="20">
        <f t="shared" si="20"/>
        <v>0</v>
      </c>
      <c r="U46" s="22">
        <f t="shared" si="20"/>
        <v>0</v>
      </c>
      <c r="V46" s="23"/>
      <c r="W46" s="18">
        <f t="shared" si="9"/>
        <v>0</v>
      </c>
      <c r="X46" s="24"/>
      <c r="Y46" s="18">
        <f t="shared" si="10"/>
        <v>0</v>
      </c>
      <c r="Z46" s="24"/>
      <c r="AA46" s="18">
        <f t="shared" si="11"/>
        <v>0</v>
      </c>
      <c r="AB46" s="25"/>
      <c r="AC46" s="18">
        <f t="shared" si="12"/>
        <v>0</v>
      </c>
      <c r="AD46" s="26">
        <f t="shared" si="21"/>
        <v>0</v>
      </c>
      <c r="AE46" s="27">
        <f t="shared" si="21"/>
        <v>0</v>
      </c>
      <c r="AF46" s="28">
        <f t="shared" si="22"/>
        <v>0</v>
      </c>
      <c r="AG46" s="29">
        <f t="shared" si="22"/>
        <v>0</v>
      </c>
      <c r="AH46" s="28">
        <f t="shared" si="15"/>
        <v>0</v>
      </c>
      <c r="AI46" s="22">
        <f t="shared" si="16"/>
        <v>0</v>
      </c>
    </row>
    <row r="47" spans="1:35" s="1" customFormat="1" ht="15">
      <c r="A47" s="493" t="s">
        <v>36</v>
      </c>
      <c r="B47" s="494"/>
      <c r="C47" s="495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8"/>
    </row>
    <row r="48" spans="1:35" ht="15">
      <c r="A48" s="15"/>
      <c r="B48" s="31"/>
      <c r="C48" s="31"/>
      <c r="D48" s="17"/>
      <c r="E48" s="18">
        <f aca="true" t="shared" si="23" ref="E48:E55">+D48/12</f>
        <v>0</v>
      </c>
      <c r="F48" s="19"/>
      <c r="G48" s="18">
        <f aca="true" t="shared" si="24" ref="G48:G67">F48/12</f>
        <v>0</v>
      </c>
      <c r="H48" s="19"/>
      <c r="I48" s="18">
        <f aca="true" t="shared" si="25" ref="I48:I67">+H48/12</f>
        <v>0</v>
      </c>
      <c r="J48" s="19"/>
      <c r="K48" s="18">
        <f aca="true" t="shared" si="26" ref="K48:K67">+J48/12</f>
        <v>0</v>
      </c>
      <c r="L48" s="19"/>
      <c r="M48" s="18">
        <f aca="true" t="shared" si="27" ref="M48:M67">+L48/12</f>
        <v>0</v>
      </c>
      <c r="N48" s="20">
        <f aca="true" t="shared" si="28" ref="N48:O61">D48+F48+H48+J48+L48</f>
        <v>0</v>
      </c>
      <c r="O48" s="21">
        <f t="shared" si="28"/>
        <v>0</v>
      </c>
      <c r="P48" s="19"/>
      <c r="Q48" s="18">
        <f aca="true" t="shared" si="29" ref="Q48:Q67">+P48/12</f>
        <v>0</v>
      </c>
      <c r="R48" s="19"/>
      <c r="S48" s="18">
        <f aca="true" t="shared" si="30" ref="S48:S67">+R48/12</f>
        <v>0</v>
      </c>
      <c r="T48" s="20">
        <f aca="true" t="shared" si="31" ref="T48:U61">P48+R48</f>
        <v>0</v>
      </c>
      <c r="U48" s="22">
        <f t="shared" si="31"/>
        <v>0</v>
      </c>
      <c r="V48" s="23"/>
      <c r="W48" s="18">
        <f aca="true" t="shared" si="32" ref="W48:W67">+V48/12</f>
        <v>0</v>
      </c>
      <c r="X48" s="24"/>
      <c r="Y48" s="18">
        <f aca="true" t="shared" si="33" ref="Y48:Y67">+X48/12</f>
        <v>0</v>
      </c>
      <c r="Z48" s="24"/>
      <c r="AA48" s="18">
        <f aca="true" t="shared" si="34" ref="AA48:AA67">+Z48/12</f>
        <v>0</v>
      </c>
      <c r="AB48" s="33"/>
      <c r="AC48" s="18">
        <f aca="true" t="shared" si="35" ref="AC48:AC55">AB48/12</f>
        <v>0</v>
      </c>
      <c r="AD48" s="26">
        <f aca="true" t="shared" si="36" ref="AD48:AE61">X48+Z48+AB48</f>
        <v>0</v>
      </c>
      <c r="AE48" s="27">
        <f t="shared" si="36"/>
        <v>0</v>
      </c>
      <c r="AF48" s="28">
        <f aca="true" t="shared" si="37" ref="AF48:AG61">N48+T48+V48+AD48</f>
        <v>0</v>
      </c>
      <c r="AG48" s="29">
        <f t="shared" si="37"/>
        <v>0</v>
      </c>
      <c r="AH48" s="28">
        <f aca="true" t="shared" si="38" ref="AH48:AH67">IF(AF48-F48-J48-AB48-12&lt;0,0,AF48-F48-J48-AB48-12)</f>
        <v>0</v>
      </c>
      <c r="AI48" s="22">
        <f aca="true" t="shared" si="39" ref="AI48:AI67">AH48/12</f>
        <v>0</v>
      </c>
    </row>
    <row r="49" spans="1:35" ht="15">
      <c r="A49" s="15"/>
      <c r="B49" s="31"/>
      <c r="C49" s="31"/>
      <c r="D49" s="17"/>
      <c r="E49" s="18">
        <f t="shared" si="23"/>
        <v>0</v>
      </c>
      <c r="F49" s="19"/>
      <c r="G49" s="18">
        <f t="shared" si="24"/>
        <v>0</v>
      </c>
      <c r="H49" s="19"/>
      <c r="I49" s="18">
        <f t="shared" si="25"/>
        <v>0</v>
      </c>
      <c r="J49" s="19"/>
      <c r="K49" s="18">
        <f t="shared" si="26"/>
        <v>0</v>
      </c>
      <c r="L49" s="19"/>
      <c r="M49" s="18">
        <f t="shared" si="27"/>
        <v>0</v>
      </c>
      <c r="N49" s="20">
        <f t="shared" si="28"/>
        <v>0</v>
      </c>
      <c r="O49" s="21">
        <f t="shared" si="28"/>
        <v>0</v>
      </c>
      <c r="P49" s="19"/>
      <c r="Q49" s="18">
        <f t="shared" si="29"/>
        <v>0</v>
      </c>
      <c r="R49" s="19"/>
      <c r="S49" s="18">
        <f t="shared" si="30"/>
        <v>0</v>
      </c>
      <c r="T49" s="20">
        <f t="shared" si="31"/>
        <v>0</v>
      </c>
      <c r="U49" s="22">
        <f t="shared" si="31"/>
        <v>0</v>
      </c>
      <c r="V49" s="23"/>
      <c r="W49" s="18">
        <f t="shared" si="32"/>
        <v>0</v>
      </c>
      <c r="X49" s="24"/>
      <c r="Y49" s="18">
        <f t="shared" si="33"/>
        <v>0</v>
      </c>
      <c r="Z49" s="24"/>
      <c r="AA49" s="18">
        <f t="shared" si="34"/>
        <v>0</v>
      </c>
      <c r="AB49" s="33"/>
      <c r="AC49" s="18">
        <f t="shared" si="35"/>
        <v>0</v>
      </c>
      <c r="AD49" s="26">
        <f t="shared" si="36"/>
        <v>0</v>
      </c>
      <c r="AE49" s="27">
        <f t="shared" si="36"/>
        <v>0</v>
      </c>
      <c r="AF49" s="28">
        <f t="shared" si="37"/>
        <v>0</v>
      </c>
      <c r="AG49" s="29">
        <f t="shared" si="37"/>
        <v>0</v>
      </c>
      <c r="AH49" s="28">
        <f t="shared" si="38"/>
        <v>0</v>
      </c>
      <c r="AI49" s="22">
        <f t="shared" si="39"/>
        <v>0</v>
      </c>
    </row>
    <row r="50" spans="1:35" ht="15">
      <c r="A50" s="30"/>
      <c r="B50" s="31"/>
      <c r="C50" s="31"/>
      <c r="D50" s="17"/>
      <c r="E50" s="18">
        <f t="shared" si="23"/>
        <v>0</v>
      </c>
      <c r="F50" s="19"/>
      <c r="G50" s="18">
        <f t="shared" si="24"/>
        <v>0</v>
      </c>
      <c r="H50" s="19"/>
      <c r="I50" s="18">
        <f t="shared" si="25"/>
        <v>0</v>
      </c>
      <c r="J50" s="19"/>
      <c r="K50" s="18">
        <f t="shared" si="26"/>
        <v>0</v>
      </c>
      <c r="L50" s="19"/>
      <c r="M50" s="18">
        <f t="shared" si="27"/>
        <v>0</v>
      </c>
      <c r="N50" s="20">
        <f t="shared" si="28"/>
        <v>0</v>
      </c>
      <c r="O50" s="21">
        <f t="shared" si="28"/>
        <v>0</v>
      </c>
      <c r="P50" s="19"/>
      <c r="Q50" s="18">
        <f t="shared" si="29"/>
        <v>0</v>
      </c>
      <c r="R50" s="19"/>
      <c r="S50" s="18">
        <f t="shared" si="30"/>
        <v>0</v>
      </c>
      <c r="T50" s="20">
        <f t="shared" si="31"/>
        <v>0</v>
      </c>
      <c r="U50" s="22">
        <f t="shared" si="31"/>
        <v>0</v>
      </c>
      <c r="V50" s="23"/>
      <c r="W50" s="18">
        <f t="shared" si="32"/>
        <v>0</v>
      </c>
      <c r="X50" s="24"/>
      <c r="Y50" s="18">
        <f t="shared" si="33"/>
        <v>0</v>
      </c>
      <c r="Z50" s="24"/>
      <c r="AA50" s="18">
        <f t="shared" si="34"/>
        <v>0</v>
      </c>
      <c r="AB50" s="33"/>
      <c r="AC50" s="18">
        <f t="shared" si="35"/>
        <v>0</v>
      </c>
      <c r="AD50" s="26">
        <f t="shared" si="36"/>
        <v>0</v>
      </c>
      <c r="AE50" s="27">
        <f t="shared" si="36"/>
        <v>0</v>
      </c>
      <c r="AF50" s="28">
        <f t="shared" si="37"/>
        <v>0</v>
      </c>
      <c r="AG50" s="29">
        <f t="shared" si="37"/>
        <v>0</v>
      </c>
      <c r="AH50" s="28">
        <f t="shared" si="38"/>
        <v>0</v>
      </c>
      <c r="AI50" s="22">
        <f t="shared" si="39"/>
        <v>0</v>
      </c>
    </row>
    <row r="51" spans="1:35" ht="15">
      <c r="A51" s="30"/>
      <c r="B51" s="31"/>
      <c r="C51" s="31"/>
      <c r="D51" s="17"/>
      <c r="E51" s="18">
        <f t="shared" si="23"/>
        <v>0</v>
      </c>
      <c r="F51" s="19"/>
      <c r="G51" s="18">
        <f t="shared" si="24"/>
        <v>0</v>
      </c>
      <c r="H51" s="19"/>
      <c r="I51" s="18">
        <f t="shared" si="25"/>
        <v>0</v>
      </c>
      <c r="J51" s="19"/>
      <c r="K51" s="18">
        <f t="shared" si="26"/>
        <v>0</v>
      </c>
      <c r="L51" s="19"/>
      <c r="M51" s="18">
        <f t="shared" si="27"/>
        <v>0</v>
      </c>
      <c r="N51" s="20">
        <f t="shared" si="28"/>
        <v>0</v>
      </c>
      <c r="O51" s="21">
        <f t="shared" si="28"/>
        <v>0</v>
      </c>
      <c r="P51" s="19"/>
      <c r="Q51" s="18">
        <f t="shared" si="29"/>
        <v>0</v>
      </c>
      <c r="R51" s="19"/>
      <c r="S51" s="18">
        <f t="shared" si="30"/>
        <v>0</v>
      </c>
      <c r="T51" s="20">
        <f t="shared" si="31"/>
        <v>0</v>
      </c>
      <c r="U51" s="22">
        <f t="shared" si="31"/>
        <v>0</v>
      </c>
      <c r="V51" s="23"/>
      <c r="W51" s="18">
        <f t="shared" si="32"/>
        <v>0</v>
      </c>
      <c r="X51" s="24"/>
      <c r="Y51" s="18">
        <f t="shared" si="33"/>
        <v>0</v>
      </c>
      <c r="Z51" s="24"/>
      <c r="AA51" s="18">
        <f t="shared" si="34"/>
        <v>0</v>
      </c>
      <c r="AB51" s="33"/>
      <c r="AC51" s="18">
        <f t="shared" si="35"/>
        <v>0</v>
      </c>
      <c r="AD51" s="26">
        <f t="shared" si="36"/>
        <v>0</v>
      </c>
      <c r="AE51" s="27">
        <f t="shared" si="36"/>
        <v>0</v>
      </c>
      <c r="AF51" s="28">
        <f t="shared" si="37"/>
        <v>0</v>
      </c>
      <c r="AG51" s="29">
        <f t="shared" si="37"/>
        <v>0</v>
      </c>
      <c r="AH51" s="28">
        <f t="shared" si="38"/>
        <v>0</v>
      </c>
      <c r="AI51" s="22">
        <f t="shared" si="39"/>
        <v>0</v>
      </c>
    </row>
    <row r="52" spans="1:35" ht="15">
      <c r="A52" s="30"/>
      <c r="B52" s="31"/>
      <c r="C52" s="31"/>
      <c r="D52" s="17"/>
      <c r="E52" s="18">
        <f t="shared" si="23"/>
        <v>0</v>
      </c>
      <c r="F52" s="19"/>
      <c r="G52" s="18">
        <f t="shared" si="24"/>
        <v>0</v>
      </c>
      <c r="H52" s="19"/>
      <c r="I52" s="18">
        <f t="shared" si="25"/>
        <v>0</v>
      </c>
      <c r="J52" s="19"/>
      <c r="K52" s="18">
        <f t="shared" si="26"/>
        <v>0</v>
      </c>
      <c r="L52" s="19"/>
      <c r="M52" s="18">
        <f t="shared" si="27"/>
        <v>0</v>
      </c>
      <c r="N52" s="20">
        <f t="shared" si="28"/>
        <v>0</v>
      </c>
      <c r="O52" s="21">
        <f t="shared" si="28"/>
        <v>0</v>
      </c>
      <c r="P52" s="19"/>
      <c r="Q52" s="18">
        <f t="shared" si="29"/>
        <v>0</v>
      </c>
      <c r="R52" s="19"/>
      <c r="S52" s="18">
        <f t="shared" si="30"/>
        <v>0</v>
      </c>
      <c r="T52" s="20">
        <f t="shared" si="31"/>
        <v>0</v>
      </c>
      <c r="U52" s="22">
        <f t="shared" si="31"/>
        <v>0</v>
      </c>
      <c r="V52" s="23"/>
      <c r="W52" s="18">
        <f t="shared" si="32"/>
        <v>0</v>
      </c>
      <c r="X52" s="24"/>
      <c r="Y52" s="18">
        <f t="shared" si="33"/>
        <v>0</v>
      </c>
      <c r="Z52" s="24"/>
      <c r="AA52" s="18">
        <f t="shared" si="34"/>
        <v>0</v>
      </c>
      <c r="AB52" s="33"/>
      <c r="AC52" s="18">
        <f t="shared" si="35"/>
        <v>0</v>
      </c>
      <c r="AD52" s="26">
        <f t="shared" si="36"/>
        <v>0</v>
      </c>
      <c r="AE52" s="27">
        <f t="shared" si="36"/>
        <v>0</v>
      </c>
      <c r="AF52" s="28">
        <f t="shared" si="37"/>
        <v>0</v>
      </c>
      <c r="AG52" s="29">
        <f t="shared" si="37"/>
        <v>0</v>
      </c>
      <c r="AH52" s="28">
        <f t="shared" si="38"/>
        <v>0</v>
      </c>
      <c r="AI52" s="22">
        <f t="shared" si="39"/>
        <v>0</v>
      </c>
    </row>
    <row r="53" spans="1:35" ht="15">
      <c r="A53" s="30"/>
      <c r="B53" s="31"/>
      <c r="C53" s="31"/>
      <c r="D53" s="17"/>
      <c r="E53" s="18">
        <f t="shared" si="23"/>
        <v>0</v>
      </c>
      <c r="F53" s="19"/>
      <c r="G53" s="18">
        <f t="shared" si="24"/>
        <v>0</v>
      </c>
      <c r="H53" s="19"/>
      <c r="I53" s="18">
        <f t="shared" si="25"/>
        <v>0</v>
      </c>
      <c r="J53" s="19"/>
      <c r="K53" s="18">
        <f t="shared" si="26"/>
        <v>0</v>
      </c>
      <c r="L53" s="19"/>
      <c r="M53" s="18">
        <f t="shared" si="27"/>
        <v>0</v>
      </c>
      <c r="N53" s="20">
        <f t="shared" si="28"/>
        <v>0</v>
      </c>
      <c r="O53" s="21">
        <f t="shared" si="28"/>
        <v>0</v>
      </c>
      <c r="P53" s="19"/>
      <c r="Q53" s="18">
        <f t="shared" si="29"/>
        <v>0</v>
      </c>
      <c r="R53" s="19"/>
      <c r="S53" s="18">
        <f t="shared" si="30"/>
        <v>0</v>
      </c>
      <c r="T53" s="20">
        <f t="shared" si="31"/>
        <v>0</v>
      </c>
      <c r="U53" s="22">
        <f t="shared" si="31"/>
        <v>0</v>
      </c>
      <c r="V53" s="23"/>
      <c r="W53" s="18">
        <f t="shared" si="32"/>
        <v>0</v>
      </c>
      <c r="X53" s="24"/>
      <c r="Y53" s="18">
        <f t="shared" si="33"/>
        <v>0</v>
      </c>
      <c r="Z53" s="24"/>
      <c r="AA53" s="18">
        <f t="shared" si="34"/>
        <v>0</v>
      </c>
      <c r="AB53" s="33"/>
      <c r="AC53" s="18">
        <f t="shared" si="35"/>
        <v>0</v>
      </c>
      <c r="AD53" s="26">
        <f t="shared" si="36"/>
        <v>0</v>
      </c>
      <c r="AE53" s="27">
        <f t="shared" si="36"/>
        <v>0</v>
      </c>
      <c r="AF53" s="28">
        <f t="shared" si="37"/>
        <v>0</v>
      </c>
      <c r="AG53" s="29">
        <f t="shared" si="37"/>
        <v>0</v>
      </c>
      <c r="AH53" s="28">
        <f t="shared" si="38"/>
        <v>0</v>
      </c>
      <c r="AI53" s="22">
        <f t="shared" si="39"/>
        <v>0</v>
      </c>
    </row>
    <row r="54" spans="1:35" ht="15">
      <c r="A54" s="30"/>
      <c r="B54" s="31"/>
      <c r="C54" s="31"/>
      <c r="D54" s="17"/>
      <c r="E54" s="18">
        <f t="shared" si="23"/>
        <v>0</v>
      </c>
      <c r="F54" s="19"/>
      <c r="G54" s="18">
        <f t="shared" si="24"/>
        <v>0</v>
      </c>
      <c r="H54" s="19"/>
      <c r="I54" s="18">
        <f t="shared" si="25"/>
        <v>0</v>
      </c>
      <c r="J54" s="19"/>
      <c r="K54" s="18">
        <f t="shared" si="26"/>
        <v>0</v>
      </c>
      <c r="L54" s="19"/>
      <c r="M54" s="18">
        <f t="shared" si="27"/>
        <v>0</v>
      </c>
      <c r="N54" s="20">
        <f t="shared" si="28"/>
        <v>0</v>
      </c>
      <c r="O54" s="21">
        <f t="shared" si="28"/>
        <v>0</v>
      </c>
      <c r="P54" s="19"/>
      <c r="Q54" s="18">
        <f t="shared" si="29"/>
        <v>0</v>
      </c>
      <c r="R54" s="19"/>
      <c r="S54" s="18">
        <f t="shared" si="30"/>
        <v>0</v>
      </c>
      <c r="T54" s="20">
        <f t="shared" si="31"/>
        <v>0</v>
      </c>
      <c r="U54" s="22">
        <f t="shared" si="31"/>
        <v>0</v>
      </c>
      <c r="V54" s="23"/>
      <c r="W54" s="18">
        <f t="shared" si="32"/>
        <v>0</v>
      </c>
      <c r="X54" s="24"/>
      <c r="Y54" s="18">
        <f t="shared" si="33"/>
        <v>0</v>
      </c>
      <c r="Z54" s="24"/>
      <c r="AA54" s="18">
        <f t="shared" si="34"/>
        <v>0</v>
      </c>
      <c r="AB54" s="33"/>
      <c r="AC54" s="18">
        <f t="shared" si="35"/>
        <v>0</v>
      </c>
      <c r="AD54" s="26">
        <f t="shared" si="36"/>
        <v>0</v>
      </c>
      <c r="AE54" s="27">
        <f t="shared" si="36"/>
        <v>0</v>
      </c>
      <c r="AF54" s="28">
        <f t="shared" si="37"/>
        <v>0</v>
      </c>
      <c r="AG54" s="29">
        <f t="shared" si="37"/>
        <v>0</v>
      </c>
      <c r="AH54" s="28">
        <f t="shared" si="38"/>
        <v>0</v>
      </c>
      <c r="AI54" s="22">
        <f t="shared" si="39"/>
        <v>0</v>
      </c>
    </row>
    <row r="55" spans="1:35" ht="15">
      <c r="A55" s="30"/>
      <c r="B55" s="31"/>
      <c r="C55" s="31"/>
      <c r="D55" s="17"/>
      <c r="E55" s="18">
        <f t="shared" si="23"/>
        <v>0</v>
      </c>
      <c r="F55" s="19"/>
      <c r="G55" s="18">
        <f t="shared" si="24"/>
        <v>0</v>
      </c>
      <c r="H55" s="19"/>
      <c r="I55" s="18">
        <f t="shared" si="25"/>
        <v>0</v>
      </c>
      <c r="J55" s="19"/>
      <c r="K55" s="18">
        <f t="shared" si="26"/>
        <v>0</v>
      </c>
      <c r="L55" s="19"/>
      <c r="M55" s="18">
        <f t="shared" si="27"/>
        <v>0</v>
      </c>
      <c r="N55" s="20">
        <f t="shared" si="28"/>
        <v>0</v>
      </c>
      <c r="O55" s="21">
        <f t="shared" si="28"/>
        <v>0</v>
      </c>
      <c r="P55" s="19"/>
      <c r="Q55" s="18">
        <f t="shared" si="29"/>
        <v>0</v>
      </c>
      <c r="R55" s="19"/>
      <c r="S55" s="18">
        <f t="shared" si="30"/>
        <v>0</v>
      </c>
      <c r="T55" s="20">
        <f t="shared" si="31"/>
        <v>0</v>
      </c>
      <c r="U55" s="22">
        <f t="shared" si="31"/>
        <v>0</v>
      </c>
      <c r="V55" s="23"/>
      <c r="W55" s="18">
        <f t="shared" si="32"/>
        <v>0</v>
      </c>
      <c r="X55" s="24"/>
      <c r="Y55" s="18">
        <f t="shared" si="33"/>
        <v>0</v>
      </c>
      <c r="Z55" s="24"/>
      <c r="AA55" s="18">
        <f t="shared" si="34"/>
        <v>0</v>
      </c>
      <c r="AB55" s="33"/>
      <c r="AC55" s="18">
        <f t="shared" si="35"/>
        <v>0</v>
      </c>
      <c r="AD55" s="26">
        <f t="shared" si="36"/>
        <v>0</v>
      </c>
      <c r="AE55" s="27">
        <f t="shared" si="36"/>
        <v>0</v>
      </c>
      <c r="AF55" s="28">
        <f t="shared" si="37"/>
        <v>0</v>
      </c>
      <c r="AG55" s="29">
        <f t="shared" si="37"/>
        <v>0</v>
      </c>
      <c r="AH55" s="28">
        <f t="shared" si="38"/>
        <v>0</v>
      </c>
      <c r="AI55" s="22">
        <f t="shared" si="39"/>
        <v>0</v>
      </c>
    </row>
    <row r="56" spans="1:35" ht="15">
      <c r="A56" s="30"/>
      <c r="B56" s="31"/>
      <c r="C56" s="31"/>
      <c r="D56" s="17"/>
      <c r="E56" s="18">
        <f t="shared" si="17"/>
        <v>0</v>
      </c>
      <c r="F56" s="19"/>
      <c r="G56" s="18">
        <f t="shared" si="24"/>
        <v>0</v>
      </c>
      <c r="H56" s="19"/>
      <c r="I56" s="18">
        <f t="shared" si="25"/>
        <v>0</v>
      </c>
      <c r="J56" s="19"/>
      <c r="K56" s="18">
        <f t="shared" si="26"/>
        <v>0</v>
      </c>
      <c r="L56" s="19"/>
      <c r="M56" s="18">
        <f t="shared" si="27"/>
        <v>0</v>
      </c>
      <c r="N56" s="20">
        <f t="shared" si="28"/>
        <v>0</v>
      </c>
      <c r="O56" s="21">
        <f t="shared" si="28"/>
        <v>0</v>
      </c>
      <c r="P56" s="19"/>
      <c r="Q56" s="18">
        <f t="shared" si="29"/>
        <v>0</v>
      </c>
      <c r="R56" s="19"/>
      <c r="S56" s="18">
        <f t="shared" si="30"/>
        <v>0</v>
      </c>
      <c r="T56" s="20">
        <f t="shared" si="31"/>
        <v>0</v>
      </c>
      <c r="U56" s="22">
        <f t="shared" si="31"/>
        <v>0</v>
      </c>
      <c r="V56" s="23"/>
      <c r="W56" s="18">
        <f t="shared" si="32"/>
        <v>0</v>
      </c>
      <c r="X56" s="24"/>
      <c r="Y56" s="18">
        <f t="shared" si="33"/>
        <v>0</v>
      </c>
      <c r="Z56" s="24"/>
      <c r="AA56" s="18">
        <f t="shared" si="34"/>
        <v>0</v>
      </c>
      <c r="AB56" s="33"/>
      <c r="AC56" s="18">
        <f t="shared" si="12"/>
        <v>0</v>
      </c>
      <c r="AD56" s="26">
        <f t="shared" si="36"/>
        <v>0</v>
      </c>
      <c r="AE56" s="27">
        <f t="shared" si="36"/>
        <v>0</v>
      </c>
      <c r="AF56" s="28">
        <f t="shared" si="37"/>
        <v>0</v>
      </c>
      <c r="AG56" s="29">
        <f t="shared" si="37"/>
        <v>0</v>
      </c>
      <c r="AH56" s="28">
        <f t="shared" si="38"/>
        <v>0</v>
      </c>
      <c r="AI56" s="22">
        <f t="shared" si="39"/>
        <v>0</v>
      </c>
    </row>
    <row r="57" spans="1:35" ht="15">
      <c r="A57" s="30"/>
      <c r="B57" s="31"/>
      <c r="C57" s="31"/>
      <c r="D57" s="17"/>
      <c r="E57" s="18">
        <f t="shared" si="17"/>
        <v>0</v>
      </c>
      <c r="F57" s="19"/>
      <c r="G57" s="18">
        <f t="shared" si="24"/>
        <v>0</v>
      </c>
      <c r="H57" s="19"/>
      <c r="I57" s="18">
        <f t="shared" si="25"/>
        <v>0</v>
      </c>
      <c r="J57" s="19"/>
      <c r="K57" s="18">
        <f t="shared" si="26"/>
        <v>0</v>
      </c>
      <c r="L57" s="19"/>
      <c r="M57" s="18">
        <f t="shared" si="27"/>
        <v>0</v>
      </c>
      <c r="N57" s="20">
        <f t="shared" si="28"/>
        <v>0</v>
      </c>
      <c r="O57" s="21">
        <f t="shared" si="28"/>
        <v>0</v>
      </c>
      <c r="P57" s="19"/>
      <c r="Q57" s="18">
        <f t="shared" si="29"/>
        <v>0</v>
      </c>
      <c r="R57" s="19"/>
      <c r="S57" s="18">
        <f t="shared" si="30"/>
        <v>0</v>
      </c>
      <c r="T57" s="20">
        <f t="shared" si="31"/>
        <v>0</v>
      </c>
      <c r="U57" s="22">
        <f t="shared" si="31"/>
        <v>0</v>
      </c>
      <c r="V57" s="23"/>
      <c r="W57" s="18">
        <f t="shared" si="32"/>
        <v>0</v>
      </c>
      <c r="X57" s="24"/>
      <c r="Y57" s="18">
        <f t="shared" si="33"/>
        <v>0</v>
      </c>
      <c r="Z57" s="24"/>
      <c r="AA57" s="18">
        <f t="shared" si="34"/>
        <v>0</v>
      </c>
      <c r="AB57" s="33"/>
      <c r="AC57" s="18">
        <f t="shared" si="12"/>
        <v>0</v>
      </c>
      <c r="AD57" s="26">
        <f t="shared" si="36"/>
        <v>0</v>
      </c>
      <c r="AE57" s="27">
        <f t="shared" si="36"/>
        <v>0</v>
      </c>
      <c r="AF57" s="28">
        <f t="shared" si="37"/>
        <v>0</v>
      </c>
      <c r="AG57" s="29">
        <f t="shared" si="37"/>
        <v>0</v>
      </c>
      <c r="AH57" s="28">
        <f t="shared" si="38"/>
        <v>0</v>
      </c>
      <c r="AI57" s="22">
        <f t="shared" si="39"/>
        <v>0</v>
      </c>
    </row>
    <row r="58" spans="1:35" ht="15">
      <c r="A58" s="30"/>
      <c r="B58" s="31"/>
      <c r="C58" s="31"/>
      <c r="D58" s="17"/>
      <c r="E58" s="18">
        <f t="shared" si="17"/>
        <v>0</v>
      </c>
      <c r="F58" s="19"/>
      <c r="G58" s="18">
        <f t="shared" si="24"/>
        <v>0</v>
      </c>
      <c r="H58" s="19"/>
      <c r="I58" s="18">
        <f t="shared" si="25"/>
        <v>0</v>
      </c>
      <c r="J58" s="19"/>
      <c r="K58" s="18">
        <f t="shared" si="26"/>
        <v>0</v>
      </c>
      <c r="L58" s="19"/>
      <c r="M58" s="18">
        <f t="shared" si="27"/>
        <v>0</v>
      </c>
      <c r="N58" s="20">
        <f t="shared" si="28"/>
        <v>0</v>
      </c>
      <c r="O58" s="21">
        <f t="shared" si="28"/>
        <v>0</v>
      </c>
      <c r="P58" s="19"/>
      <c r="Q58" s="18">
        <f t="shared" si="29"/>
        <v>0</v>
      </c>
      <c r="R58" s="19"/>
      <c r="S58" s="18">
        <f t="shared" si="30"/>
        <v>0</v>
      </c>
      <c r="T58" s="20">
        <f t="shared" si="31"/>
        <v>0</v>
      </c>
      <c r="U58" s="22">
        <f t="shared" si="31"/>
        <v>0</v>
      </c>
      <c r="V58" s="23"/>
      <c r="W58" s="18">
        <f t="shared" si="32"/>
        <v>0</v>
      </c>
      <c r="X58" s="24"/>
      <c r="Y58" s="18">
        <f t="shared" si="33"/>
        <v>0</v>
      </c>
      <c r="Z58" s="24"/>
      <c r="AA58" s="18">
        <f t="shared" si="34"/>
        <v>0</v>
      </c>
      <c r="AB58" s="33"/>
      <c r="AC58" s="18">
        <f t="shared" si="12"/>
        <v>0</v>
      </c>
      <c r="AD58" s="26">
        <f t="shared" si="36"/>
        <v>0</v>
      </c>
      <c r="AE58" s="27">
        <f t="shared" si="36"/>
        <v>0</v>
      </c>
      <c r="AF58" s="28">
        <f t="shared" si="37"/>
        <v>0</v>
      </c>
      <c r="AG58" s="29">
        <f t="shared" si="37"/>
        <v>0</v>
      </c>
      <c r="AH58" s="28">
        <f t="shared" si="38"/>
        <v>0</v>
      </c>
      <c r="AI58" s="22">
        <f t="shared" si="39"/>
        <v>0</v>
      </c>
    </row>
    <row r="59" spans="1:35" ht="15">
      <c r="A59" s="30"/>
      <c r="B59" s="31"/>
      <c r="C59" s="16"/>
      <c r="D59" s="17"/>
      <c r="E59" s="18">
        <f t="shared" si="17"/>
        <v>0</v>
      </c>
      <c r="F59" s="19"/>
      <c r="G59" s="18">
        <f t="shared" si="24"/>
        <v>0</v>
      </c>
      <c r="H59" s="19"/>
      <c r="I59" s="18">
        <f t="shared" si="25"/>
        <v>0</v>
      </c>
      <c r="J59" s="19"/>
      <c r="K59" s="18">
        <f t="shared" si="26"/>
        <v>0</v>
      </c>
      <c r="L59" s="19"/>
      <c r="M59" s="18">
        <f t="shared" si="27"/>
        <v>0</v>
      </c>
      <c r="N59" s="20">
        <f t="shared" si="28"/>
        <v>0</v>
      </c>
      <c r="O59" s="21">
        <f t="shared" si="28"/>
        <v>0</v>
      </c>
      <c r="P59" s="19"/>
      <c r="Q59" s="18">
        <f t="shared" si="29"/>
        <v>0</v>
      </c>
      <c r="R59" s="19"/>
      <c r="S59" s="18">
        <f t="shared" si="30"/>
        <v>0</v>
      </c>
      <c r="T59" s="20">
        <f t="shared" si="31"/>
        <v>0</v>
      </c>
      <c r="U59" s="22">
        <f t="shared" si="31"/>
        <v>0</v>
      </c>
      <c r="V59" s="23"/>
      <c r="W59" s="18">
        <f t="shared" si="32"/>
        <v>0</v>
      </c>
      <c r="X59" s="24"/>
      <c r="Y59" s="18">
        <f t="shared" si="33"/>
        <v>0</v>
      </c>
      <c r="Z59" s="24"/>
      <c r="AA59" s="18">
        <f t="shared" si="34"/>
        <v>0</v>
      </c>
      <c r="AB59" s="33"/>
      <c r="AC59" s="18">
        <f t="shared" si="12"/>
        <v>0</v>
      </c>
      <c r="AD59" s="26">
        <f t="shared" si="36"/>
        <v>0</v>
      </c>
      <c r="AE59" s="27">
        <f t="shared" si="36"/>
        <v>0</v>
      </c>
      <c r="AF59" s="28">
        <f t="shared" si="37"/>
        <v>0</v>
      </c>
      <c r="AG59" s="29">
        <f t="shared" si="37"/>
        <v>0</v>
      </c>
      <c r="AH59" s="28">
        <f t="shared" si="38"/>
        <v>0</v>
      </c>
      <c r="AI59" s="22">
        <f t="shared" si="39"/>
        <v>0</v>
      </c>
    </row>
    <row r="60" spans="1:35" s="1" customFormat="1" ht="15">
      <c r="A60" s="493" t="s">
        <v>37</v>
      </c>
      <c r="B60" s="494"/>
      <c r="C60" s="495"/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8"/>
    </row>
    <row r="61" spans="1:35" ht="15">
      <c r="A61" s="30"/>
      <c r="E61" s="18">
        <f t="shared" si="17"/>
        <v>0</v>
      </c>
      <c r="F61" s="19"/>
      <c r="G61" s="18">
        <f t="shared" si="24"/>
        <v>0</v>
      </c>
      <c r="H61" s="19"/>
      <c r="I61" s="18">
        <f t="shared" si="25"/>
        <v>0</v>
      </c>
      <c r="J61" s="19"/>
      <c r="K61" s="18">
        <f t="shared" si="26"/>
        <v>0</v>
      </c>
      <c r="L61" s="19"/>
      <c r="M61" s="18">
        <f t="shared" si="27"/>
        <v>0</v>
      </c>
      <c r="N61" s="20">
        <f t="shared" si="28"/>
        <v>0</v>
      </c>
      <c r="O61" s="21">
        <f t="shared" si="28"/>
        <v>0</v>
      </c>
      <c r="P61" s="19"/>
      <c r="Q61" s="18">
        <f t="shared" si="29"/>
        <v>0</v>
      </c>
      <c r="R61" s="19"/>
      <c r="S61" s="18">
        <f t="shared" si="30"/>
        <v>0</v>
      </c>
      <c r="T61" s="20">
        <f t="shared" si="31"/>
        <v>0</v>
      </c>
      <c r="U61" s="22">
        <f t="shared" si="31"/>
        <v>0</v>
      </c>
      <c r="V61" s="23"/>
      <c r="W61" s="18">
        <f t="shared" si="32"/>
        <v>0</v>
      </c>
      <c r="X61" s="24"/>
      <c r="Y61" s="18">
        <f t="shared" si="33"/>
        <v>0</v>
      </c>
      <c r="Z61" s="24"/>
      <c r="AA61" s="34">
        <f t="shared" si="34"/>
        <v>0</v>
      </c>
      <c r="AB61" s="33"/>
      <c r="AC61" s="34">
        <f t="shared" si="12"/>
        <v>0</v>
      </c>
      <c r="AD61" s="26">
        <f t="shared" si="36"/>
        <v>0</v>
      </c>
      <c r="AE61" s="27">
        <f t="shared" si="36"/>
        <v>0</v>
      </c>
      <c r="AF61" s="28">
        <f t="shared" si="37"/>
        <v>0</v>
      </c>
      <c r="AG61" s="29">
        <f t="shared" si="37"/>
        <v>0</v>
      </c>
      <c r="AH61" s="28">
        <f t="shared" si="38"/>
        <v>0</v>
      </c>
      <c r="AI61" s="22">
        <f t="shared" si="39"/>
        <v>0</v>
      </c>
    </row>
    <row r="62" spans="1:35" ht="15">
      <c r="A62" s="30"/>
      <c r="B62" s="31"/>
      <c r="C62" s="35"/>
      <c r="D62" s="17"/>
      <c r="E62" s="18">
        <f t="shared" si="17"/>
        <v>0</v>
      </c>
      <c r="F62" s="19"/>
      <c r="G62" s="18">
        <f t="shared" si="24"/>
        <v>0</v>
      </c>
      <c r="H62" s="19"/>
      <c r="I62" s="18">
        <f t="shared" si="25"/>
        <v>0</v>
      </c>
      <c r="J62" s="19"/>
      <c r="K62" s="18">
        <f t="shared" si="26"/>
        <v>0</v>
      </c>
      <c r="L62" s="19"/>
      <c r="M62" s="18">
        <f t="shared" si="27"/>
        <v>0</v>
      </c>
      <c r="N62" s="20">
        <f aca="true" t="shared" si="40" ref="N62:O67">D62+F62+H62+J62+L62</f>
        <v>0</v>
      </c>
      <c r="O62" s="21">
        <f t="shared" si="40"/>
        <v>0</v>
      </c>
      <c r="P62" s="19"/>
      <c r="Q62" s="18">
        <f t="shared" si="29"/>
        <v>0</v>
      </c>
      <c r="R62" s="19"/>
      <c r="S62" s="18">
        <f t="shared" si="30"/>
        <v>0</v>
      </c>
      <c r="T62" s="20">
        <f aca="true" t="shared" si="41" ref="T62:U67">P62+R62</f>
        <v>0</v>
      </c>
      <c r="U62" s="22">
        <f t="shared" si="41"/>
        <v>0</v>
      </c>
      <c r="V62" s="23"/>
      <c r="W62" s="18">
        <f t="shared" si="32"/>
        <v>0</v>
      </c>
      <c r="X62" s="24"/>
      <c r="Y62" s="18">
        <f t="shared" si="33"/>
        <v>0</v>
      </c>
      <c r="Z62" s="24"/>
      <c r="AA62" s="34">
        <f t="shared" si="34"/>
        <v>0</v>
      </c>
      <c r="AB62" s="33"/>
      <c r="AC62" s="34">
        <f t="shared" si="12"/>
        <v>0</v>
      </c>
      <c r="AD62" s="26">
        <f aca="true" t="shared" si="42" ref="AD62:AE67">X62+Z62+AB62</f>
        <v>0</v>
      </c>
      <c r="AE62" s="27">
        <f t="shared" si="42"/>
        <v>0</v>
      </c>
      <c r="AF62" s="28">
        <f aca="true" t="shared" si="43" ref="AF62:AG67">N62+T62+V62+AD62</f>
        <v>0</v>
      </c>
      <c r="AG62" s="29">
        <f t="shared" si="43"/>
        <v>0</v>
      </c>
      <c r="AH62" s="28">
        <f t="shared" si="38"/>
        <v>0</v>
      </c>
      <c r="AI62" s="22">
        <f t="shared" si="39"/>
        <v>0</v>
      </c>
    </row>
    <row r="63" spans="1:35" ht="15">
      <c r="A63" s="30"/>
      <c r="B63" s="31"/>
      <c r="C63" s="35"/>
      <c r="D63" s="17"/>
      <c r="E63" s="18">
        <f t="shared" si="17"/>
        <v>0</v>
      </c>
      <c r="F63" s="19"/>
      <c r="G63" s="18">
        <f t="shared" si="24"/>
        <v>0</v>
      </c>
      <c r="H63" s="19"/>
      <c r="I63" s="18">
        <f t="shared" si="25"/>
        <v>0</v>
      </c>
      <c r="J63" s="19"/>
      <c r="K63" s="18">
        <f t="shared" si="26"/>
        <v>0</v>
      </c>
      <c r="L63" s="19"/>
      <c r="M63" s="18">
        <f t="shared" si="27"/>
        <v>0</v>
      </c>
      <c r="N63" s="20">
        <f t="shared" si="40"/>
        <v>0</v>
      </c>
      <c r="O63" s="21">
        <f t="shared" si="40"/>
        <v>0</v>
      </c>
      <c r="P63" s="19"/>
      <c r="Q63" s="18">
        <f t="shared" si="29"/>
        <v>0</v>
      </c>
      <c r="R63" s="19"/>
      <c r="S63" s="18">
        <f t="shared" si="30"/>
        <v>0</v>
      </c>
      <c r="T63" s="20">
        <f t="shared" si="41"/>
        <v>0</v>
      </c>
      <c r="U63" s="22">
        <f t="shared" si="41"/>
        <v>0</v>
      </c>
      <c r="V63" s="23"/>
      <c r="W63" s="18">
        <f t="shared" si="32"/>
        <v>0</v>
      </c>
      <c r="X63" s="24"/>
      <c r="Y63" s="18">
        <f t="shared" si="33"/>
        <v>0</v>
      </c>
      <c r="Z63" s="24"/>
      <c r="AA63" s="34">
        <f t="shared" si="34"/>
        <v>0</v>
      </c>
      <c r="AB63" s="33"/>
      <c r="AC63" s="34">
        <f t="shared" si="12"/>
        <v>0</v>
      </c>
      <c r="AD63" s="26">
        <f t="shared" si="42"/>
        <v>0</v>
      </c>
      <c r="AE63" s="27">
        <f t="shared" si="42"/>
        <v>0</v>
      </c>
      <c r="AF63" s="28">
        <f t="shared" si="43"/>
        <v>0</v>
      </c>
      <c r="AG63" s="29">
        <f t="shared" si="43"/>
        <v>0</v>
      </c>
      <c r="AH63" s="28">
        <f t="shared" si="38"/>
        <v>0</v>
      </c>
      <c r="AI63" s="22">
        <f t="shared" si="39"/>
        <v>0</v>
      </c>
    </row>
    <row r="64" spans="1:35" ht="15">
      <c r="A64" s="30"/>
      <c r="B64" s="31"/>
      <c r="C64" s="35"/>
      <c r="D64" s="17"/>
      <c r="E64" s="18">
        <f t="shared" si="17"/>
        <v>0</v>
      </c>
      <c r="F64" s="19"/>
      <c r="G64" s="18">
        <f t="shared" si="24"/>
        <v>0</v>
      </c>
      <c r="H64" s="19"/>
      <c r="I64" s="18">
        <f t="shared" si="25"/>
        <v>0</v>
      </c>
      <c r="J64" s="19"/>
      <c r="K64" s="18">
        <f t="shared" si="26"/>
        <v>0</v>
      </c>
      <c r="L64" s="19"/>
      <c r="M64" s="18">
        <f t="shared" si="27"/>
        <v>0</v>
      </c>
      <c r="N64" s="20">
        <f t="shared" si="40"/>
        <v>0</v>
      </c>
      <c r="O64" s="21">
        <f t="shared" si="40"/>
        <v>0</v>
      </c>
      <c r="P64" s="19"/>
      <c r="Q64" s="18">
        <f t="shared" si="29"/>
        <v>0</v>
      </c>
      <c r="R64" s="19"/>
      <c r="S64" s="18">
        <f t="shared" si="30"/>
        <v>0</v>
      </c>
      <c r="T64" s="20">
        <f t="shared" si="41"/>
        <v>0</v>
      </c>
      <c r="U64" s="22">
        <f t="shared" si="41"/>
        <v>0</v>
      </c>
      <c r="V64" s="23"/>
      <c r="W64" s="18">
        <f t="shared" si="32"/>
        <v>0</v>
      </c>
      <c r="X64" s="24"/>
      <c r="Y64" s="18">
        <f t="shared" si="33"/>
        <v>0</v>
      </c>
      <c r="Z64" s="24"/>
      <c r="AA64" s="34">
        <f t="shared" si="34"/>
        <v>0</v>
      </c>
      <c r="AB64" s="33"/>
      <c r="AC64" s="34">
        <f t="shared" si="12"/>
        <v>0</v>
      </c>
      <c r="AD64" s="26">
        <f t="shared" si="42"/>
        <v>0</v>
      </c>
      <c r="AE64" s="27">
        <f t="shared" si="42"/>
        <v>0</v>
      </c>
      <c r="AF64" s="28">
        <f t="shared" si="43"/>
        <v>0</v>
      </c>
      <c r="AG64" s="29">
        <f t="shared" si="43"/>
        <v>0</v>
      </c>
      <c r="AH64" s="28">
        <f t="shared" si="38"/>
        <v>0</v>
      </c>
      <c r="AI64" s="22">
        <f t="shared" si="39"/>
        <v>0</v>
      </c>
    </row>
    <row r="65" spans="1:35" ht="15">
      <c r="A65" s="30"/>
      <c r="B65" s="31"/>
      <c r="C65" s="35"/>
      <c r="D65" s="17"/>
      <c r="E65" s="18">
        <f t="shared" si="17"/>
        <v>0</v>
      </c>
      <c r="F65" s="19"/>
      <c r="G65" s="18">
        <f t="shared" si="24"/>
        <v>0</v>
      </c>
      <c r="H65" s="19"/>
      <c r="I65" s="18">
        <f t="shared" si="25"/>
        <v>0</v>
      </c>
      <c r="J65" s="19"/>
      <c r="K65" s="18">
        <f t="shared" si="26"/>
        <v>0</v>
      </c>
      <c r="L65" s="19"/>
      <c r="M65" s="18">
        <f t="shared" si="27"/>
        <v>0</v>
      </c>
      <c r="N65" s="20">
        <f t="shared" si="40"/>
        <v>0</v>
      </c>
      <c r="O65" s="21">
        <f t="shared" si="40"/>
        <v>0</v>
      </c>
      <c r="P65" s="19"/>
      <c r="Q65" s="18">
        <f t="shared" si="29"/>
        <v>0</v>
      </c>
      <c r="R65" s="19"/>
      <c r="S65" s="18">
        <f t="shared" si="30"/>
        <v>0</v>
      </c>
      <c r="T65" s="20">
        <f t="shared" si="41"/>
        <v>0</v>
      </c>
      <c r="U65" s="22">
        <f t="shared" si="41"/>
        <v>0</v>
      </c>
      <c r="V65" s="23"/>
      <c r="W65" s="18">
        <f t="shared" si="32"/>
        <v>0</v>
      </c>
      <c r="X65" s="24"/>
      <c r="Y65" s="18">
        <f t="shared" si="33"/>
        <v>0</v>
      </c>
      <c r="Z65" s="24"/>
      <c r="AA65" s="34">
        <f t="shared" si="34"/>
        <v>0</v>
      </c>
      <c r="AB65" s="33"/>
      <c r="AC65" s="34">
        <f t="shared" si="12"/>
        <v>0</v>
      </c>
      <c r="AD65" s="26">
        <f t="shared" si="42"/>
        <v>0</v>
      </c>
      <c r="AE65" s="27">
        <f t="shared" si="42"/>
        <v>0</v>
      </c>
      <c r="AF65" s="28">
        <f t="shared" si="43"/>
        <v>0</v>
      </c>
      <c r="AG65" s="29">
        <f t="shared" si="43"/>
        <v>0</v>
      </c>
      <c r="AH65" s="28">
        <f t="shared" si="38"/>
        <v>0</v>
      </c>
      <c r="AI65" s="22">
        <f t="shared" si="39"/>
        <v>0</v>
      </c>
    </row>
    <row r="66" spans="1:35" ht="15">
      <c r="A66" s="15"/>
      <c r="B66" s="31"/>
      <c r="C66" s="35"/>
      <c r="D66" s="17"/>
      <c r="E66" s="18">
        <f t="shared" si="17"/>
        <v>0</v>
      </c>
      <c r="F66" s="19"/>
      <c r="G66" s="18">
        <f t="shared" si="24"/>
        <v>0</v>
      </c>
      <c r="H66" s="19"/>
      <c r="I66" s="18">
        <f t="shared" si="25"/>
        <v>0</v>
      </c>
      <c r="J66" s="19"/>
      <c r="K66" s="18">
        <f t="shared" si="26"/>
        <v>0</v>
      </c>
      <c r="L66" s="19"/>
      <c r="M66" s="18">
        <f t="shared" si="27"/>
        <v>0</v>
      </c>
      <c r="N66" s="20">
        <f t="shared" si="40"/>
        <v>0</v>
      </c>
      <c r="O66" s="21">
        <f t="shared" si="40"/>
        <v>0</v>
      </c>
      <c r="P66" s="19"/>
      <c r="Q66" s="18">
        <f t="shared" si="29"/>
        <v>0</v>
      </c>
      <c r="R66" s="19"/>
      <c r="S66" s="18">
        <f t="shared" si="30"/>
        <v>0</v>
      </c>
      <c r="T66" s="20">
        <f t="shared" si="41"/>
        <v>0</v>
      </c>
      <c r="U66" s="22">
        <f t="shared" si="41"/>
        <v>0</v>
      </c>
      <c r="V66" s="23"/>
      <c r="W66" s="18">
        <f t="shared" si="32"/>
        <v>0</v>
      </c>
      <c r="X66" s="24"/>
      <c r="Y66" s="18">
        <f t="shared" si="33"/>
        <v>0</v>
      </c>
      <c r="Z66" s="24"/>
      <c r="AA66" s="34">
        <f t="shared" si="34"/>
        <v>0</v>
      </c>
      <c r="AB66" s="33"/>
      <c r="AC66" s="34">
        <f t="shared" si="12"/>
        <v>0</v>
      </c>
      <c r="AD66" s="26">
        <f t="shared" si="42"/>
        <v>0</v>
      </c>
      <c r="AE66" s="27">
        <f t="shared" si="42"/>
        <v>0</v>
      </c>
      <c r="AF66" s="28">
        <f t="shared" si="43"/>
        <v>0</v>
      </c>
      <c r="AG66" s="29">
        <f t="shared" si="43"/>
        <v>0</v>
      </c>
      <c r="AH66" s="28">
        <f t="shared" si="38"/>
        <v>0</v>
      </c>
      <c r="AI66" s="22">
        <f t="shared" si="39"/>
        <v>0</v>
      </c>
    </row>
    <row r="67" spans="1:35" ht="15.75" thickBot="1">
      <c r="A67" s="30"/>
      <c r="B67" s="31"/>
      <c r="C67" s="36"/>
      <c r="D67" s="17"/>
      <c r="E67" s="18">
        <f t="shared" si="17"/>
        <v>0</v>
      </c>
      <c r="F67" s="19"/>
      <c r="G67" s="18">
        <f t="shared" si="24"/>
        <v>0</v>
      </c>
      <c r="H67" s="19"/>
      <c r="I67" s="18">
        <f t="shared" si="25"/>
        <v>0</v>
      </c>
      <c r="J67" s="19"/>
      <c r="K67" s="18">
        <f t="shared" si="26"/>
        <v>0</v>
      </c>
      <c r="L67" s="19"/>
      <c r="M67" s="18">
        <f t="shared" si="27"/>
        <v>0</v>
      </c>
      <c r="N67" s="20">
        <f t="shared" si="40"/>
        <v>0</v>
      </c>
      <c r="O67" s="21">
        <f t="shared" si="40"/>
        <v>0</v>
      </c>
      <c r="P67" s="19"/>
      <c r="Q67" s="18">
        <f t="shared" si="29"/>
        <v>0</v>
      </c>
      <c r="R67" s="19"/>
      <c r="S67" s="18">
        <f t="shared" si="30"/>
        <v>0</v>
      </c>
      <c r="T67" s="20">
        <f t="shared" si="41"/>
        <v>0</v>
      </c>
      <c r="U67" s="22">
        <f t="shared" si="41"/>
        <v>0</v>
      </c>
      <c r="V67" s="23"/>
      <c r="W67" s="18">
        <f t="shared" si="32"/>
        <v>0</v>
      </c>
      <c r="X67" s="24"/>
      <c r="Y67" s="18">
        <f t="shared" si="33"/>
        <v>0</v>
      </c>
      <c r="Z67" s="24"/>
      <c r="AA67" s="34">
        <f t="shared" si="34"/>
        <v>0</v>
      </c>
      <c r="AB67" s="37"/>
      <c r="AC67" s="34">
        <f t="shared" si="12"/>
        <v>0</v>
      </c>
      <c r="AD67" s="38">
        <f t="shared" si="42"/>
        <v>0</v>
      </c>
      <c r="AE67" s="27">
        <f t="shared" si="42"/>
        <v>0</v>
      </c>
      <c r="AF67" s="28">
        <f t="shared" si="43"/>
        <v>0</v>
      </c>
      <c r="AG67" s="29">
        <f t="shared" si="43"/>
        <v>0</v>
      </c>
      <c r="AH67" s="28">
        <f t="shared" si="38"/>
        <v>0</v>
      </c>
      <c r="AI67" s="22">
        <f t="shared" si="39"/>
        <v>0</v>
      </c>
    </row>
    <row r="68" spans="1:67" s="41" customFormat="1" ht="15.75" thickBot="1">
      <c r="A68" s="496" t="s">
        <v>38</v>
      </c>
      <c r="B68" s="497"/>
      <c r="C68" s="498"/>
      <c r="D68" s="39">
        <f aca="true" t="shared" si="44" ref="D68:Q68">SUM(D20:D67)</f>
        <v>0</v>
      </c>
      <c r="E68" s="39">
        <f t="shared" si="44"/>
        <v>0</v>
      </c>
      <c r="F68" s="39">
        <f t="shared" si="44"/>
        <v>0</v>
      </c>
      <c r="G68" s="39">
        <f t="shared" si="44"/>
        <v>0</v>
      </c>
      <c r="H68" s="39">
        <f t="shared" si="44"/>
        <v>0</v>
      </c>
      <c r="I68" s="39">
        <f t="shared" si="44"/>
        <v>0</v>
      </c>
      <c r="J68" s="39">
        <f t="shared" si="44"/>
        <v>0</v>
      </c>
      <c r="K68" s="39">
        <f t="shared" si="44"/>
        <v>0</v>
      </c>
      <c r="L68" s="39">
        <f t="shared" si="44"/>
        <v>0</v>
      </c>
      <c r="M68" s="39">
        <f t="shared" si="44"/>
        <v>0</v>
      </c>
      <c r="N68" s="39">
        <f t="shared" si="44"/>
        <v>0</v>
      </c>
      <c r="O68" s="39">
        <f t="shared" si="44"/>
        <v>0</v>
      </c>
      <c r="P68" s="39">
        <f t="shared" si="44"/>
        <v>0</v>
      </c>
      <c r="Q68" s="39">
        <f t="shared" si="44"/>
        <v>0</v>
      </c>
      <c r="R68" s="39">
        <f>SUM(R20:R50)</f>
        <v>0</v>
      </c>
      <c r="S68" s="39">
        <f>SUM(S20:S67)</f>
        <v>0</v>
      </c>
      <c r="T68" s="39">
        <f>SUM(T20:T67)</f>
        <v>0</v>
      </c>
      <c r="U68" s="39">
        <f>SUM(U20:U67)</f>
        <v>0</v>
      </c>
      <c r="V68" s="39">
        <f>SUM(V20:V67)</f>
        <v>0</v>
      </c>
      <c r="W68" s="39">
        <f>SUM(W20:W50)</f>
        <v>0</v>
      </c>
      <c r="X68" s="39">
        <f aca="true" t="shared" si="45" ref="X68:AI68">SUM(X20:X67)</f>
        <v>0</v>
      </c>
      <c r="Y68" s="39">
        <f t="shared" si="45"/>
        <v>0</v>
      </c>
      <c r="Z68" s="39">
        <f t="shared" si="45"/>
        <v>180</v>
      </c>
      <c r="AA68" s="39">
        <f t="shared" si="45"/>
        <v>15</v>
      </c>
      <c r="AB68" s="39">
        <f t="shared" si="45"/>
        <v>0</v>
      </c>
      <c r="AC68" s="39">
        <f t="shared" si="45"/>
        <v>0</v>
      </c>
      <c r="AD68" s="39">
        <f t="shared" si="45"/>
        <v>180</v>
      </c>
      <c r="AE68" s="39">
        <f t="shared" si="45"/>
        <v>15</v>
      </c>
      <c r="AF68" s="39">
        <f t="shared" si="45"/>
        <v>180</v>
      </c>
      <c r="AG68" s="39">
        <f t="shared" si="45"/>
        <v>15</v>
      </c>
      <c r="AH68" s="39">
        <f t="shared" si="45"/>
        <v>0</v>
      </c>
      <c r="AI68" s="40">
        <f t="shared" si="45"/>
        <v>0</v>
      </c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</row>
    <row r="69" spans="16:67" ht="15">
      <c r="P69" s="1"/>
      <c r="Q69" s="1"/>
      <c r="R69" s="1"/>
      <c r="S69" s="1"/>
      <c r="V69" s="1"/>
      <c r="W69" s="1"/>
      <c r="X69" s="1"/>
      <c r="Y69" s="1"/>
      <c r="Z69" s="1"/>
      <c r="AA69" s="1"/>
      <c r="AB69" s="1"/>
      <c r="AC69" s="1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</row>
    <row r="70" spans="1:19" ht="15">
      <c r="A70" s="373" t="s">
        <v>39</v>
      </c>
      <c r="B70" s="374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</row>
    <row r="71" spans="1:36" ht="15" customHeight="1">
      <c r="A71" s="375" t="s">
        <v>1820</v>
      </c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  <c r="AH71" s="376"/>
      <c r="AI71" s="376"/>
      <c r="AJ71" s="1"/>
    </row>
    <row r="73" ht="15">
      <c r="A73" s="274" t="s">
        <v>40</v>
      </c>
    </row>
  </sheetData>
  <mergeCells count="69">
    <mergeCell ref="A68:C68"/>
    <mergeCell ref="A70:S70"/>
    <mergeCell ref="A71:AI71"/>
    <mergeCell ref="AH17:AH19"/>
    <mergeCell ref="AI17:AI19"/>
    <mergeCell ref="A20:C20"/>
    <mergeCell ref="A39:C39"/>
    <mergeCell ref="A47:C47"/>
    <mergeCell ref="A60:C60"/>
    <mergeCell ref="AB17:AB19"/>
    <mergeCell ref="AC17:AC19"/>
    <mergeCell ref="AD17:AD19"/>
    <mergeCell ref="AE17:AE19"/>
    <mergeCell ref="AF17:AF19"/>
    <mergeCell ref="AG17:AG19"/>
    <mergeCell ref="V17:V19"/>
    <mergeCell ref="W17:W19"/>
    <mergeCell ref="X17:X19"/>
    <mergeCell ref="Y17:Y19"/>
    <mergeCell ref="Z17:Z19"/>
    <mergeCell ref="AA17:AA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D17:D19"/>
    <mergeCell ref="E17:E19"/>
    <mergeCell ref="F17:F19"/>
    <mergeCell ref="G17:G19"/>
    <mergeCell ref="H17:H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A9:B9"/>
    <mergeCell ref="A10:B10"/>
    <mergeCell ref="A12:A19"/>
    <mergeCell ref="B12:B15"/>
    <mergeCell ref="C12:C19"/>
    <mergeCell ref="D12:AG12"/>
    <mergeCell ref="D13:U13"/>
    <mergeCell ref="V13:W16"/>
    <mergeCell ref="X13:AE13"/>
    <mergeCell ref="AF13:AG16"/>
    <mergeCell ref="A7:AI7"/>
    <mergeCell ref="AH1:AI1"/>
    <mergeCell ref="A2:AI2"/>
    <mergeCell ref="L3:S3"/>
    <mergeCell ref="L4:S4"/>
    <mergeCell ref="A6:AI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6"/>
  <sheetViews>
    <sheetView workbookViewId="0" topLeftCell="A55">
      <selection activeCell="E71" sqref="E71:E73"/>
    </sheetView>
  </sheetViews>
  <sheetFormatPr defaultColWidth="9.140625" defaultRowHeight="15"/>
  <cols>
    <col min="1" max="1" width="21.00390625" style="0" customWidth="1"/>
    <col min="2" max="2" width="22.7109375" style="0" customWidth="1"/>
    <col min="3" max="3" width="45.28125" style="0" customWidth="1"/>
    <col min="4" max="5" width="8.00390625" style="0" customWidth="1"/>
    <col min="6" max="6" width="7.00390625" style="0" bestFit="1" customWidth="1"/>
    <col min="7" max="7" width="7.28125" style="0" customWidth="1"/>
    <col min="8" max="8" width="5.8515625" style="0" customWidth="1"/>
    <col min="9" max="9" width="6.421875" style="0" customWidth="1"/>
    <col min="10" max="11" width="6.28125" style="0" customWidth="1"/>
    <col min="12" max="13" width="7.28125" style="0" customWidth="1"/>
    <col min="14" max="14" width="11.28125" style="1" customWidth="1"/>
    <col min="15" max="15" width="11.00390625" style="1" customWidth="1"/>
    <col min="16" max="16" width="8.57421875" style="0" customWidth="1"/>
    <col min="17" max="17" width="7.421875" style="0" customWidth="1"/>
    <col min="18" max="19" width="7.7109375" style="0" customWidth="1"/>
    <col min="20" max="20" width="9.28125" style="1" customWidth="1"/>
    <col min="21" max="21" width="9.8515625" style="1" customWidth="1"/>
    <col min="22" max="22" width="7.7109375" style="0" customWidth="1"/>
    <col min="23" max="23" width="6.140625" style="0" customWidth="1"/>
    <col min="24" max="26" width="7.7109375" style="0" customWidth="1"/>
    <col min="27" max="27" width="9.7109375" style="0" customWidth="1"/>
    <col min="28" max="29" width="7.7109375" style="0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127</v>
      </c>
    </row>
    <row r="10" spans="1:3" s="7" customFormat="1" ht="16.5" thickBot="1">
      <c r="A10" s="449" t="s">
        <v>5</v>
      </c>
      <c r="B10" s="450"/>
      <c r="C10" s="8" t="s">
        <v>215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02" t="s">
        <v>133</v>
      </c>
      <c r="B21" s="101" t="s">
        <v>134</v>
      </c>
      <c r="C21" s="101" t="s">
        <v>135</v>
      </c>
      <c r="D21" s="101">
        <v>9</v>
      </c>
      <c r="E21" s="18">
        <f aca="true" t="shared" si="0" ref="E21:E110">+D21/12</f>
        <v>0.75</v>
      </c>
      <c r="F21" s="19"/>
      <c r="G21" s="18">
        <f aca="true" t="shared" si="1" ref="G21:G74">F21/12</f>
        <v>0</v>
      </c>
      <c r="H21" s="19"/>
      <c r="I21" s="18">
        <f aca="true" t="shared" si="2" ref="I21:I74">+H21/12</f>
        <v>0</v>
      </c>
      <c r="J21" s="19"/>
      <c r="K21" s="18">
        <f aca="true" t="shared" si="3" ref="K21:M74">+J21/12</f>
        <v>0</v>
      </c>
      <c r="L21" s="19"/>
      <c r="M21" s="18">
        <f t="shared" si="3"/>
        <v>0</v>
      </c>
      <c r="N21" s="20">
        <f aca="true" t="shared" si="4" ref="N21:O74">D21+F21+H21+J21+L21</f>
        <v>9</v>
      </c>
      <c r="O21" s="21">
        <f t="shared" si="4"/>
        <v>0.75</v>
      </c>
      <c r="P21" s="104">
        <v>0</v>
      </c>
      <c r="Q21" s="18">
        <f aca="true" t="shared" si="5" ref="Q21:Q74">+P21/12</f>
        <v>0</v>
      </c>
      <c r="R21" s="19"/>
      <c r="S21" s="18">
        <f aca="true" t="shared" si="6" ref="S21:S74">+R21/12</f>
        <v>0</v>
      </c>
      <c r="T21" s="20">
        <f aca="true" t="shared" si="7" ref="T21:U74">P21+R21</f>
        <v>0</v>
      </c>
      <c r="U21" s="22">
        <f t="shared" si="7"/>
        <v>0</v>
      </c>
      <c r="V21" s="23"/>
      <c r="W21" s="18">
        <f aca="true" t="shared" si="8" ref="W21:W74">+V21/12</f>
        <v>0</v>
      </c>
      <c r="X21" s="24"/>
      <c r="Y21" s="18">
        <f aca="true" t="shared" si="9" ref="Y21:Y74">+X21/12</f>
        <v>0</v>
      </c>
      <c r="Z21" s="105">
        <v>4</v>
      </c>
      <c r="AA21" s="18">
        <f aca="true" t="shared" si="10" ref="AA21:AA74">+Z21/12</f>
        <v>0.3333333333333333</v>
      </c>
      <c r="AB21" s="25"/>
      <c r="AC21" s="18">
        <f aca="true" t="shared" si="11" ref="AC21:AC110">AB21/12</f>
        <v>0</v>
      </c>
      <c r="AD21" s="26">
        <f aca="true" t="shared" si="12" ref="AD21:AE73">X21+Z21+AB21</f>
        <v>4</v>
      </c>
      <c r="AE21" s="27">
        <f t="shared" si="12"/>
        <v>0.3333333333333333</v>
      </c>
      <c r="AF21" s="28">
        <f aca="true" t="shared" si="13" ref="AF21:AG74">N21+T21+V21+AD21</f>
        <v>13</v>
      </c>
      <c r="AG21" s="29">
        <f t="shared" si="13"/>
        <v>1.0833333333333333</v>
      </c>
      <c r="AH21" s="28">
        <f aca="true" t="shared" si="14" ref="AH21:AH75">IF(AF21-F21-J21-AB21-12&lt;0,0,AF21-F21-J21-AB21-12)</f>
        <v>1</v>
      </c>
      <c r="AI21" s="22">
        <f aca="true" t="shared" si="15" ref="AI21:AI75">AH21/12</f>
        <v>0.08333333333333333</v>
      </c>
    </row>
    <row r="22" spans="1:35" s="100" customFormat="1" ht="15">
      <c r="A22" s="102" t="s">
        <v>136</v>
      </c>
      <c r="B22" s="101" t="s">
        <v>61</v>
      </c>
      <c r="C22" s="101" t="s">
        <v>137</v>
      </c>
      <c r="D22" s="101">
        <v>12</v>
      </c>
      <c r="E22" s="18">
        <f aca="true" t="shared" si="16" ref="E22:E46">+D22/12</f>
        <v>1</v>
      </c>
      <c r="F22" s="19"/>
      <c r="G22" s="18">
        <f aca="true" t="shared" si="17" ref="G22:G46">F22/12</f>
        <v>0</v>
      </c>
      <c r="H22" s="19"/>
      <c r="I22" s="18">
        <f aca="true" t="shared" si="18" ref="I22:I46">+H22/12</f>
        <v>0</v>
      </c>
      <c r="J22" s="19"/>
      <c r="K22" s="18">
        <f aca="true" t="shared" si="19" ref="K22:K46">+J22/12</f>
        <v>0</v>
      </c>
      <c r="L22" s="19"/>
      <c r="M22" s="18">
        <f aca="true" t="shared" si="20" ref="M22:M46">+L22/12</f>
        <v>0</v>
      </c>
      <c r="N22" s="20">
        <f aca="true" t="shared" si="21" ref="N22:N46">D22+F22+H22+J22+L22</f>
        <v>12</v>
      </c>
      <c r="O22" s="21">
        <f aca="true" t="shared" si="22" ref="O22:O46">E22+G22+I22+K22+M22</f>
        <v>1</v>
      </c>
      <c r="P22" s="104">
        <v>0</v>
      </c>
      <c r="Q22" s="18">
        <f aca="true" t="shared" si="23" ref="Q22:Q46">+P22/12</f>
        <v>0</v>
      </c>
      <c r="R22" s="19"/>
      <c r="S22" s="18">
        <f aca="true" t="shared" si="24" ref="S22:S46">+R22/12</f>
        <v>0</v>
      </c>
      <c r="T22" s="20">
        <f aca="true" t="shared" si="25" ref="T22:T46">P22+R22</f>
        <v>0</v>
      </c>
      <c r="U22" s="22">
        <f aca="true" t="shared" si="26" ref="U22:U46">Q22+S22</f>
        <v>0</v>
      </c>
      <c r="V22" s="23"/>
      <c r="W22" s="18">
        <f aca="true" t="shared" si="27" ref="W22:W46">+V22/12</f>
        <v>0</v>
      </c>
      <c r="X22" s="24"/>
      <c r="Y22" s="18">
        <f aca="true" t="shared" si="28" ref="Y22:Y46">+X22/12</f>
        <v>0</v>
      </c>
      <c r="Z22" s="105">
        <v>0</v>
      </c>
      <c r="AA22" s="18">
        <f aca="true" t="shared" si="29" ref="AA22:AA46">+Z22/12</f>
        <v>0</v>
      </c>
      <c r="AB22" s="25"/>
      <c r="AC22" s="18">
        <f aca="true" t="shared" si="30" ref="AC22:AC46">AB22/12</f>
        <v>0</v>
      </c>
      <c r="AD22" s="26">
        <f aca="true" t="shared" si="31" ref="AD22:AD46">X22+Z22+AB22</f>
        <v>0</v>
      </c>
      <c r="AE22" s="27">
        <f aca="true" t="shared" si="32" ref="AE22:AE46">Y22+AA22+AC22</f>
        <v>0</v>
      </c>
      <c r="AF22" s="28">
        <f aca="true" t="shared" si="33" ref="AF22:AF46">N22+T22+V22+AD22</f>
        <v>12</v>
      </c>
      <c r="AG22" s="29">
        <f aca="true" t="shared" si="34" ref="AG22:AG46">O22+U22+W22+AE22</f>
        <v>1</v>
      </c>
      <c r="AH22" s="28">
        <f aca="true" t="shared" si="35" ref="AH22:AH46">IF(AF22-F22-J22-AB22-12&lt;0,0,AF22-F22-J22-AB22-12)</f>
        <v>0</v>
      </c>
      <c r="AI22" s="22">
        <f aca="true" t="shared" si="36" ref="AI22:AI46">AH22/12</f>
        <v>0</v>
      </c>
    </row>
    <row r="23" spans="1:35" s="100" customFormat="1" ht="15">
      <c r="A23" s="102">
        <v>370043</v>
      </c>
      <c r="B23" s="101" t="s">
        <v>113</v>
      </c>
      <c r="C23" s="101" t="s">
        <v>138</v>
      </c>
      <c r="D23" s="101">
        <v>9</v>
      </c>
      <c r="E23" s="18">
        <f t="shared" si="16"/>
        <v>0.75</v>
      </c>
      <c r="F23" s="19"/>
      <c r="G23" s="18">
        <f t="shared" si="17"/>
        <v>0</v>
      </c>
      <c r="H23" s="19"/>
      <c r="I23" s="18">
        <f t="shared" si="18"/>
        <v>0</v>
      </c>
      <c r="J23" s="19"/>
      <c r="K23" s="18">
        <f t="shared" si="19"/>
        <v>0</v>
      </c>
      <c r="L23" s="19"/>
      <c r="M23" s="18">
        <f t="shared" si="20"/>
        <v>0</v>
      </c>
      <c r="N23" s="20">
        <f t="shared" si="21"/>
        <v>9</v>
      </c>
      <c r="O23" s="21">
        <f t="shared" si="22"/>
        <v>0.75</v>
      </c>
      <c r="P23" s="104">
        <v>1</v>
      </c>
      <c r="Q23" s="18">
        <f t="shared" si="23"/>
        <v>0.08333333333333333</v>
      </c>
      <c r="R23" s="19"/>
      <c r="S23" s="18">
        <f t="shared" si="24"/>
        <v>0</v>
      </c>
      <c r="T23" s="20">
        <f t="shared" si="25"/>
        <v>1</v>
      </c>
      <c r="U23" s="22">
        <f t="shared" si="26"/>
        <v>0.08333333333333333</v>
      </c>
      <c r="V23" s="23"/>
      <c r="W23" s="18">
        <f t="shared" si="27"/>
        <v>0</v>
      </c>
      <c r="X23" s="24"/>
      <c r="Y23" s="18">
        <f t="shared" si="28"/>
        <v>0</v>
      </c>
      <c r="Z23" s="105">
        <v>3</v>
      </c>
      <c r="AA23" s="18">
        <f t="shared" si="29"/>
        <v>0.25</v>
      </c>
      <c r="AB23" s="25"/>
      <c r="AC23" s="18">
        <f t="shared" si="30"/>
        <v>0</v>
      </c>
      <c r="AD23" s="26">
        <f t="shared" si="31"/>
        <v>3</v>
      </c>
      <c r="AE23" s="27">
        <f t="shared" si="32"/>
        <v>0.25</v>
      </c>
      <c r="AF23" s="28">
        <f t="shared" si="33"/>
        <v>13</v>
      </c>
      <c r="AG23" s="29">
        <f t="shared" si="34"/>
        <v>1.0833333333333335</v>
      </c>
      <c r="AH23" s="28">
        <f t="shared" si="35"/>
        <v>1</v>
      </c>
      <c r="AI23" s="22">
        <f t="shared" si="36"/>
        <v>0.08333333333333333</v>
      </c>
    </row>
    <row r="24" spans="1:35" s="100" customFormat="1" ht="15">
      <c r="A24" s="102" t="s">
        <v>139</v>
      </c>
      <c r="B24" s="101" t="s">
        <v>61</v>
      </c>
      <c r="C24" s="101" t="s">
        <v>140</v>
      </c>
      <c r="D24" s="101">
        <v>16</v>
      </c>
      <c r="E24" s="18">
        <f t="shared" si="16"/>
        <v>1.3333333333333333</v>
      </c>
      <c r="F24" s="19"/>
      <c r="G24" s="18">
        <f t="shared" si="17"/>
        <v>0</v>
      </c>
      <c r="H24" s="19"/>
      <c r="I24" s="18">
        <f t="shared" si="18"/>
        <v>0</v>
      </c>
      <c r="J24" s="19"/>
      <c r="K24" s="18">
        <f t="shared" si="19"/>
        <v>0</v>
      </c>
      <c r="L24" s="19"/>
      <c r="M24" s="18">
        <f t="shared" si="20"/>
        <v>0</v>
      </c>
      <c r="N24" s="20">
        <f t="shared" si="21"/>
        <v>16</v>
      </c>
      <c r="O24" s="21">
        <f t="shared" si="22"/>
        <v>1.3333333333333333</v>
      </c>
      <c r="P24" s="104">
        <v>0</v>
      </c>
      <c r="Q24" s="18">
        <f t="shared" si="23"/>
        <v>0</v>
      </c>
      <c r="R24" s="19"/>
      <c r="S24" s="18">
        <f t="shared" si="24"/>
        <v>0</v>
      </c>
      <c r="T24" s="20">
        <f t="shared" si="25"/>
        <v>0</v>
      </c>
      <c r="U24" s="22">
        <f t="shared" si="26"/>
        <v>0</v>
      </c>
      <c r="V24" s="23"/>
      <c r="W24" s="18">
        <f t="shared" si="27"/>
        <v>0</v>
      </c>
      <c r="X24" s="24"/>
      <c r="Y24" s="18">
        <f t="shared" si="28"/>
        <v>0</v>
      </c>
      <c r="Z24" s="105">
        <v>0.26</v>
      </c>
      <c r="AA24" s="18">
        <f t="shared" si="29"/>
        <v>0.021666666666666667</v>
      </c>
      <c r="AB24" s="25"/>
      <c r="AC24" s="18">
        <f t="shared" si="30"/>
        <v>0</v>
      </c>
      <c r="AD24" s="26">
        <f t="shared" si="31"/>
        <v>0.26</v>
      </c>
      <c r="AE24" s="27">
        <f t="shared" si="32"/>
        <v>0.021666666666666667</v>
      </c>
      <c r="AF24" s="28">
        <f t="shared" si="33"/>
        <v>16.26</v>
      </c>
      <c r="AG24" s="29">
        <f t="shared" si="34"/>
        <v>1.355</v>
      </c>
      <c r="AH24" s="28">
        <f t="shared" si="35"/>
        <v>4.260000000000002</v>
      </c>
      <c r="AI24" s="22">
        <f t="shared" si="36"/>
        <v>0.35500000000000015</v>
      </c>
    </row>
    <row r="25" spans="1:35" s="100" customFormat="1" ht="15">
      <c r="A25" s="102" t="s">
        <v>141</v>
      </c>
      <c r="B25" s="101" t="s">
        <v>61</v>
      </c>
      <c r="C25" s="101" t="s">
        <v>142</v>
      </c>
      <c r="D25" s="101">
        <v>12</v>
      </c>
      <c r="E25" s="18">
        <f t="shared" si="16"/>
        <v>1</v>
      </c>
      <c r="F25" s="19"/>
      <c r="G25" s="18">
        <f t="shared" si="17"/>
        <v>0</v>
      </c>
      <c r="H25" s="19"/>
      <c r="I25" s="18">
        <f t="shared" si="18"/>
        <v>0</v>
      </c>
      <c r="J25" s="19"/>
      <c r="K25" s="18">
        <f t="shared" si="19"/>
        <v>0</v>
      </c>
      <c r="L25" s="19"/>
      <c r="M25" s="18">
        <f t="shared" si="20"/>
        <v>0</v>
      </c>
      <c r="N25" s="20">
        <f t="shared" si="21"/>
        <v>12</v>
      </c>
      <c r="O25" s="21">
        <f t="shared" si="22"/>
        <v>1</v>
      </c>
      <c r="P25" s="104">
        <v>0</v>
      </c>
      <c r="Q25" s="18">
        <f t="shared" si="23"/>
        <v>0</v>
      </c>
      <c r="R25" s="19"/>
      <c r="S25" s="18">
        <f t="shared" si="24"/>
        <v>0</v>
      </c>
      <c r="T25" s="20">
        <f t="shared" si="25"/>
        <v>0</v>
      </c>
      <c r="U25" s="22">
        <f t="shared" si="26"/>
        <v>0</v>
      </c>
      <c r="V25" s="23"/>
      <c r="W25" s="18">
        <f t="shared" si="27"/>
        <v>0</v>
      </c>
      <c r="X25" s="24"/>
      <c r="Y25" s="18">
        <f t="shared" si="28"/>
        <v>0</v>
      </c>
      <c r="Z25" s="105">
        <v>0</v>
      </c>
      <c r="AA25" s="18">
        <f t="shared" si="29"/>
        <v>0</v>
      </c>
      <c r="AB25" s="25"/>
      <c r="AC25" s="18">
        <f t="shared" si="30"/>
        <v>0</v>
      </c>
      <c r="AD25" s="26">
        <f t="shared" si="31"/>
        <v>0</v>
      </c>
      <c r="AE25" s="27">
        <f t="shared" si="32"/>
        <v>0</v>
      </c>
      <c r="AF25" s="28">
        <f t="shared" si="33"/>
        <v>12</v>
      </c>
      <c r="AG25" s="29">
        <f t="shared" si="34"/>
        <v>1</v>
      </c>
      <c r="AH25" s="28">
        <f t="shared" si="35"/>
        <v>0</v>
      </c>
      <c r="AI25" s="22">
        <f t="shared" si="36"/>
        <v>0</v>
      </c>
    </row>
    <row r="26" spans="1:35" s="100" customFormat="1" ht="15">
      <c r="A26" s="102" t="s">
        <v>143</v>
      </c>
      <c r="B26" s="101" t="s">
        <v>134</v>
      </c>
      <c r="C26" s="101" t="s">
        <v>144</v>
      </c>
      <c r="D26" s="101">
        <v>0</v>
      </c>
      <c r="E26" s="18">
        <f t="shared" si="16"/>
        <v>0</v>
      </c>
      <c r="F26" s="19"/>
      <c r="G26" s="18">
        <f t="shared" si="17"/>
        <v>0</v>
      </c>
      <c r="H26" s="19"/>
      <c r="I26" s="18">
        <f t="shared" si="18"/>
        <v>0</v>
      </c>
      <c r="J26" s="19"/>
      <c r="K26" s="18">
        <f t="shared" si="19"/>
        <v>0</v>
      </c>
      <c r="L26" s="19"/>
      <c r="M26" s="18">
        <f t="shared" si="20"/>
        <v>0</v>
      </c>
      <c r="N26" s="20">
        <f t="shared" si="21"/>
        <v>0</v>
      </c>
      <c r="O26" s="21">
        <f t="shared" si="22"/>
        <v>0</v>
      </c>
      <c r="P26" s="104">
        <v>0</v>
      </c>
      <c r="Q26" s="18">
        <f t="shared" si="23"/>
        <v>0</v>
      </c>
      <c r="R26" s="19"/>
      <c r="S26" s="18">
        <f t="shared" si="24"/>
        <v>0</v>
      </c>
      <c r="T26" s="20">
        <f t="shared" si="25"/>
        <v>0</v>
      </c>
      <c r="U26" s="22">
        <f t="shared" si="26"/>
        <v>0</v>
      </c>
      <c r="V26" s="23"/>
      <c r="W26" s="18">
        <f t="shared" si="27"/>
        <v>0</v>
      </c>
      <c r="X26" s="24">
        <v>12</v>
      </c>
      <c r="Y26" s="18">
        <f t="shared" si="28"/>
        <v>1</v>
      </c>
      <c r="Z26" s="105">
        <v>0</v>
      </c>
      <c r="AA26" s="18">
        <f t="shared" si="29"/>
        <v>0</v>
      </c>
      <c r="AB26" s="25"/>
      <c r="AC26" s="18">
        <f t="shared" si="30"/>
        <v>0</v>
      </c>
      <c r="AD26" s="26">
        <f t="shared" si="31"/>
        <v>12</v>
      </c>
      <c r="AE26" s="27">
        <f t="shared" si="32"/>
        <v>1</v>
      </c>
      <c r="AF26" s="28">
        <f t="shared" si="33"/>
        <v>12</v>
      </c>
      <c r="AG26" s="29">
        <f t="shared" si="34"/>
        <v>1</v>
      </c>
      <c r="AH26" s="28">
        <f t="shared" si="35"/>
        <v>0</v>
      </c>
      <c r="AI26" s="22">
        <f t="shared" si="36"/>
        <v>0</v>
      </c>
    </row>
    <row r="27" spans="1:35" s="100" customFormat="1" ht="15">
      <c r="A27" s="102" t="s">
        <v>145</v>
      </c>
      <c r="B27" s="101" t="s">
        <v>146</v>
      </c>
      <c r="C27" s="101" t="s">
        <v>147</v>
      </c>
      <c r="D27" s="101">
        <v>12</v>
      </c>
      <c r="E27" s="18">
        <f t="shared" si="16"/>
        <v>1</v>
      </c>
      <c r="F27" s="19"/>
      <c r="G27" s="18">
        <f t="shared" si="17"/>
        <v>0</v>
      </c>
      <c r="H27" s="19"/>
      <c r="I27" s="18">
        <f t="shared" si="18"/>
        <v>0</v>
      </c>
      <c r="J27" s="19"/>
      <c r="K27" s="18">
        <f t="shared" si="19"/>
        <v>0</v>
      </c>
      <c r="L27" s="19"/>
      <c r="M27" s="18">
        <f t="shared" si="20"/>
        <v>0</v>
      </c>
      <c r="N27" s="20">
        <f t="shared" si="21"/>
        <v>12</v>
      </c>
      <c r="O27" s="21">
        <f t="shared" si="22"/>
        <v>1</v>
      </c>
      <c r="P27" s="104">
        <v>0</v>
      </c>
      <c r="Q27" s="18">
        <f t="shared" si="23"/>
        <v>0</v>
      </c>
      <c r="R27" s="19"/>
      <c r="S27" s="18">
        <f t="shared" si="24"/>
        <v>0</v>
      </c>
      <c r="T27" s="20">
        <f t="shared" si="25"/>
        <v>0</v>
      </c>
      <c r="U27" s="22">
        <f t="shared" si="26"/>
        <v>0</v>
      </c>
      <c r="V27" s="23"/>
      <c r="W27" s="18">
        <f t="shared" si="27"/>
        <v>0</v>
      </c>
      <c r="X27" s="24"/>
      <c r="Y27" s="18">
        <f t="shared" si="28"/>
        <v>0</v>
      </c>
      <c r="Z27" s="105">
        <v>1</v>
      </c>
      <c r="AA27" s="18">
        <f t="shared" si="29"/>
        <v>0.08333333333333333</v>
      </c>
      <c r="AB27" s="25"/>
      <c r="AC27" s="18">
        <f t="shared" si="30"/>
        <v>0</v>
      </c>
      <c r="AD27" s="26">
        <f t="shared" si="31"/>
        <v>1</v>
      </c>
      <c r="AE27" s="27">
        <f t="shared" si="32"/>
        <v>0.08333333333333333</v>
      </c>
      <c r="AF27" s="28">
        <f t="shared" si="33"/>
        <v>13</v>
      </c>
      <c r="AG27" s="29">
        <f t="shared" si="34"/>
        <v>1.0833333333333333</v>
      </c>
      <c r="AH27" s="28">
        <f t="shared" si="35"/>
        <v>1</v>
      </c>
      <c r="AI27" s="22">
        <f t="shared" si="36"/>
        <v>0.08333333333333333</v>
      </c>
    </row>
    <row r="28" spans="1:35" s="100" customFormat="1" ht="15">
      <c r="A28" s="102" t="s">
        <v>148</v>
      </c>
      <c r="B28" s="101" t="s">
        <v>61</v>
      </c>
      <c r="C28" s="101" t="s">
        <v>149</v>
      </c>
      <c r="D28" s="101">
        <v>9</v>
      </c>
      <c r="E28" s="18">
        <f t="shared" si="16"/>
        <v>0.75</v>
      </c>
      <c r="F28" s="19"/>
      <c r="G28" s="18">
        <f t="shared" si="17"/>
        <v>0</v>
      </c>
      <c r="H28" s="19"/>
      <c r="I28" s="18">
        <f t="shared" si="18"/>
        <v>0</v>
      </c>
      <c r="J28" s="19"/>
      <c r="K28" s="18">
        <f t="shared" si="19"/>
        <v>0</v>
      </c>
      <c r="L28" s="19"/>
      <c r="M28" s="18">
        <f t="shared" si="20"/>
        <v>0</v>
      </c>
      <c r="N28" s="20">
        <f t="shared" si="21"/>
        <v>9</v>
      </c>
      <c r="O28" s="21">
        <f t="shared" si="22"/>
        <v>0.75</v>
      </c>
      <c r="P28" s="104">
        <v>3</v>
      </c>
      <c r="Q28" s="18">
        <f t="shared" si="23"/>
        <v>0.25</v>
      </c>
      <c r="R28" s="19"/>
      <c r="S28" s="18">
        <f t="shared" si="24"/>
        <v>0</v>
      </c>
      <c r="T28" s="20">
        <f t="shared" si="25"/>
        <v>3</v>
      </c>
      <c r="U28" s="22">
        <f t="shared" si="26"/>
        <v>0.25</v>
      </c>
      <c r="V28" s="23"/>
      <c r="W28" s="18">
        <f t="shared" si="27"/>
        <v>0</v>
      </c>
      <c r="X28" s="24"/>
      <c r="Y28" s="18">
        <f t="shared" si="28"/>
        <v>0</v>
      </c>
      <c r="Z28" s="105">
        <v>0</v>
      </c>
      <c r="AA28" s="18">
        <f t="shared" si="29"/>
        <v>0</v>
      </c>
      <c r="AB28" s="25"/>
      <c r="AC28" s="18">
        <f t="shared" si="30"/>
        <v>0</v>
      </c>
      <c r="AD28" s="26">
        <f t="shared" si="31"/>
        <v>0</v>
      </c>
      <c r="AE28" s="27">
        <f t="shared" si="32"/>
        <v>0</v>
      </c>
      <c r="AF28" s="28">
        <f t="shared" si="33"/>
        <v>12</v>
      </c>
      <c r="AG28" s="29">
        <f t="shared" si="34"/>
        <v>1</v>
      </c>
      <c r="AH28" s="28">
        <f t="shared" si="35"/>
        <v>0</v>
      </c>
      <c r="AI28" s="22">
        <f t="shared" si="36"/>
        <v>0</v>
      </c>
    </row>
    <row r="29" spans="1:35" s="100" customFormat="1" ht="15">
      <c r="A29" s="102" t="s">
        <v>150</v>
      </c>
      <c r="B29" s="101" t="s">
        <v>61</v>
      </c>
      <c r="C29" s="101" t="s">
        <v>151</v>
      </c>
      <c r="D29" s="101">
        <v>12</v>
      </c>
      <c r="E29" s="18">
        <f t="shared" si="16"/>
        <v>1</v>
      </c>
      <c r="F29" s="19"/>
      <c r="G29" s="18">
        <f t="shared" si="17"/>
        <v>0</v>
      </c>
      <c r="H29" s="19"/>
      <c r="I29" s="18">
        <f t="shared" si="18"/>
        <v>0</v>
      </c>
      <c r="J29" s="19"/>
      <c r="K29" s="18">
        <f t="shared" si="19"/>
        <v>0</v>
      </c>
      <c r="L29" s="19"/>
      <c r="M29" s="18">
        <f t="shared" si="20"/>
        <v>0</v>
      </c>
      <c r="N29" s="20">
        <f t="shared" si="21"/>
        <v>12</v>
      </c>
      <c r="O29" s="21">
        <f t="shared" si="22"/>
        <v>1</v>
      </c>
      <c r="P29" s="104">
        <v>0</v>
      </c>
      <c r="Q29" s="18">
        <f t="shared" si="23"/>
        <v>0</v>
      </c>
      <c r="R29" s="19"/>
      <c r="S29" s="18">
        <f t="shared" si="24"/>
        <v>0</v>
      </c>
      <c r="T29" s="20">
        <f t="shared" si="25"/>
        <v>0</v>
      </c>
      <c r="U29" s="22">
        <f t="shared" si="26"/>
        <v>0</v>
      </c>
      <c r="V29" s="23"/>
      <c r="W29" s="18">
        <f t="shared" si="27"/>
        <v>0</v>
      </c>
      <c r="X29" s="24"/>
      <c r="Y29" s="18">
        <f t="shared" si="28"/>
        <v>0</v>
      </c>
      <c r="Z29" s="105">
        <v>0</v>
      </c>
      <c r="AA29" s="18">
        <f t="shared" si="29"/>
        <v>0</v>
      </c>
      <c r="AB29" s="25"/>
      <c r="AC29" s="18">
        <f t="shared" si="30"/>
        <v>0</v>
      </c>
      <c r="AD29" s="26">
        <f t="shared" si="31"/>
        <v>0</v>
      </c>
      <c r="AE29" s="27">
        <f t="shared" si="32"/>
        <v>0</v>
      </c>
      <c r="AF29" s="28">
        <f t="shared" si="33"/>
        <v>12</v>
      </c>
      <c r="AG29" s="29">
        <f t="shared" si="34"/>
        <v>1</v>
      </c>
      <c r="AH29" s="28">
        <f t="shared" si="35"/>
        <v>0</v>
      </c>
      <c r="AI29" s="22">
        <f t="shared" si="36"/>
        <v>0</v>
      </c>
    </row>
    <row r="30" spans="1:35" s="100" customFormat="1" ht="15">
      <c r="A30" s="102" t="s">
        <v>152</v>
      </c>
      <c r="B30" s="101" t="s">
        <v>61</v>
      </c>
      <c r="C30" s="101" t="s">
        <v>153</v>
      </c>
      <c r="D30" s="101">
        <v>0</v>
      </c>
      <c r="E30" s="18">
        <f t="shared" si="16"/>
        <v>0</v>
      </c>
      <c r="F30" s="19"/>
      <c r="G30" s="18">
        <f t="shared" si="17"/>
        <v>0</v>
      </c>
      <c r="H30" s="19"/>
      <c r="I30" s="18">
        <f t="shared" si="18"/>
        <v>0</v>
      </c>
      <c r="J30" s="19"/>
      <c r="K30" s="18">
        <f t="shared" si="19"/>
        <v>0</v>
      </c>
      <c r="L30" s="19"/>
      <c r="M30" s="18">
        <f t="shared" si="20"/>
        <v>0</v>
      </c>
      <c r="N30" s="20">
        <f t="shared" si="21"/>
        <v>0</v>
      </c>
      <c r="O30" s="21">
        <f t="shared" si="22"/>
        <v>0</v>
      </c>
      <c r="P30" s="104">
        <v>0</v>
      </c>
      <c r="Q30" s="18">
        <f t="shared" si="23"/>
        <v>0</v>
      </c>
      <c r="R30" s="19"/>
      <c r="S30" s="18">
        <f t="shared" si="24"/>
        <v>0</v>
      </c>
      <c r="T30" s="20">
        <f t="shared" si="25"/>
        <v>0</v>
      </c>
      <c r="U30" s="22">
        <f t="shared" si="26"/>
        <v>0</v>
      </c>
      <c r="V30" s="23"/>
      <c r="W30" s="18">
        <f t="shared" si="27"/>
        <v>0</v>
      </c>
      <c r="X30" s="24">
        <v>12</v>
      </c>
      <c r="Y30" s="18">
        <f t="shared" si="28"/>
        <v>1</v>
      </c>
      <c r="Z30" s="105">
        <v>0</v>
      </c>
      <c r="AA30" s="18">
        <f t="shared" si="29"/>
        <v>0</v>
      </c>
      <c r="AB30" s="25"/>
      <c r="AC30" s="18">
        <f t="shared" si="30"/>
        <v>0</v>
      </c>
      <c r="AD30" s="26">
        <f t="shared" si="31"/>
        <v>12</v>
      </c>
      <c r="AE30" s="27">
        <f t="shared" si="32"/>
        <v>1</v>
      </c>
      <c r="AF30" s="28">
        <f t="shared" si="33"/>
        <v>12</v>
      </c>
      <c r="AG30" s="29">
        <f t="shared" si="34"/>
        <v>1</v>
      </c>
      <c r="AH30" s="28">
        <f t="shared" si="35"/>
        <v>0</v>
      </c>
      <c r="AI30" s="22">
        <f t="shared" si="36"/>
        <v>0</v>
      </c>
    </row>
    <row r="31" spans="1:35" s="100" customFormat="1" ht="15">
      <c r="A31" s="102" t="s">
        <v>154</v>
      </c>
      <c r="B31" s="101" t="s">
        <v>134</v>
      </c>
      <c r="C31" s="101" t="s">
        <v>155</v>
      </c>
      <c r="D31" s="101">
        <v>10</v>
      </c>
      <c r="E31" s="18">
        <f t="shared" si="16"/>
        <v>0.8333333333333334</v>
      </c>
      <c r="F31" s="19"/>
      <c r="G31" s="18">
        <f t="shared" si="17"/>
        <v>0</v>
      </c>
      <c r="H31" s="19"/>
      <c r="I31" s="18">
        <f t="shared" si="18"/>
        <v>0</v>
      </c>
      <c r="J31" s="19"/>
      <c r="K31" s="18">
        <f t="shared" si="19"/>
        <v>0</v>
      </c>
      <c r="L31" s="19"/>
      <c r="M31" s="18">
        <f t="shared" si="20"/>
        <v>0</v>
      </c>
      <c r="N31" s="20">
        <f t="shared" si="21"/>
        <v>10</v>
      </c>
      <c r="O31" s="21">
        <f t="shared" si="22"/>
        <v>0.8333333333333334</v>
      </c>
      <c r="P31" s="104">
        <v>3</v>
      </c>
      <c r="Q31" s="18">
        <f t="shared" si="23"/>
        <v>0.25</v>
      </c>
      <c r="R31" s="19"/>
      <c r="S31" s="18">
        <f t="shared" si="24"/>
        <v>0</v>
      </c>
      <c r="T31" s="20">
        <f t="shared" si="25"/>
        <v>3</v>
      </c>
      <c r="U31" s="22">
        <f t="shared" si="26"/>
        <v>0.25</v>
      </c>
      <c r="V31" s="23"/>
      <c r="W31" s="18">
        <f t="shared" si="27"/>
        <v>0</v>
      </c>
      <c r="X31" s="24"/>
      <c r="Y31" s="18">
        <f t="shared" si="28"/>
        <v>0</v>
      </c>
      <c r="Z31" s="105">
        <v>6</v>
      </c>
      <c r="AA31" s="18">
        <f t="shared" si="29"/>
        <v>0.5</v>
      </c>
      <c r="AB31" s="25">
        <v>6</v>
      </c>
      <c r="AC31" s="18">
        <f t="shared" si="30"/>
        <v>0.5</v>
      </c>
      <c r="AD31" s="26">
        <f t="shared" si="31"/>
        <v>12</v>
      </c>
      <c r="AE31" s="27">
        <f t="shared" si="32"/>
        <v>1</v>
      </c>
      <c r="AF31" s="28">
        <f t="shared" si="33"/>
        <v>25</v>
      </c>
      <c r="AG31" s="29">
        <f t="shared" si="34"/>
        <v>2.0833333333333335</v>
      </c>
      <c r="AH31" s="28">
        <f t="shared" si="35"/>
        <v>7</v>
      </c>
      <c r="AI31" s="22">
        <f t="shared" si="36"/>
        <v>0.5833333333333334</v>
      </c>
    </row>
    <row r="32" spans="1:35" s="100" customFormat="1" ht="15">
      <c r="A32" s="102" t="s">
        <v>156</v>
      </c>
      <c r="B32" s="101" t="s">
        <v>68</v>
      </c>
      <c r="C32" s="101" t="s">
        <v>157</v>
      </c>
      <c r="D32" s="101">
        <v>9</v>
      </c>
      <c r="E32" s="18">
        <f t="shared" si="16"/>
        <v>0.75</v>
      </c>
      <c r="F32" s="19"/>
      <c r="G32" s="18">
        <f t="shared" si="17"/>
        <v>0</v>
      </c>
      <c r="H32" s="19"/>
      <c r="I32" s="18">
        <f t="shared" si="18"/>
        <v>0</v>
      </c>
      <c r="J32" s="19"/>
      <c r="K32" s="18">
        <f t="shared" si="19"/>
        <v>0</v>
      </c>
      <c r="L32" s="19"/>
      <c r="M32" s="18">
        <f t="shared" si="20"/>
        <v>0</v>
      </c>
      <c r="N32" s="20">
        <f t="shared" si="21"/>
        <v>9</v>
      </c>
      <c r="O32" s="21">
        <f t="shared" si="22"/>
        <v>0.75</v>
      </c>
      <c r="P32" s="104">
        <v>2.5</v>
      </c>
      <c r="Q32" s="18">
        <f t="shared" si="23"/>
        <v>0.20833333333333334</v>
      </c>
      <c r="R32" s="19"/>
      <c r="S32" s="18">
        <f t="shared" si="24"/>
        <v>0</v>
      </c>
      <c r="T32" s="20">
        <f t="shared" si="25"/>
        <v>2.5</v>
      </c>
      <c r="U32" s="22">
        <f t="shared" si="26"/>
        <v>0.20833333333333334</v>
      </c>
      <c r="V32" s="23"/>
      <c r="W32" s="18">
        <f t="shared" si="27"/>
        <v>0</v>
      </c>
      <c r="X32" s="24"/>
      <c r="Y32" s="18">
        <f t="shared" si="28"/>
        <v>0</v>
      </c>
      <c r="Z32" s="105">
        <v>3</v>
      </c>
      <c r="AA32" s="18">
        <f t="shared" si="29"/>
        <v>0.25</v>
      </c>
      <c r="AB32" s="25"/>
      <c r="AC32" s="18">
        <f t="shared" si="30"/>
        <v>0</v>
      </c>
      <c r="AD32" s="26">
        <f t="shared" si="31"/>
        <v>3</v>
      </c>
      <c r="AE32" s="27">
        <f t="shared" si="32"/>
        <v>0.25</v>
      </c>
      <c r="AF32" s="28">
        <f t="shared" si="33"/>
        <v>14.5</v>
      </c>
      <c r="AG32" s="29">
        <f t="shared" si="34"/>
        <v>1.2083333333333335</v>
      </c>
      <c r="AH32" s="28">
        <f t="shared" si="35"/>
        <v>2.5</v>
      </c>
      <c r="AI32" s="22">
        <f t="shared" si="36"/>
        <v>0.20833333333333334</v>
      </c>
    </row>
    <row r="33" spans="1:35" s="100" customFormat="1" ht="15">
      <c r="A33" s="102" t="s">
        <v>158</v>
      </c>
      <c r="B33" s="101" t="s">
        <v>61</v>
      </c>
      <c r="C33" s="101" t="s">
        <v>159</v>
      </c>
      <c r="D33" s="101">
        <v>9</v>
      </c>
      <c r="E33" s="18">
        <f t="shared" si="16"/>
        <v>0.75</v>
      </c>
      <c r="F33" s="19"/>
      <c r="G33" s="18">
        <f t="shared" si="17"/>
        <v>0</v>
      </c>
      <c r="H33" s="19"/>
      <c r="I33" s="18">
        <f t="shared" si="18"/>
        <v>0</v>
      </c>
      <c r="J33" s="19"/>
      <c r="K33" s="18">
        <f t="shared" si="19"/>
        <v>0</v>
      </c>
      <c r="L33" s="19"/>
      <c r="M33" s="18">
        <f t="shared" si="20"/>
        <v>0</v>
      </c>
      <c r="N33" s="20">
        <f t="shared" si="21"/>
        <v>9</v>
      </c>
      <c r="O33" s="21">
        <f t="shared" si="22"/>
        <v>0.75</v>
      </c>
      <c r="P33" s="104">
        <v>0</v>
      </c>
      <c r="Q33" s="18">
        <f t="shared" si="23"/>
        <v>0</v>
      </c>
      <c r="R33" s="19"/>
      <c r="S33" s="18">
        <f t="shared" si="24"/>
        <v>0</v>
      </c>
      <c r="T33" s="20">
        <f t="shared" si="25"/>
        <v>0</v>
      </c>
      <c r="U33" s="22">
        <f t="shared" si="26"/>
        <v>0</v>
      </c>
      <c r="V33" s="23"/>
      <c r="W33" s="18">
        <f t="shared" si="27"/>
        <v>0</v>
      </c>
      <c r="X33" s="24"/>
      <c r="Y33" s="18">
        <f t="shared" si="28"/>
        <v>0</v>
      </c>
      <c r="Z33" s="105">
        <v>3</v>
      </c>
      <c r="AA33" s="18">
        <f t="shared" si="29"/>
        <v>0.25</v>
      </c>
      <c r="AB33" s="25"/>
      <c r="AC33" s="18">
        <f t="shared" si="30"/>
        <v>0</v>
      </c>
      <c r="AD33" s="26">
        <f t="shared" si="31"/>
        <v>3</v>
      </c>
      <c r="AE33" s="27">
        <f t="shared" si="32"/>
        <v>0.25</v>
      </c>
      <c r="AF33" s="28">
        <f t="shared" si="33"/>
        <v>12</v>
      </c>
      <c r="AG33" s="29">
        <f t="shared" si="34"/>
        <v>1</v>
      </c>
      <c r="AH33" s="28">
        <f t="shared" si="35"/>
        <v>0</v>
      </c>
      <c r="AI33" s="22">
        <f t="shared" si="36"/>
        <v>0</v>
      </c>
    </row>
    <row r="34" spans="1:35" s="100" customFormat="1" ht="15">
      <c r="A34" s="102" t="s">
        <v>160</v>
      </c>
      <c r="B34" s="101" t="s">
        <v>61</v>
      </c>
      <c r="C34" s="101" t="s">
        <v>161</v>
      </c>
      <c r="D34" s="101">
        <v>10</v>
      </c>
      <c r="E34" s="18">
        <f t="shared" si="16"/>
        <v>0.8333333333333334</v>
      </c>
      <c r="F34" s="19"/>
      <c r="G34" s="18">
        <f t="shared" si="17"/>
        <v>0</v>
      </c>
      <c r="H34" s="19"/>
      <c r="I34" s="18">
        <f t="shared" si="18"/>
        <v>0</v>
      </c>
      <c r="J34" s="19"/>
      <c r="K34" s="18">
        <f t="shared" si="19"/>
        <v>0</v>
      </c>
      <c r="L34" s="19"/>
      <c r="M34" s="18">
        <f t="shared" si="20"/>
        <v>0</v>
      </c>
      <c r="N34" s="20">
        <f t="shared" si="21"/>
        <v>10</v>
      </c>
      <c r="O34" s="21">
        <f t="shared" si="22"/>
        <v>0.8333333333333334</v>
      </c>
      <c r="P34" s="104">
        <v>6</v>
      </c>
      <c r="Q34" s="18">
        <f t="shared" si="23"/>
        <v>0.5</v>
      </c>
      <c r="R34" s="19"/>
      <c r="S34" s="18">
        <f t="shared" si="24"/>
        <v>0</v>
      </c>
      <c r="T34" s="20">
        <f t="shared" si="25"/>
        <v>6</v>
      </c>
      <c r="U34" s="22">
        <f t="shared" si="26"/>
        <v>0.5</v>
      </c>
      <c r="V34" s="23"/>
      <c r="W34" s="18">
        <f t="shared" si="27"/>
        <v>0</v>
      </c>
      <c r="X34" s="24"/>
      <c r="Y34" s="18">
        <f t="shared" si="28"/>
        <v>0</v>
      </c>
      <c r="Z34" s="105">
        <v>0</v>
      </c>
      <c r="AA34" s="18">
        <f t="shared" si="29"/>
        <v>0</v>
      </c>
      <c r="AB34" s="25"/>
      <c r="AC34" s="18">
        <f t="shared" si="30"/>
        <v>0</v>
      </c>
      <c r="AD34" s="26">
        <f t="shared" si="31"/>
        <v>0</v>
      </c>
      <c r="AE34" s="27">
        <f t="shared" si="32"/>
        <v>0</v>
      </c>
      <c r="AF34" s="28">
        <f t="shared" si="33"/>
        <v>16</v>
      </c>
      <c r="AG34" s="29">
        <f t="shared" si="34"/>
        <v>1.3333333333333335</v>
      </c>
      <c r="AH34" s="28">
        <f t="shared" si="35"/>
        <v>4</v>
      </c>
      <c r="AI34" s="22">
        <f t="shared" si="36"/>
        <v>0.3333333333333333</v>
      </c>
    </row>
    <row r="35" spans="1:35" s="100" customFormat="1" ht="15">
      <c r="A35" s="102" t="s">
        <v>162</v>
      </c>
      <c r="B35" s="101" t="s">
        <v>78</v>
      </c>
      <c r="C35" s="101" t="s">
        <v>163</v>
      </c>
      <c r="D35" s="101">
        <v>3</v>
      </c>
      <c r="E35" s="18">
        <f t="shared" si="16"/>
        <v>0.25</v>
      </c>
      <c r="F35" s="19"/>
      <c r="G35" s="18">
        <f t="shared" si="17"/>
        <v>0</v>
      </c>
      <c r="H35" s="19"/>
      <c r="I35" s="18">
        <f t="shared" si="18"/>
        <v>0</v>
      </c>
      <c r="J35" s="19"/>
      <c r="K35" s="18">
        <f t="shared" si="19"/>
        <v>0</v>
      </c>
      <c r="L35" s="19"/>
      <c r="M35" s="18">
        <f t="shared" si="20"/>
        <v>0</v>
      </c>
      <c r="N35" s="20">
        <f t="shared" si="21"/>
        <v>3</v>
      </c>
      <c r="O35" s="21">
        <f t="shared" si="22"/>
        <v>0.25</v>
      </c>
      <c r="P35" s="104">
        <v>5</v>
      </c>
      <c r="Q35" s="18">
        <f t="shared" si="23"/>
        <v>0.4166666666666667</v>
      </c>
      <c r="R35" s="19">
        <v>1</v>
      </c>
      <c r="S35" s="18">
        <f t="shared" si="24"/>
        <v>0.08333333333333333</v>
      </c>
      <c r="T35" s="20">
        <f t="shared" si="25"/>
        <v>6</v>
      </c>
      <c r="U35" s="22">
        <f t="shared" si="26"/>
        <v>0.5</v>
      </c>
      <c r="V35" s="23"/>
      <c r="W35" s="18">
        <f t="shared" si="27"/>
        <v>0</v>
      </c>
      <c r="X35" s="24"/>
      <c r="Y35" s="18">
        <f t="shared" si="28"/>
        <v>0</v>
      </c>
      <c r="Z35" s="105">
        <v>9</v>
      </c>
      <c r="AA35" s="18">
        <f t="shared" si="29"/>
        <v>0.75</v>
      </c>
      <c r="AB35" s="25"/>
      <c r="AC35" s="18">
        <f t="shared" si="30"/>
        <v>0</v>
      </c>
      <c r="AD35" s="26">
        <f t="shared" si="31"/>
        <v>9</v>
      </c>
      <c r="AE35" s="27">
        <f t="shared" si="32"/>
        <v>0.75</v>
      </c>
      <c r="AF35" s="28">
        <f t="shared" si="33"/>
        <v>18</v>
      </c>
      <c r="AG35" s="29">
        <f t="shared" si="34"/>
        <v>1.5</v>
      </c>
      <c r="AH35" s="28">
        <f t="shared" si="35"/>
        <v>6</v>
      </c>
      <c r="AI35" s="22">
        <f t="shared" si="36"/>
        <v>0.5</v>
      </c>
    </row>
    <row r="36" spans="1:35" s="100" customFormat="1" ht="15">
      <c r="A36" s="102" t="s">
        <v>164</v>
      </c>
      <c r="B36" s="101" t="s">
        <v>61</v>
      </c>
      <c r="C36" s="101" t="s">
        <v>165</v>
      </c>
      <c r="D36" s="101">
        <v>9</v>
      </c>
      <c r="E36" s="18">
        <f t="shared" si="16"/>
        <v>0.75</v>
      </c>
      <c r="F36" s="19"/>
      <c r="G36" s="18">
        <f t="shared" si="17"/>
        <v>0</v>
      </c>
      <c r="H36" s="19"/>
      <c r="I36" s="18">
        <f t="shared" si="18"/>
        <v>0</v>
      </c>
      <c r="J36" s="19"/>
      <c r="K36" s="18">
        <f t="shared" si="19"/>
        <v>0</v>
      </c>
      <c r="L36" s="19"/>
      <c r="M36" s="18">
        <f t="shared" si="20"/>
        <v>0</v>
      </c>
      <c r="N36" s="20">
        <f t="shared" si="21"/>
        <v>9</v>
      </c>
      <c r="O36" s="21">
        <f t="shared" si="22"/>
        <v>0.75</v>
      </c>
      <c r="P36" s="104">
        <v>0</v>
      </c>
      <c r="Q36" s="18">
        <f t="shared" si="23"/>
        <v>0</v>
      </c>
      <c r="R36" s="19"/>
      <c r="S36" s="18">
        <f t="shared" si="24"/>
        <v>0</v>
      </c>
      <c r="T36" s="20">
        <f t="shared" si="25"/>
        <v>0</v>
      </c>
      <c r="U36" s="22">
        <f t="shared" si="26"/>
        <v>0</v>
      </c>
      <c r="V36" s="23"/>
      <c r="W36" s="18">
        <f t="shared" si="27"/>
        <v>0</v>
      </c>
      <c r="X36" s="24"/>
      <c r="Y36" s="18">
        <f t="shared" si="28"/>
        <v>0</v>
      </c>
      <c r="Z36" s="105">
        <v>3</v>
      </c>
      <c r="AA36" s="18">
        <f t="shared" si="29"/>
        <v>0.25</v>
      </c>
      <c r="AB36" s="25"/>
      <c r="AC36" s="18">
        <f t="shared" si="30"/>
        <v>0</v>
      </c>
      <c r="AD36" s="26">
        <f t="shared" si="31"/>
        <v>3</v>
      </c>
      <c r="AE36" s="27">
        <f t="shared" si="32"/>
        <v>0.25</v>
      </c>
      <c r="AF36" s="28">
        <f t="shared" si="33"/>
        <v>12</v>
      </c>
      <c r="AG36" s="29">
        <f t="shared" si="34"/>
        <v>1</v>
      </c>
      <c r="AH36" s="28">
        <f t="shared" si="35"/>
        <v>0</v>
      </c>
      <c r="AI36" s="22">
        <f t="shared" si="36"/>
        <v>0</v>
      </c>
    </row>
    <row r="37" spans="1:35" s="100" customFormat="1" ht="15">
      <c r="A37" s="102" t="s">
        <v>166</v>
      </c>
      <c r="B37" s="101" t="s">
        <v>61</v>
      </c>
      <c r="C37" s="101" t="s">
        <v>167</v>
      </c>
      <c r="D37" s="101">
        <v>3</v>
      </c>
      <c r="E37" s="18">
        <f t="shared" si="16"/>
        <v>0.25</v>
      </c>
      <c r="F37" s="19"/>
      <c r="G37" s="18">
        <f t="shared" si="17"/>
        <v>0</v>
      </c>
      <c r="H37" s="19"/>
      <c r="I37" s="18">
        <f t="shared" si="18"/>
        <v>0</v>
      </c>
      <c r="J37" s="19"/>
      <c r="K37" s="18">
        <f t="shared" si="19"/>
        <v>0</v>
      </c>
      <c r="L37" s="19"/>
      <c r="M37" s="18">
        <f t="shared" si="20"/>
        <v>0</v>
      </c>
      <c r="N37" s="20">
        <f t="shared" si="21"/>
        <v>3</v>
      </c>
      <c r="O37" s="21">
        <f t="shared" si="22"/>
        <v>0.25</v>
      </c>
      <c r="P37" s="104">
        <v>12</v>
      </c>
      <c r="Q37" s="18">
        <f t="shared" si="23"/>
        <v>1</v>
      </c>
      <c r="R37" s="19"/>
      <c r="S37" s="18">
        <f t="shared" si="24"/>
        <v>0</v>
      </c>
      <c r="T37" s="20">
        <f t="shared" si="25"/>
        <v>12</v>
      </c>
      <c r="U37" s="22">
        <f t="shared" si="26"/>
        <v>1</v>
      </c>
      <c r="V37" s="23"/>
      <c r="W37" s="18">
        <f t="shared" si="27"/>
        <v>0</v>
      </c>
      <c r="X37" s="24"/>
      <c r="Y37" s="18">
        <f t="shared" si="28"/>
        <v>0</v>
      </c>
      <c r="Z37" s="105">
        <v>0</v>
      </c>
      <c r="AA37" s="18">
        <f t="shared" si="29"/>
        <v>0</v>
      </c>
      <c r="AB37" s="25"/>
      <c r="AC37" s="18">
        <f t="shared" si="30"/>
        <v>0</v>
      </c>
      <c r="AD37" s="26">
        <f t="shared" si="31"/>
        <v>0</v>
      </c>
      <c r="AE37" s="27">
        <f t="shared" si="32"/>
        <v>0</v>
      </c>
      <c r="AF37" s="28">
        <f t="shared" si="33"/>
        <v>15</v>
      </c>
      <c r="AG37" s="29">
        <f t="shared" si="34"/>
        <v>1.25</v>
      </c>
      <c r="AH37" s="28">
        <f t="shared" si="35"/>
        <v>3</v>
      </c>
      <c r="AI37" s="22">
        <f t="shared" si="36"/>
        <v>0.25</v>
      </c>
    </row>
    <row r="38" spans="1:35" s="100" customFormat="1" ht="15">
      <c r="A38" s="102" t="s">
        <v>168</v>
      </c>
      <c r="B38" s="101" t="s">
        <v>64</v>
      </c>
      <c r="C38" s="101" t="s">
        <v>169</v>
      </c>
      <c r="D38" s="101">
        <v>12.5</v>
      </c>
      <c r="E38" s="18">
        <f t="shared" si="16"/>
        <v>1.0416666666666667</v>
      </c>
      <c r="F38" s="19"/>
      <c r="G38" s="18">
        <f t="shared" si="17"/>
        <v>0</v>
      </c>
      <c r="H38" s="19"/>
      <c r="I38" s="18">
        <f t="shared" si="18"/>
        <v>0</v>
      </c>
      <c r="J38" s="19"/>
      <c r="K38" s="18">
        <f t="shared" si="19"/>
        <v>0</v>
      </c>
      <c r="L38" s="19"/>
      <c r="M38" s="18">
        <f t="shared" si="20"/>
        <v>0</v>
      </c>
      <c r="N38" s="20">
        <f t="shared" si="21"/>
        <v>12.5</v>
      </c>
      <c r="O38" s="21">
        <f t="shared" si="22"/>
        <v>1.0416666666666667</v>
      </c>
      <c r="P38" s="104">
        <v>0</v>
      </c>
      <c r="Q38" s="18">
        <f t="shared" si="23"/>
        <v>0</v>
      </c>
      <c r="R38" s="19"/>
      <c r="S38" s="18">
        <f t="shared" si="24"/>
        <v>0</v>
      </c>
      <c r="T38" s="20">
        <f t="shared" si="25"/>
        <v>0</v>
      </c>
      <c r="U38" s="22">
        <f t="shared" si="26"/>
        <v>0</v>
      </c>
      <c r="V38" s="23"/>
      <c r="W38" s="18">
        <f t="shared" si="27"/>
        <v>0</v>
      </c>
      <c r="X38" s="24"/>
      <c r="Y38" s="18">
        <f t="shared" si="28"/>
        <v>0</v>
      </c>
      <c r="Z38" s="105">
        <v>0</v>
      </c>
      <c r="AA38" s="18">
        <f t="shared" si="29"/>
        <v>0</v>
      </c>
      <c r="AB38" s="25"/>
      <c r="AC38" s="18">
        <f t="shared" si="30"/>
        <v>0</v>
      </c>
      <c r="AD38" s="26">
        <f t="shared" si="31"/>
        <v>0</v>
      </c>
      <c r="AE38" s="27">
        <f t="shared" si="32"/>
        <v>0</v>
      </c>
      <c r="AF38" s="28">
        <f t="shared" si="33"/>
        <v>12.5</v>
      </c>
      <c r="AG38" s="29">
        <f t="shared" si="34"/>
        <v>1.0416666666666667</v>
      </c>
      <c r="AH38" s="28">
        <f t="shared" si="35"/>
        <v>0.5</v>
      </c>
      <c r="AI38" s="22">
        <f t="shared" si="36"/>
        <v>0.041666666666666664</v>
      </c>
    </row>
    <row r="39" spans="1:35" s="100" customFormat="1" ht="15">
      <c r="A39" s="102" t="s">
        <v>170</v>
      </c>
      <c r="B39" s="101" t="s">
        <v>134</v>
      </c>
      <c r="C39" s="101" t="s">
        <v>171</v>
      </c>
      <c r="D39" s="101">
        <v>6</v>
      </c>
      <c r="E39" s="18">
        <f t="shared" si="16"/>
        <v>0.5</v>
      </c>
      <c r="F39" s="19"/>
      <c r="G39" s="18">
        <f t="shared" si="17"/>
        <v>0</v>
      </c>
      <c r="H39" s="19"/>
      <c r="I39" s="18">
        <f t="shared" si="18"/>
        <v>0</v>
      </c>
      <c r="J39" s="19"/>
      <c r="K39" s="18">
        <f t="shared" si="19"/>
        <v>0</v>
      </c>
      <c r="L39" s="19"/>
      <c r="M39" s="18">
        <f t="shared" si="20"/>
        <v>0</v>
      </c>
      <c r="N39" s="20">
        <f t="shared" si="21"/>
        <v>6</v>
      </c>
      <c r="O39" s="21">
        <f t="shared" si="22"/>
        <v>0.5</v>
      </c>
      <c r="P39" s="104">
        <v>6</v>
      </c>
      <c r="Q39" s="18">
        <f t="shared" si="23"/>
        <v>0.5</v>
      </c>
      <c r="R39" s="19"/>
      <c r="S39" s="18">
        <f t="shared" si="24"/>
        <v>0</v>
      </c>
      <c r="T39" s="20">
        <f t="shared" si="25"/>
        <v>6</v>
      </c>
      <c r="U39" s="22">
        <f t="shared" si="26"/>
        <v>0.5</v>
      </c>
      <c r="V39" s="23"/>
      <c r="W39" s="18">
        <f t="shared" si="27"/>
        <v>0</v>
      </c>
      <c r="X39" s="24"/>
      <c r="Y39" s="18">
        <f t="shared" si="28"/>
        <v>0</v>
      </c>
      <c r="Z39" s="105">
        <v>0</v>
      </c>
      <c r="AA39" s="18">
        <f t="shared" si="29"/>
        <v>0</v>
      </c>
      <c r="AB39" s="25"/>
      <c r="AC39" s="18">
        <f t="shared" si="30"/>
        <v>0</v>
      </c>
      <c r="AD39" s="26">
        <f t="shared" si="31"/>
        <v>0</v>
      </c>
      <c r="AE39" s="27">
        <f t="shared" si="32"/>
        <v>0</v>
      </c>
      <c r="AF39" s="28">
        <f t="shared" si="33"/>
        <v>12</v>
      </c>
      <c r="AG39" s="29">
        <f t="shared" si="34"/>
        <v>1</v>
      </c>
      <c r="AH39" s="28">
        <f t="shared" si="35"/>
        <v>0</v>
      </c>
      <c r="AI39" s="22">
        <f t="shared" si="36"/>
        <v>0</v>
      </c>
    </row>
    <row r="40" spans="1:35" s="100" customFormat="1" ht="15">
      <c r="A40" s="102" t="s">
        <v>172</v>
      </c>
      <c r="B40" s="101" t="s">
        <v>61</v>
      </c>
      <c r="C40" s="101" t="s">
        <v>173</v>
      </c>
      <c r="D40" s="101">
        <v>0</v>
      </c>
      <c r="E40" s="18">
        <f t="shared" si="16"/>
        <v>0</v>
      </c>
      <c r="F40" s="19"/>
      <c r="G40" s="18">
        <f t="shared" si="17"/>
        <v>0</v>
      </c>
      <c r="H40" s="19"/>
      <c r="I40" s="18">
        <f t="shared" si="18"/>
        <v>0</v>
      </c>
      <c r="J40" s="19"/>
      <c r="K40" s="18">
        <f t="shared" si="19"/>
        <v>0</v>
      </c>
      <c r="L40" s="19"/>
      <c r="M40" s="18">
        <f t="shared" si="20"/>
        <v>0</v>
      </c>
      <c r="N40" s="20">
        <f t="shared" si="21"/>
        <v>0</v>
      </c>
      <c r="O40" s="21">
        <f t="shared" si="22"/>
        <v>0</v>
      </c>
      <c r="P40" s="104">
        <v>0</v>
      </c>
      <c r="Q40" s="18">
        <f t="shared" si="23"/>
        <v>0</v>
      </c>
      <c r="R40" s="19"/>
      <c r="S40" s="18">
        <f t="shared" si="24"/>
        <v>0</v>
      </c>
      <c r="T40" s="20">
        <f t="shared" si="25"/>
        <v>0</v>
      </c>
      <c r="U40" s="22">
        <f t="shared" si="26"/>
        <v>0</v>
      </c>
      <c r="V40" s="23"/>
      <c r="W40" s="18">
        <f t="shared" si="27"/>
        <v>0</v>
      </c>
      <c r="X40" s="24"/>
      <c r="Y40" s="18">
        <f t="shared" si="28"/>
        <v>0</v>
      </c>
      <c r="Z40" s="105">
        <v>12</v>
      </c>
      <c r="AA40" s="18">
        <f t="shared" si="29"/>
        <v>1</v>
      </c>
      <c r="AB40" s="25"/>
      <c r="AC40" s="18">
        <f t="shared" si="30"/>
        <v>0</v>
      </c>
      <c r="AD40" s="26">
        <f t="shared" si="31"/>
        <v>12</v>
      </c>
      <c r="AE40" s="27">
        <f t="shared" si="32"/>
        <v>1</v>
      </c>
      <c r="AF40" s="28">
        <f t="shared" si="33"/>
        <v>12</v>
      </c>
      <c r="AG40" s="29">
        <f t="shared" si="34"/>
        <v>1</v>
      </c>
      <c r="AH40" s="28">
        <f t="shared" si="35"/>
        <v>0</v>
      </c>
      <c r="AI40" s="22">
        <f t="shared" si="36"/>
        <v>0</v>
      </c>
    </row>
    <row r="41" spans="1:35" s="100" customFormat="1" ht="15">
      <c r="A41" s="102" t="s">
        <v>174</v>
      </c>
      <c r="B41" s="101" t="s">
        <v>134</v>
      </c>
      <c r="C41" s="101" t="s">
        <v>175</v>
      </c>
      <c r="D41" s="101">
        <v>11</v>
      </c>
      <c r="E41" s="18">
        <f t="shared" si="16"/>
        <v>0.9166666666666666</v>
      </c>
      <c r="F41" s="19"/>
      <c r="G41" s="18">
        <f t="shared" si="17"/>
        <v>0</v>
      </c>
      <c r="H41" s="19"/>
      <c r="I41" s="18">
        <f t="shared" si="18"/>
        <v>0</v>
      </c>
      <c r="J41" s="19"/>
      <c r="K41" s="18">
        <f t="shared" si="19"/>
        <v>0</v>
      </c>
      <c r="L41" s="19"/>
      <c r="M41" s="18">
        <f t="shared" si="20"/>
        <v>0</v>
      </c>
      <c r="N41" s="20">
        <f t="shared" si="21"/>
        <v>11</v>
      </c>
      <c r="O41" s="21">
        <f t="shared" si="22"/>
        <v>0.9166666666666666</v>
      </c>
      <c r="P41" s="104">
        <v>0</v>
      </c>
      <c r="Q41" s="18">
        <f t="shared" si="23"/>
        <v>0</v>
      </c>
      <c r="R41" s="19"/>
      <c r="S41" s="18">
        <f t="shared" si="24"/>
        <v>0</v>
      </c>
      <c r="T41" s="20">
        <f t="shared" si="25"/>
        <v>0</v>
      </c>
      <c r="U41" s="22">
        <f t="shared" si="26"/>
        <v>0</v>
      </c>
      <c r="V41" s="23"/>
      <c r="W41" s="18">
        <f t="shared" si="27"/>
        <v>0</v>
      </c>
      <c r="X41" s="24"/>
      <c r="Y41" s="18">
        <f t="shared" si="28"/>
        <v>0</v>
      </c>
      <c r="Z41" s="105">
        <v>6</v>
      </c>
      <c r="AA41" s="18">
        <f t="shared" si="29"/>
        <v>0.5</v>
      </c>
      <c r="AB41" s="25"/>
      <c r="AC41" s="18">
        <f t="shared" si="30"/>
        <v>0</v>
      </c>
      <c r="AD41" s="26">
        <f t="shared" si="31"/>
        <v>6</v>
      </c>
      <c r="AE41" s="27">
        <f t="shared" si="32"/>
        <v>0.5</v>
      </c>
      <c r="AF41" s="28">
        <f t="shared" si="33"/>
        <v>17</v>
      </c>
      <c r="AG41" s="29">
        <f t="shared" si="34"/>
        <v>1.4166666666666665</v>
      </c>
      <c r="AH41" s="28">
        <f t="shared" si="35"/>
        <v>5</v>
      </c>
      <c r="AI41" s="22">
        <f t="shared" si="36"/>
        <v>0.4166666666666667</v>
      </c>
    </row>
    <row r="42" spans="1:35" s="100" customFormat="1" ht="15">
      <c r="A42" s="102" t="s">
        <v>176</v>
      </c>
      <c r="B42" s="101" t="s">
        <v>61</v>
      </c>
      <c r="C42" s="101" t="s">
        <v>177</v>
      </c>
      <c r="D42" s="101">
        <v>14</v>
      </c>
      <c r="E42" s="18">
        <f t="shared" si="16"/>
        <v>1.1666666666666667</v>
      </c>
      <c r="F42" s="19"/>
      <c r="G42" s="18">
        <f t="shared" si="17"/>
        <v>0</v>
      </c>
      <c r="H42" s="19"/>
      <c r="I42" s="18">
        <f t="shared" si="18"/>
        <v>0</v>
      </c>
      <c r="J42" s="19"/>
      <c r="K42" s="18">
        <f t="shared" si="19"/>
        <v>0</v>
      </c>
      <c r="L42" s="19"/>
      <c r="M42" s="18">
        <f t="shared" si="20"/>
        <v>0</v>
      </c>
      <c r="N42" s="20">
        <f t="shared" si="21"/>
        <v>14</v>
      </c>
      <c r="O42" s="21">
        <f t="shared" si="22"/>
        <v>1.1666666666666667</v>
      </c>
      <c r="P42" s="104">
        <v>3</v>
      </c>
      <c r="Q42" s="18">
        <f t="shared" si="23"/>
        <v>0.25</v>
      </c>
      <c r="R42" s="19"/>
      <c r="S42" s="18">
        <f t="shared" si="24"/>
        <v>0</v>
      </c>
      <c r="T42" s="20">
        <f t="shared" si="25"/>
        <v>3</v>
      </c>
      <c r="U42" s="22">
        <f t="shared" si="26"/>
        <v>0.25</v>
      </c>
      <c r="V42" s="23"/>
      <c r="W42" s="18">
        <f t="shared" si="27"/>
        <v>0</v>
      </c>
      <c r="X42" s="24"/>
      <c r="Y42" s="18">
        <f t="shared" si="28"/>
        <v>0</v>
      </c>
      <c r="Z42" s="105">
        <v>0</v>
      </c>
      <c r="AA42" s="18">
        <f t="shared" si="29"/>
        <v>0</v>
      </c>
      <c r="AB42" s="25"/>
      <c r="AC42" s="18">
        <f t="shared" si="30"/>
        <v>0</v>
      </c>
      <c r="AD42" s="26">
        <f t="shared" si="31"/>
        <v>0</v>
      </c>
      <c r="AE42" s="27">
        <f t="shared" si="32"/>
        <v>0</v>
      </c>
      <c r="AF42" s="28">
        <f t="shared" si="33"/>
        <v>17</v>
      </c>
      <c r="AG42" s="29">
        <f t="shared" si="34"/>
        <v>1.4166666666666667</v>
      </c>
      <c r="AH42" s="28">
        <f t="shared" si="35"/>
        <v>5</v>
      </c>
      <c r="AI42" s="22">
        <f t="shared" si="36"/>
        <v>0.4166666666666667</v>
      </c>
    </row>
    <row r="43" spans="1:35" s="100" customFormat="1" ht="15">
      <c r="A43" s="102" t="s">
        <v>178</v>
      </c>
      <c r="B43" s="101" t="s">
        <v>61</v>
      </c>
      <c r="C43" s="101" t="s">
        <v>179</v>
      </c>
      <c r="D43" s="101">
        <v>9.5</v>
      </c>
      <c r="E43" s="18">
        <f t="shared" si="16"/>
        <v>0.7916666666666666</v>
      </c>
      <c r="F43" s="19"/>
      <c r="G43" s="18">
        <f t="shared" si="17"/>
        <v>0</v>
      </c>
      <c r="H43" s="19"/>
      <c r="I43" s="18">
        <f t="shared" si="18"/>
        <v>0</v>
      </c>
      <c r="J43" s="19"/>
      <c r="K43" s="18">
        <f t="shared" si="19"/>
        <v>0</v>
      </c>
      <c r="L43" s="19"/>
      <c r="M43" s="18">
        <f t="shared" si="20"/>
        <v>0</v>
      </c>
      <c r="N43" s="20">
        <f t="shared" si="21"/>
        <v>9.5</v>
      </c>
      <c r="O43" s="21">
        <f t="shared" si="22"/>
        <v>0.7916666666666666</v>
      </c>
      <c r="P43" s="104">
        <v>3</v>
      </c>
      <c r="Q43" s="18">
        <f t="shared" si="23"/>
        <v>0.25</v>
      </c>
      <c r="R43" s="19"/>
      <c r="S43" s="18">
        <f t="shared" si="24"/>
        <v>0</v>
      </c>
      <c r="T43" s="20">
        <f t="shared" si="25"/>
        <v>3</v>
      </c>
      <c r="U43" s="22">
        <f t="shared" si="26"/>
        <v>0.25</v>
      </c>
      <c r="V43" s="23"/>
      <c r="W43" s="18">
        <f t="shared" si="27"/>
        <v>0</v>
      </c>
      <c r="X43" s="24"/>
      <c r="Y43" s="18">
        <f t="shared" si="28"/>
        <v>0</v>
      </c>
      <c r="Z43" s="105">
        <v>0</v>
      </c>
      <c r="AA43" s="18">
        <f t="shared" si="29"/>
        <v>0</v>
      </c>
      <c r="AB43" s="25"/>
      <c r="AC43" s="18">
        <f t="shared" si="30"/>
        <v>0</v>
      </c>
      <c r="AD43" s="26">
        <f t="shared" si="31"/>
        <v>0</v>
      </c>
      <c r="AE43" s="27">
        <f t="shared" si="32"/>
        <v>0</v>
      </c>
      <c r="AF43" s="28">
        <f t="shared" si="33"/>
        <v>12.5</v>
      </c>
      <c r="AG43" s="29">
        <f t="shared" si="34"/>
        <v>1.0416666666666665</v>
      </c>
      <c r="AH43" s="28">
        <f t="shared" si="35"/>
        <v>0.5</v>
      </c>
      <c r="AI43" s="22">
        <f t="shared" si="36"/>
        <v>0.041666666666666664</v>
      </c>
    </row>
    <row r="44" spans="1:35" s="100" customFormat="1" ht="15">
      <c r="A44" s="102" t="s">
        <v>180</v>
      </c>
      <c r="B44" s="101" t="s">
        <v>78</v>
      </c>
      <c r="C44" s="101" t="s">
        <v>181</v>
      </c>
      <c r="D44" s="101">
        <v>12</v>
      </c>
      <c r="E44" s="18">
        <f t="shared" si="16"/>
        <v>1</v>
      </c>
      <c r="F44" s="19"/>
      <c r="G44" s="18">
        <f t="shared" si="17"/>
        <v>0</v>
      </c>
      <c r="H44" s="19"/>
      <c r="I44" s="18">
        <f t="shared" si="18"/>
        <v>0</v>
      </c>
      <c r="J44" s="19"/>
      <c r="K44" s="18">
        <f t="shared" si="19"/>
        <v>0</v>
      </c>
      <c r="L44" s="19"/>
      <c r="M44" s="18">
        <f t="shared" si="20"/>
        <v>0</v>
      </c>
      <c r="N44" s="20">
        <f t="shared" si="21"/>
        <v>12</v>
      </c>
      <c r="O44" s="21">
        <f t="shared" si="22"/>
        <v>1</v>
      </c>
      <c r="P44" s="104">
        <v>0</v>
      </c>
      <c r="Q44" s="18">
        <f t="shared" si="23"/>
        <v>0</v>
      </c>
      <c r="R44" s="19"/>
      <c r="S44" s="18">
        <f t="shared" si="24"/>
        <v>0</v>
      </c>
      <c r="T44" s="20">
        <f t="shared" si="25"/>
        <v>0</v>
      </c>
      <c r="U44" s="22">
        <f t="shared" si="26"/>
        <v>0</v>
      </c>
      <c r="V44" s="23"/>
      <c r="W44" s="18">
        <f t="shared" si="27"/>
        <v>0</v>
      </c>
      <c r="X44" s="24"/>
      <c r="Y44" s="18">
        <f t="shared" si="28"/>
        <v>0</v>
      </c>
      <c r="Z44" s="105">
        <v>0</v>
      </c>
      <c r="AA44" s="18">
        <f t="shared" si="29"/>
        <v>0</v>
      </c>
      <c r="AB44" s="25"/>
      <c r="AC44" s="18">
        <f t="shared" si="30"/>
        <v>0</v>
      </c>
      <c r="AD44" s="26">
        <f t="shared" si="31"/>
        <v>0</v>
      </c>
      <c r="AE44" s="27">
        <f t="shared" si="32"/>
        <v>0</v>
      </c>
      <c r="AF44" s="28">
        <f t="shared" si="33"/>
        <v>12</v>
      </c>
      <c r="AG44" s="29">
        <f t="shared" si="34"/>
        <v>1</v>
      </c>
      <c r="AH44" s="28">
        <f t="shared" si="35"/>
        <v>0</v>
      </c>
      <c r="AI44" s="22">
        <f t="shared" si="36"/>
        <v>0</v>
      </c>
    </row>
    <row r="45" spans="1:35" s="100" customFormat="1" ht="15">
      <c r="A45" s="102" t="s">
        <v>182</v>
      </c>
      <c r="B45" s="101" t="s">
        <v>61</v>
      </c>
      <c r="C45" s="101" t="s">
        <v>183</v>
      </c>
      <c r="D45" s="101">
        <v>12</v>
      </c>
      <c r="E45" s="18">
        <f t="shared" si="16"/>
        <v>1</v>
      </c>
      <c r="F45" s="19"/>
      <c r="G45" s="18">
        <f t="shared" si="17"/>
        <v>0</v>
      </c>
      <c r="H45" s="19"/>
      <c r="I45" s="18">
        <f t="shared" si="18"/>
        <v>0</v>
      </c>
      <c r="J45" s="19"/>
      <c r="K45" s="18">
        <f t="shared" si="19"/>
        <v>0</v>
      </c>
      <c r="L45" s="19"/>
      <c r="M45" s="18">
        <f t="shared" si="20"/>
        <v>0</v>
      </c>
      <c r="N45" s="20">
        <f t="shared" si="21"/>
        <v>12</v>
      </c>
      <c r="O45" s="21">
        <f t="shared" si="22"/>
        <v>1</v>
      </c>
      <c r="P45" s="104">
        <v>0</v>
      </c>
      <c r="Q45" s="18">
        <f t="shared" si="23"/>
        <v>0</v>
      </c>
      <c r="R45" s="19"/>
      <c r="S45" s="18">
        <f t="shared" si="24"/>
        <v>0</v>
      </c>
      <c r="T45" s="20">
        <f t="shared" si="25"/>
        <v>0</v>
      </c>
      <c r="U45" s="22">
        <f t="shared" si="26"/>
        <v>0</v>
      </c>
      <c r="V45" s="23"/>
      <c r="W45" s="18">
        <f t="shared" si="27"/>
        <v>0</v>
      </c>
      <c r="X45" s="24"/>
      <c r="Y45" s="18">
        <f t="shared" si="28"/>
        <v>0</v>
      </c>
      <c r="Z45" s="105">
        <v>0</v>
      </c>
      <c r="AA45" s="18">
        <f t="shared" si="29"/>
        <v>0</v>
      </c>
      <c r="AB45" s="25"/>
      <c r="AC45" s="18">
        <f t="shared" si="30"/>
        <v>0</v>
      </c>
      <c r="AD45" s="26">
        <f t="shared" si="31"/>
        <v>0</v>
      </c>
      <c r="AE45" s="27">
        <f t="shared" si="32"/>
        <v>0</v>
      </c>
      <c r="AF45" s="28">
        <f t="shared" si="33"/>
        <v>12</v>
      </c>
      <c r="AG45" s="29">
        <f t="shared" si="34"/>
        <v>1</v>
      </c>
      <c r="AH45" s="28">
        <f t="shared" si="35"/>
        <v>0</v>
      </c>
      <c r="AI45" s="22">
        <f t="shared" si="36"/>
        <v>0</v>
      </c>
    </row>
    <row r="46" spans="1:35" s="100" customFormat="1" ht="15">
      <c r="A46" s="102" t="s">
        <v>184</v>
      </c>
      <c r="B46" s="101" t="s">
        <v>68</v>
      </c>
      <c r="C46" s="101" t="s">
        <v>185</v>
      </c>
      <c r="D46" s="101">
        <v>6</v>
      </c>
      <c r="E46" s="18">
        <f t="shared" si="16"/>
        <v>0.5</v>
      </c>
      <c r="F46" s="19"/>
      <c r="G46" s="18">
        <f t="shared" si="17"/>
        <v>0</v>
      </c>
      <c r="H46" s="19"/>
      <c r="I46" s="18">
        <f t="shared" si="18"/>
        <v>0</v>
      </c>
      <c r="J46" s="19"/>
      <c r="K46" s="18">
        <f t="shared" si="19"/>
        <v>0</v>
      </c>
      <c r="L46" s="19"/>
      <c r="M46" s="18">
        <f t="shared" si="20"/>
        <v>0</v>
      </c>
      <c r="N46" s="20">
        <f t="shared" si="21"/>
        <v>6</v>
      </c>
      <c r="O46" s="21">
        <f t="shared" si="22"/>
        <v>0.5</v>
      </c>
      <c r="P46" s="104">
        <v>0</v>
      </c>
      <c r="Q46" s="18">
        <f t="shared" si="23"/>
        <v>0</v>
      </c>
      <c r="R46" s="19"/>
      <c r="S46" s="18">
        <f t="shared" si="24"/>
        <v>0</v>
      </c>
      <c r="T46" s="20">
        <f t="shared" si="25"/>
        <v>0</v>
      </c>
      <c r="U46" s="22">
        <f t="shared" si="26"/>
        <v>0</v>
      </c>
      <c r="V46" s="23"/>
      <c r="W46" s="18">
        <f t="shared" si="27"/>
        <v>0</v>
      </c>
      <c r="X46" s="24"/>
      <c r="Y46" s="18">
        <f t="shared" si="28"/>
        <v>0</v>
      </c>
      <c r="Z46" s="105">
        <v>6</v>
      </c>
      <c r="AA46" s="18">
        <f t="shared" si="29"/>
        <v>0.5</v>
      </c>
      <c r="AB46" s="25"/>
      <c r="AC46" s="18">
        <f t="shared" si="30"/>
        <v>0</v>
      </c>
      <c r="AD46" s="26">
        <f t="shared" si="31"/>
        <v>6</v>
      </c>
      <c r="AE46" s="27">
        <f t="shared" si="32"/>
        <v>0.5</v>
      </c>
      <c r="AF46" s="28">
        <f t="shared" si="33"/>
        <v>12</v>
      </c>
      <c r="AG46" s="29">
        <f t="shared" si="34"/>
        <v>1</v>
      </c>
      <c r="AH46" s="28">
        <f t="shared" si="35"/>
        <v>0</v>
      </c>
      <c r="AI46" s="22">
        <f t="shared" si="36"/>
        <v>0</v>
      </c>
    </row>
    <row r="47" spans="1:35" ht="15">
      <c r="A47" s="102" t="s">
        <v>186</v>
      </c>
      <c r="B47" s="101" t="s">
        <v>61</v>
      </c>
      <c r="C47" s="101" t="s">
        <v>187</v>
      </c>
      <c r="D47" s="101">
        <v>0</v>
      </c>
      <c r="E47" s="18">
        <f t="shared" si="0"/>
        <v>0</v>
      </c>
      <c r="F47" s="19"/>
      <c r="G47" s="18">
        <f t="shared" si="1"/>
        <v>0</v>
      </c>
      <c r="H47" s="19"/>
      <c r="I47" s="18">
        <f t="shared" si="2"/>
        <v>0</v>
      </c>
      <c r="J47" s="19"/>
      <c r="K47" s="18">
        <f t="shared" si="3"/>
        <v>0</v>
      </c>
      <c r="L47" s="19"/>
      <c r="M47" s="18">
        <f t="shared" si="3"/>
        <v>0</v>
      </c>
      <c r="N47" s="20">
        <f t="shared" si="4"/>
        <v>0</v>
      </c>
      <c r="O47" s="21">
        <f t="shared" si="4"/>
        <v>0</v>
      </c>
      <c r="P47" s="104">
        <v>0</v>
      </c>
      <c r="Q47" s="18">
        <f t="shared" si="5"/>
        <v>0</v>
      </c>
      <c r="R47" s="19"/>
      <c r="S47" s="18">
        <f t="shared" si="6"/>
        <v>0</v>
      </c>
      <c r="T47" s="20">
        <f t="shared" si="7"/>
        <v>0</v>
      </c>
      <c r="U47" s="22">
        <f t="shared" si="7"/>
        <v>0</v>
      </c>
      <c r="V47" s="23"/>
      <c r="W47" s="18">
        <f t="shared" si="8"/>
        <v>0</v>
      </c>
      <c r="X47" s="24"/>
      <c r="Y47" s="18">
        <f t="shared" si="9"/>
        <v>0</v>
      </c>
      <c r="Z47" s="105">
        <v>12</v>
      </c>
      <c r="AA47" s="18">
        <f t="shared" si="10"/>
        <v>1</v>
      </c>
      <c r="AB47" s="25"/>
      <c r="AC47" s="18">
        <f t="shared" si="11"/>
        <v>0</v>
      </c>
      <c r="AD47" s="26">
        <f t="shared" si="12"/>
        <v>12</v>
      </c>
      <c r="AE47" s="27">
        <f t="shared" si="12"/>
        <v>1</v>
      </c>
      <c r="AF47" s="28">
        <f t="shared" si="13"/>
        <v>12</v>
      </c>
      <c r="AG47" s="29">
        <f t="shared" si="13"/>
        <v>1</v>
      </c>
      <c r="AH47" s="28">
        <f t="shared" si="14"/>
        <v>0</v>
      </c>
      <c r="AI47" s="22">
        <f t="shared" si="15"/>
        <v>0</v>
      </c>
    </row>
    <row r="48" spans="1:35" ht="15">
      <c r="A48" s="102" t="s">
        <v>188</v>
      </c>
      <c r="B48" s="101" t="s">
        <v>78</v>
      </c>
      <c r="C48" s="101" t="s">
        <v>189</v>
      </c>
      <c r="D48" s="101">
        <v>3.5</v>
      </c>
      <c r="E48" s="18">
        <f t="shared" si="0"/>
        <v>0.2916666666666667</v>
      </c>
      <c r="F48" s="19"/>
      <c r="G48" s="18">
        <f t="shared" si="1"/>
        <v>0</v>
      </c>
      <c r="H48" s="19"/>
      <c r="I48" s="18">
        <f t="shared" si="2"/>
        <v>0</v>
      </c>
      <c r="J48" s="19"/>
      <c r="K48" s="18">
        <f t="shared" si="3"/>
        <v>0</v>
      </c>
      <c r="L48" s="19"/>
      <c r="M48" s="18">
        <f t="shared" si="3"/>
        <v>0</v>
      </c>
      <c r="N48" s="20">
        <f t="shared" si="4"/>
        <v>3.5</v>
      </c>
      <c r="O48" s="21">
        <f t="shared" si="4"/>
        <v>0.2916666666666667</v>
      </c>
      <c r="P48" s="104">
        <v>6</v>
      </c>
      <c r="Q48" s="18">
        <f t="shared" si="5"/>
        <v>0.5</v>
      </c>
      <c r="R48" s="19"/>
      <c r="S48" s="18">
        <f t="shared" si="6"/>
        <v>0</v>
      </c>
      <c r="T48" s="20">
        <f t="shared" si="7"/>
        <v>6</v>
      </c>
      <c r="U48" s="22">
        <f t="shared" si="7"/>
        <v>0.5</v>
      </c>
      <c r="V48" s="23"/>
      <c r="W48" s="18">
        <f t="shared" si="8"/>
        <v>0</v>
      </c>
      <c r="X48" s="24"/>
      <c r="Y48" s="18">
        <f t="shared" si="9"/>
        <v>0</v>
      </c>
      <c r="Z48" s="105">
        <v>2.5</v>
      </c>
      <c r="AA48" s="18">
        <f t="shared" si="10"/>
        <v>0.20833333333333334</v>
      </c>
      <c r="AB48" s="25"/>
      <c r="AC48" s="18">
        <f t="shared" si="11"/>
        <v>0</v>
      </c>
      <c r="AD48" s="26">
        <f t="shared" si="12"/>
        <v>2.5</v>
      </c>
      <c r="AE48" s="27">
        <f t="shared" si="12"/>
        <v>0.20833333333333334</v>
      </c>
      <c r="AF48" s="28">
        <f t="shared" si="13"/>
        <v>12</v>
      </c>
      <c r="AG48" s="29">
        <f t="shared" si="13"/>
        <v>1</v>
      </c>
      <c r="AH48" s="28">
        <f t="shared" si="14"/>
        <v>0</v>
      </c>
      <c r="AI48" s="22">
        <f t="shared" si="15"/>
        <v>0</v>
      </c>
    </row>
    <row r="49" spans="1:35" ht="15">
      <c r="A49" s="102" t="s">
        <v>190</v>
      </c>
      <c r="B49" s="101" t="s">
        <v>61</v>
      </c>
      <c r="C49" s="101" t="s">
        <v>191</v>
      </c>
      <c r="D49" s="101">
        <v>8</v>
      </c>
      <c r="E49" s="18">
        <f t="shared" si="0"/>
        <v>0.6666666666666666</v>
      </c>
      <c r="F49" s="19"/>
      <c r="G49" s="18">
        <f t="shared" si="1"/>
        <v>0</v>
      </c>
      <c r="H49" s="19"/>
      <c r="I49" s="18">
        <f t="shared" si="2"/>
        <v>0</v>
      </c>
      <c r="J49" s="19"/>
      <c r="K49" s="18">
        <f t="shared" si="3"/>
        <v>0</v>
      </c>
      <c r="L49" s="19"/>
      <c r="M49" s="18">
        <f t="shared" si="3"/>
        <v>0</v>
      </c>
      <c r="N49" s="20">
        <f t="shared" si="4"/>
        <v>8</v>
      </c>
      <c r="O49" s="21">
        <f t="shared" si="4"/>
        <v>0.6666666666666666</v>
      </c>
      <c r="P49" s="104">
        <v>3</v>
      </c>
      <c r="Q49" s="18">
        <f t="shared" si="5"/>
        <v>0.25</v>
      </c>
      <c r="R49" s="19"/>
      <c r="S49" s="18">
        <f t="shared" si="6"/>
        <v>0</v>
      </c>
      <c r="T49" s="20">
        <f t="shared" si="7"/>
        <v>3</v>
      </c>
      <c r="U49" s="22">
        <f t="shared" si="7"/>
        <v>0.25</v>
      </c>
      <c r="V49" s="23"/>
      <c r="W49" s="18">
        <f t="shared" si="8"/>
        <v>0</v>
      </c>
      <c r="X49" s="24"/>
      <c r="Y49" s="18">
        <f t="shared" si="9"/>
        <v>0</v>
      </c>
      <c r="Z49" s="105">
        <v>1</v>
      </c>
      <c r="AA49" s="18">
        <f t="shared" si="10"/>
        <v>0.08333333333333333</v>
      </c>
      <c r="AB49" s="25">
        <v>3</v>
      </c>
      <c r="AC49" s="18">
        <f t="shared" si="11"/>
        <v>0.25</v>
      </c>
      <c r="AD49" s="26">
        <f t="shared" si="12"/>
        <v>4</v>
      </c>
      <c r="AE49" s="27">
        <f t="shared" si="12"/>
        <v>0.3333333333333333</v>
      </c>
      <c r="AF49" s="28">
        <f t="shared" si="13"/>
        <v>15</v>
      </c>
      <c r="AG49" s="29">
        <f t="shared" si="13"/>
        <v>1.25</v>
      </c>
      <c r="AH49" s="28">
        <f t="shared" si="14"/>
        <v>0</v>
      </c>
      <c r="AI49" s="22">
        <f t="shared" si="15"/>
        <v>0</v>
      </c>
    </row>
    <row r="50" spans="1:35" ht="15">
      <c r="A50" s="102" t="s">
        <v>192</v>
      </c>
      <c r="B50" s="101" t="s">
        <v>61</v>
      </c>
      <c r="C50" s="101" t="s">
        <v>193</v>
      </c>
      <c r="D50" s="101">
        <v>12</v>
      </c>
      <c r="E50" s="18">
        <f t="shared" si="0"/>
        <v>1</v>
      </c>
      <c r="F50" s="19"/>
      <c r="G50" s="18">
        <f t="shared" si="1"/>
        <v>0</v>
      </c>
      <c r="H50" s="19"/>
      <c r="I50" s="18">
        <f t="shared" si="2"/>
        <v>0</v>
      </c>
      <c r="J50" s="19"/>
      <c r="K50" s="18">
        <f t="shared" si="3"/>
        <v>0</v>
      </c>
      <c r="L50" s="19"/>
      <c r="M50" s="18">
        <f t="shared" si="3"/>
        <v>0</v>
      </c>
      <c r="N50" s="20">
        <f t="shared" si="4"/>
        <v>12</v>
      </c>
      <c r="O50" s="21">
        <f t="shared" si="4"/>
        <v>1</v>
      </c>
      <c r="P50" s="104">
        <v>0</v>
      </c>
      <c r="Q50" s="18">
        <f t="shared" si="5"/>
        <v>0</v>
      </c>
      <c r="R50" s="19"/>
      <c r="S50" s="18">
        <f t="shared" si="6"/>
        <v>0</v>
      </c>
      <c r="T50" s="20">
        <f t="shared" si="7"/>
        <v>0</v>
      </c>
      <c r="U50" s="22">
        <f t="shared" si="7"/>
        <v>0</v>
      </c>
      <c r="V50" s="23"/>
      <c r="W50" s="18">
        <f t="shared" si="8"/>
        <v>0</v>
      </c>
      <c r="X50" s="24"/>
      <c r="Y50" s="18">
        <f t="shared" si="9"/>
        <v>0</v>
      </c>
      <c r="Z50" s="105">
        <v>0</v>
      </c>
      <c r="AA50" s="18">
        <f t="shared" si="10"/>
        <v>0</v>
      </c>
      <c r="AB50" s="25"/>
      <c r="AC50" s="18">
        <f t="shared" si="11"/>
        <v>0</v>
      </c>
      <c r="AD50" s="26">
        <f t="shared" si="12"/>
        <v>0</v>
      </c>
      <c r="AE50" s="27">
        <f t="shared" si="12"/>
        <v>0</v>
      </c>
      <c r="AF50" s="28">
        <f t="shared" si="13"/>
        <v>12</v>
      </c>
      <c r="AG50" s="29">
        <f t="shared" si="13"/>
        <v>1</v>
      </c>
      <c r="AH50" s="28">
        <f t="shared" si="14"/>
        <v>0</v>
      </c>
      <c r="AI50" s="22">
        <f t="shared" si="15"/>
        <v>0</v>
      </c>
    </row>
    <row r="51" spans="1:35" ht="15">
      <c r="A51" s="102" t="s">
        <v>194</v>
      </c>
      <c r="B51" s="101" t="s">
        <v>61</v>
      </c>
      <c r="C51" s="101" t="s">
        <v>195</v>
      </c>
      <c r="D51" s="101">
        <v>9</v>
      </c>
      <c r="E51" s="18">
        <f t="shared" si="0"/>
        <v>0.75</v>
      </c>
      <c r="F51" s="19"/>
      <c r="G51" s="18">
        <f t="shared" si="1"/>
        <v>0</v>
      </c>
      <c r="H51" s="19"/>
      <c r="I51" s="18">
        <f t="shared" si="2"/>
        <v>0</v>
      </c>
      <c r="J51" s="19"/>
      <c r="K51" s="18">
        <f t="shared" si="3"/>
        <v>0</v>
      </c>
      <c r="L51" s="19"/>
      <c r="M51" s="18">
        <f t="shared" si="3"/>
        <v>0</v>
      </c>
      <c r="N51" s="20">
        <f t="shared" si="4"/>
        <v>9</v>
      </c>
      <c r="O51" s="21">
        <f t="shared" si="4"/>
        <v>0.75</v>
      </c>
      <c r="P51" s="104">
        <v>3</v>
      </c>
      <c r="Q51" s="18">
        <f t="shared" si="5"/>
        <v>0.25</v>
      </c>
      <c r="R51" s="19"/>
      <c r="S51" s="18">
        <f t="shared" si="6"/>
        <v>0</v>
      </c>
      <c r="T51" s="20">
        <f t="shared" si="7"/>
        <v>3</v>
      </c>
      <c r="U51" s="22">
        <f t="shared" si="7"/>
        <v>0.25</v>
      </c>
      <c r="V51" s="23"/>
      <c r="W51" s="18">
        <f t="shared" si="8"/>
        <v>0</v>
      </c>
      <c r="X51" s="24"/>
      <c r="Y51" s="18">
        <f t="shared" si="9"/>
        <v>0</v>
      </c>
      <c r="Z51" s="105">
        <v>0</v>
      </c>
      <c r="AA51" s="18">
        <f t="shared" si="10"/>
        <v>0</v>
      </c>
      <c r="AB51" s="25"/>
      <c r="AC51" s="18">
        <f t="shared" si="11"/>
        <v>0</v>
      </c>
      <c r="AD51" s="26">
        <f t="shared" si="12"/>
        <v>0</v>
      </c>
      <c r="AE51" s="27">
        <f t="shared" si="12"/>
        <v>0</v>
      </c>
      <c r="AF51" s="28">
        <f t="shared" si="13"/>
        <v>12</v>
      </c>
      <c r="AG51" s="29">
        <f t="shared" si="13"/>
        <v>1</v>
      </c>
      <c r="AH51" s="28">
        <f t="shared" si="14"/>
        <v>0</v>
      </c>
      <c r="AI51" s="22">
        <f t="shared" si="15"/>
        <v>0</v>
      </c>
    </row>
    <row r="52" spans="1:35" ht="15">
      <c r="A52" s="102" t="s">
        <v>196</v>
      </c>
      <c r="B52" s="101" t="s">
        <v>78</v>
      </c>
      <c r="C52" s="101" t="s">
        <v>197</v>
      </c>
      <c r="D52" s="101">
        <v>12</v>
      </c>
      <c r="E52" s="18">
        <f t="shared" si="0"/>
        <v>1</v>
      </c>
      <c r="F52" s="19"/>
      <c r="G52" s="18">
        <f t="shared" si="1"/>
        <v>0</v>
      </c>
      <c r="H52" s="19"/>
      <c r="I52" s="18">
        <f t="shared" si="2"/>
        <v>0</v>
      </c>
      <c r="J52" s="19"/>
      <c r="K52" s="18">
        <f t="shared" si="3"/>
        <v>0</v>
      </c>
      <c r="L52" s="19"/>
      <c r="M52" s="18">
        <f t="shared" si="3"/>
        <v>0</v>
      </c>
      <c r="N52" s="20">
        <f t="shared" si="4"/>
        <v>12</v>
      </c>
      <c r="O52" s="21">
        <f t="shared" si="4"/>
        <v>1</v>
      </c>
      <c r="P52" s="104">
        <v>0</v>
      </c>
      <c r="Q52" s="18">
        <f t="shared" si="5"/>
        <v>0</v>
      </c>
      <c r="R52" s="19"/>
      <c r="S52" s="18">
        <f t="shared" si="6"/>
        <v>0</v>
      </c>
      <c r="T52" s="20">
        <f t="shared" si="7"/>
        <v>0</v>
      </c>
      <c r="U52" s="22">
        <f t="shared" si="7"/>
        <v>0</v>
      </c>
      <c r="V52" s="23"/>
      <c r="W52" s="18">
        <f t="shared" si="8"/>
        <v>0</v>
      </c>
      <c r="X52" s="24"/>
      <c r="Y52" s="18">
        <f t="shared" si="9"/>
        <v>0</v>
      </c>
      <c r="Z52" s="105">
        <v>0</v>
      </c>
      <c r="AA52" s="18">
        <f t="shared" si="10"/>
        <v>0</v>
      </c>
      <c r="AB52" s="25"/>
      <c r="AC52" s="18">
        <f t="shared" si="11"/>
        <v>0</v>
      </c>
      <c r="AD52" s="26">
        <f t="shared" si="12"/>
        <v>0</v>
      </c>
      <c r="AE52" s="27">
        <f t="shared" si="12"/>
        <v>0</v>
      </c>
      <c r="AF52" s="28">
        <f t="shared" si="13"/>
        <v>12</v>
      </c>
      <c r="AG52" s="29">
        <f t="shared" si="13"/>
        <v>1</v>
      </c>
      <c r="AH52" s="28">
        <f t="shared" si="14"/>
        <v>0</v>
      </c>
      <c r="AI52" s="22">
        <f t="shared" si="15"/>
        <v>0</v>
      </c>
    </row>
    <row r="53" spans="1:35" ht="15">
      <c r="A53" s="102">
        <v>370127</v>
      </c>
      <c r="B53" s="101" t="s">
        <v>61</v>
      </c>
      <c r="C53" s="101" t="s">
        <v>198</v>
      </c>
      <c r="D53" s="101">
        <v>0</v>
      </c>
      <c r="E53" s="18">
        <f t="shared" si="0"/>
        <v>0</v>
      </c>
      <c r="F53" s="19"/>
      <c r="G53" s="18">
        <f t="shared" si="1"/>
        <v>0</v>
      </c>
      <c r="H53" s="19"/>
      <c r="I53" s="18">
        <f t="shared" si="2"/>
        <v>0</v>
      </c>
      <c r="J53" s="19"/>
      <c r="K53" s="18">
        <f t="shared" si="3"/>
        <v>0</v>
      </c>
      <c r="L53" s="19"/>
      <c r="M53" s="18">
        <f t="shared" si="3"/>
        <v>0</v>
      </c>
      <c r="N53" s="20">
        <f t="shared" si="4"/>
        <v>0</v>
      </c>
      <c r="O53" s="21">
        <f t="shared" si="4"/>
        <v>0</v>
      </c>
      <c r="P53" s="104">
        <v>3</v>
      </c>
      <c r="Q53" s="18">
        <f t="shared" si="5"/>
        <v>0.25</v>
      </c>
      <c r="R53" s="19"/>
      <c r="S53" s="18">
        <f t="shared" si="6"/>
        <v>0</v>
      </c>
      <c r="T53" s="20">
        <f t="shared" si="7"/>
        <v>3</v>
      </c>
      <c r="U53" s="22">
        <f t="shared" si="7"/>
        <v>0.25</v>
      </c>
      <c r="V53" s="23"/>
      <c r="W53" s="18">
        <f t="shared" si="8"/>
        <v>0</v>
      </c>
      <c r="X53" s="24"/>
      <c r="Y53" s="18">
        <f t="shared" si="9"/>
        <v>0</v>
      </c>
      <c r="Z53" s="105">
        <v>9</v>
      </c>
      <c r="AA53" s="18">
        <f t="shared" si="10"/>
        <v>0.75</v>
      </c>
      <c r="AB53" s="25"/>
      <c r="AC53" s="18">
        <f t="shared" si="11"/>
        <v>0</v>
      </c>
      <c r="AD53" s="26">
        <f t="shared" si="12"/>
        <v>9</v>
      </c>
      <c r="AE53" s="27">
        <f t="shared" si="12"/>
        <v>0.75</v>
      </c>
      <c r="AF53" s="28">
        <f t="shared" si="13"/>
        <v>12</v>
      </c>
      <c r="AG53" s="29">
        <f t="shared" si="13"/>
        <v>1</v>
      </c>
      <c r="AH53" s="28">
        <f t="shared" si="14"/>
        <v>0</v>
      </c>
      <c r="AI53" s="22">
        <f t="shared" si="15"/>
        <v>0</v>
      </c>
    </row>
    <row r="54" spans="1:35" ht="15">
      <c r="A54" s="102" t="s">
        <v>199</v>
      </c>
      <c r="B54" s="101" t="s">
        <v>68</v>
      </c>
      <c r="C54" s="101" t="s">
        <v>200</v>
      </c>
      <c r="D54" s="101">
        <v>11</v>
      </c>
      <c r="E54" s="18">
        <f t="shared" si="0"/>
        <v>0.9166666666666666</v>
      </c>
      <c r="F54" s="19"/>
      <c r="G54" s="18">
        <f t="shared" si="1"/>
        <v>0</v>
      </c>
      <c r="H54" s="19"/>
      <c r="I54" s="18">
        <f t="shared" si="2"/>
        <v>0</v>
      </c>
      <c r="J54" s="19"/>
      <c r="K54" s="18">
        <f t="shared" si="3"/>
        <v>0</v>
      </c>
      <c r="L54" s="19"/>
      <c r="M54" s="18">
        <f t="shared" si="3"/>
        <v>0</v>
      </c>
      <c r="N54" s="20">
        <f t="shared" si="4"/>
        <v>11</v>
      </c>
      <c r="O54" s="21">
        <f t="shared" si="4"/>
        <v>0.9166666666666666</v>
      </c>
      <c r="P54" s="104">
        <v>1</v>
      </c>
      <c r="Q54" s="18">
        <f t="shared" si="5"/>
        <v>0.08333333333333333</v>
      </c>
      <c r="R54" s="19">
        <v>2</v>
      </c>
      <c r="S54" s="18">
        <f t="shared" si="6"/>
        <v>0.16666666666666666</v>
      </c>
      <c r="T54" s="20">
        <f t="shared" si="7"/>
        <v>3</v>
      </c>
      <c r="U54" s="22">
        <f t="shared" si="7"/>
        <v>0.25</v>
      </c>
      <c r="V54" s="23"/>
      <c r="W54" s="18">
        <f t="shared" si="8"/>
        <v>0</v>
      </c>
      <c r="X54" s="24"/>
      <c r="Y54" s="18">
        <f t="shared" si="9"/>
        <v>0</v>
      </c>
      <c r="Z54" s="105">
        <v>1</v>
      </c>
      <c r="AA54" s="18">
        <f t="shared" si="10"/>
        <v>0.08333333333333333</v>
      </c>
      <c r="AB54" s="25"/>
      <c r="AC54" s="18">
        <f t="shared" si="11"/>
        <v>0</v>
      </c>
      <c r="AD54" s="26">
        <f t="shared" si="12"/>
        <v>1</v>
      </c>
      <c r="AE54" s="27">
        <f t="shared" si="12"/>
        <v>0.08333333333333333</v>
      </c>
      <c r="AF54" s="28">
        <f t="shared" si="13"/>
        <v>15</v>
      </c>
      <c r="AG54" s="29">
        <f t="shared" si="13"/>
        <v>1.2499999999999998</v>
      </c>
      <c r="AH54" s="28">
        <f t="shared" si="14"/>
        <v>3</v>
      </c>
      <c r="AI54" s="22">
        <f t="shared" si="15"/>
        <v>0.25</v>
      </c>
    </row>
    <row r="55" spans="1:35" ht="15">
      <c r="A55" s="102" t="s">
        <v>201</v>
      </c>
      <c r="B55" s="101" t="s">
        <v>78</v>
      </c>
      <c r="C55" s="101" t="s">
        <v>202</v>
      </c>
      <c r="D55" s="101">
        <v>12</v>
      </c>
      <c r="E55" s="18">
        <f t="shared" si="0"/>
        <v>1</v>
      </c>
      <c r="F55" s="19"/>
      <c r="G55" s="18">
        <f t="shared" si="1"/>
        <v>0</v>
      </c>
      <c r="H55" s="19"/>
      <c r="I55" s="18">
        <f t="shared" si="2"/>
        <v>0</v>
      </c>
      <c r="J55" s="19"/>
      <c r="K55" s="18">
        <f t="shared" si="3"/>
        <v>0</v>
      </c>
      <c r="L55" s="19"/>
      <c r="M55" s="18">
        <f t="shared" si="3"/>
        <v>0</v>
      </c>
      <c r="N55" s="20">
        <f t="shared" si="4"/>
        <v>12</v>
      </c>
      <c r="O55" s="21">
        <f t="shared" si="4"/>
        <v>1</v>
      </c>
      <c r="P55" s="104">
        <v>0</v>
      </c>
      <c r="Q55" s="18">
        <f t="shared" si="5"/>
        <v>0</v>
      </c>
      <c r="R55" s="19"/>
      <c r="S55" s="18">
        <f t="shared" si="6"/>
        <v>0</v>
      </c>
      <c r="T55" s="20">
        <f t="shared" si="7"/>
        <v>0</v>
      </c>
      <c r="U55" s="22">
        <f t="shared" si="7"/>
        <v>0</v>
      </c>
      <c r="V55" s="23"/>
      <c r="W55" s="18">
        <f t="shared" si="8"/>
        <v>0</v>
      </c>
      <c r="X55" s="24"/>
      <c r="Y55" s="18">
        <f t="shared" si="9"/>
        <v>0</v>
      </c>
      <c r="Z55" s="105">
        <v>0</v>
      </c>
      <c r="AA55" s="18">
        <f t="shared" si="10"/>
        <v>0</v>
      </c>
      <c r="AB55" s="25"/>
      <c r="AC55" s="18">
        <f t="shared" si="11"/>
        <v>0</v>
      </c>
      <c r="AD55" s="26">
        <f t="shared" si="12"/>
        <v>0</v>
      </c>
      <c r="AE55" s="27">
        <f t="shared" si="12"/>
        <v>0</v>
      </c>
      <c r="AF55" s="28">
        <f t="shared" si="13"/>
        <v>12</v>
      </c>
      <c r="AG55" s="29">
        <f t="shared" si="13"/>
        <v>1</v>
      </c>
      <c r="AH55" s="28">
        <f t="shared" si="14"/>
        <v>0</v>
      </c>
      <c r="AI55" s="22">
        <f t="shared" si="15"/>
        <v>0</v>
      </c>
    </row>
    <row r="56" spans="1:35" ht="15">
      <c r="A56" s="102" t="s">
        <v>203</v>
      </c>
      <c r="B56" s="101" t="s">
        <v>61</v>
      </c>
      <c r="C56" s="101" t="s">
        <v>204</v>
      </c>
      <c r="D56" s="101">
        <v>8</v>
      </c>
      <c r="E56" s="18">
        <f t="shared" si="0"/>
        <v>0.6666666666666666</v>
      </c>
      <c r="F56" s="19"/>
      <c r="G56" s="18">
        <f t="shared" si="1"/>
        <v>0</v>
      </c>
      <c r="H56" s="19"/>
      <c r="I56" s="18">
        <f t="shared" si="2"/>
        <v>0</v>
      </c>
      <c r="J56" s="19"/>
      <c r="K56" s="18">
        <f t="shared" si="3"/>
        <v>0</v>
      </c>
      <c r="L56" s="19"/>
      <c r="M56" s="18">
        <f t="shared" si="3"/>
        <v>0</v>
      </c>
      <c r="N56" s="20">
        <f t="shared" si="4"/>
        <v>8</v>
      </c>
      <c r="O56" s="21">
        <f t="shared" si="4"/>
        <v>0.6666666666666666</v>
      </c>
      <c r="P56" s="104">
        <v>0</v>
      </c>
      <c r="Q56" s="18">
        <f t="shared" si="5"/>
        <v>0</v>
      </c>
      <c r="R56" s="19"/>
      <c r="S56" s="18">
        <f t="shared" si="6"/>
        <v>0</v>
      </c>
      <c r="T56" s="20">
        <f t="shared" si="7"/>
        <v>0</v>
      </c>
      <c r="U56" s="22">
        <f t="shared" si="7"/>
        <v>0</v>
      </c>
      <c r="V56" s="23"/>
      <c r="W56" s="18">
        <f t="shared" si="8"/>
        <v>0</v>
      </c>
      <c r="X56" s="24"/>
      <c r="Y56" s="18">
        <f t="shared" si="9"/>
        <v>0</v>
      </c>
      <c r="Z56" s="105">
        <v>7</v>
      </c>
      <c r="AA56" s="18">
        <f t="shared" si="10"/>
        <v>0.5833333333333334</v>
      </c>
      <c r="AB56" s="25"/>
      <c r="AC56" s="18">
        <f t="shared" si="11"/>
        <v>0</v>
      </c>
      <c r="AD56" s="26">
        <f t="shared" si="12"/>
        <v>7</v>
      </c>
      <c r="AE56" s="27">
        <f t="shared" si="12"/>
        <v>0.5833333333333334</v>
      </c>
      <c r="AF56" s="28">
        <f t="shared" si="13"/>
        <v>15</v>
      </c>
      <c r="AG56" s="29">
        <f t="shared" si="13"/>
        <v>1.25</v>
      </c>
      <c r="AH56" s="28">
        <f t="shared" si="14"/>
        <v>3</v>
      </c>
      <c r="AI56" s="22">
        <f t="shared" si="15"/>
        <v>0.25</v>
      </c>
    </row>
    <row r="57" spans="1:35" ht="15">
      <c r="A57" s="102" t="s">
        <v>205</v>
      </c>
      <c r="B57" s="101" t="s">
        <v>206</v>
      </c>
      <c r="C57" s="101" t="s">
        <v>207</v>
      </c>
      <c r="D57" s="101">
        <v>12</v>
      </c>
      <c r="E57" s="18">
        <f t="shared" si="0"/>
        <v>1</v>
      </c>
      <c r="F57" s="19"/>
      <c r="G57" s="18">
        <f t="shared" si="1"/>
        <v>0</v>
      </c>
      <c r="H57" s="19"/>
      <c r="I57" s="18">
        <f t="shared" si="2"/>
        <v>0</v>
      </c>
      <c r="J57" s="19"/>
      <c r="K57" s="18">
        <f t="shared" si="3"/>
        <v>0</v>
      </c>
      <c r="L57" s="19"/>
      <c r="M57" s="18">
        <f t="shared" si="3"/>
        <v>0</v>
      </c>
      <c r="N57" s="20">
        <f t="shared" si="4"/>
        <v>12</v>
      </c>
      <c r="O57" s="21">
        <f t="shared" si="4"/>
        <v>1</v>
      </c>
      <c r="P57" s="104">
        <v>0</v>
      </c>
      <c r="Q57" s="18">
        <f t="shared" si="5"/>
        <v>0</v>
      </c>
      <c r="R57" s="19"/>
      <c r="S57" s="18">
        <f t="shared" si="6"/>
        <v>0</v>
      </c>
      <c r="T57" s="20">
        <f t="shared" si="7"/>
        <v>0</v>
      </c>
      <c r="U57" s="22">
        <f t="shared" si="7"/>
        <v>0</v>
      </c>
      <c r="V57" s="23"/>
      <c r="W57" s="18">
        <f t="shared" si="8"/>
        <v>0</v>
      </c>
      <c r="X57" s="24"/>
      <c r="Y57" s="18">
        <f t="shared" si="9"/>
        <v>0</v>
      </c>
      <c r="Z57" s="105">
        <v>0</v>
      </c>
      <c r="AA57" s="18">
        <f t="shared" si="10"/>
        <v>0</v>
      </c>
      <c r="AB57" s="25"/>
      <c r="AC57" s="18">
        <f t="shared" si="11"/>
        <v>0</v>
      </c>
      <c r="AD57" s="26">
        <f t="shared" si="12"/>
        <v>0</v>
      </c>
      <c r="AE57" s="27">
        <f t="shared" si="12"/>
        <v>0</v>
      </c>
      <c r="AF57" s="28">
        <f t="shared" si="13"/>
        <v>12</v>
      </c>
      <c r="AG57" s="29">
        <f t="shared" si="13"/>
        <v>1</v>
      </c>
      <c r="AH57" s="28">
        <f t="shared" si="14"/>
        <v>0</v>
      </c>
      <c r="AI57" s="22">
        <f t="shared" si="15"/>
        <v>0</v>
      </c>
    </row>
    <row r="58" spans="1:35" ht="15">
      <c r="A58" s="102" t="s">
        <v>208</v>
      </c>
      <c r="B58" s="101" t="s">
        <v>78</v>
      </c>
      <c r="C58" s="101" t="s">
        <v>209</v>
      </c>
      <c r="D58" s="101">
        <v>7</v>
      </c>
      <c r="E58" s="18">
        <f t="shared" si="0"/>
        <v>0.5833333333333334</v>
      </c>
      <c r="F58" s="19">
        <v>1</v>
      </c>
      <c r="G58" s="18">
        <f t="shared" si="1"/>
        <v>0.08333333333333333</v>
      </c>
      <c r="H58" s="19"/>
      <c r="I58" s="18">
        <f t="shared" si="2"/>
        <v>0</v>
      </c>
      <c r="J58" s="19"/>
      <c r="K58" s="18">
        <f t="shared" si="3"/>
        <v>0</v>
      </c>
      <c r="L58" s="19"/>
      <c r="M58" s="18">
        <f t="shared" si="3"/>
        <v>0</v>
      </c>
      <c r="N58" s="20">
        <f t="shared" si="4"/>
        <v>8</v>
      </c>
      <c r="O58" s="21">
        <f t="shared" si="4"/>
        <v>0.6666666666666667</v>
      </c>
      <c r="P58" s="104">
        <v>0</v>
      </c>
      <c r="Q58" s="18">
        <f t="shared" si="5"/>
        <v>0</v>
      </c>
      <c r="R58" s="19"/>
      <c r="S58" s="18">
        <f t="shared" si="6"/>
        <v>0</v>
      </c>
      <c r="T58" s="20">
        <f t="shared" si="7"/>
        <v>0</v>
      </c>
      <c r="U58" s="22">
        <f t="shared" si="7"/>
        <v>0</v>
      </c>
      <c r="V58" s="23"/>
      <c r="W58" s="18">
        <f t="shared" si="8"/>
        <v>0</v>
      </c>
      <c r="X58" s="24"/>
      <c r="Y58" s="18">
        <f t="shared" si="9"/>
        <v>0</v>
      </c>
      <c r="Z58" s="105">
        <v>7</v>
      </c>
      <c r="AA58" s="18">
        <f t="shared" si="10"/>
        <v>0.5833333333333334</v>
      </c>
      <c r="AB58" s="25"/>
      <c r="AC58" s="18">
        <f t="shared" si="11"/>
        <v>0</v>
      </c>
      <c r="AD58" s="26">
        <f t="shared" si="12"/>
        <v>7</v>
      </c>
      <c r="AE58" s="27">
        <f t="shared" si="12"/>
        <v>0.5833333333333334</v>
      </c>
      <c r="AF58" s="28">
        <f t="shared" si="13"/>
        <v>15</v>
      </c>
      <c r="AG58" s="29">
        <f t="shared" si="13"/>
        <v>1.25</v>
      </c>
      <c r="AH58" s="28">
        <f t="shared" si="14"/>
        <v>2</v>
      </c>
      <c r="AI58" s="22">
        <f t="shared" si="15"/>
        <v>0.16666666666666666</v>
      </c>
    </row>
    <row r="59" spans="1:35" ht="15">
      <c r="A59" s="102" t="s">
        <v>210</v>
      </c>
      <c r="B59" s="101" t="s">
        <v>61</v>
      </c>
      <c r="C59" s="101" t="s">
        <v>211</v>
      </c>
      <c r="D59" s="101">
        <v>12.5</v>
      </c>
      <c r="E59" s="18">
        <f t="shared" si="0"/>
        <v>1.0416666666666667</v>
      </c>
      <c r="F59" s="19"/>
      <c r="G59" s="18">
        <f t="shared" si="1"/>
        <v>0</v>
      </c>
      <c r="H59" s="19"/>
      <c r="I59" s="18">
        <f t="shared" si="2"/>
        <v>0</v>
      </c>
      <c r="J59" s="19"/>
      <c r="K59" s="18">
        <f t="shared" si="3"/>
        <v>0</v>
      </c>
      <c r="L59" s="19"/>
      <c r="M59" s="18">
        <f t="shared" si="3"/>
        <v>0</v>
      </c>
      <c r="N59" s="20">
        <f t="shared" si="4"/>
        <v>12.5</v>
      </c>
      <c r="O59" s="21">
        <f t="shared" si="4"/>
        <v>1.0416666666666667</v>
      </c>
      <c r="P59" s="104">
        <v>0</v>
      </c>
      <c r="Q59" s="18">
        <f t="shared" si="5"/>
        <v>0</v>
      </c>
      <c r="R59" s="19"/>
      <c r="S59" s="18">
        <f t="shared" si="6"/>
        <v>0</v>
      </c>
      <c r="T59" s="20">
        <f t="shared" si="7"/>
        <v>0</v>
      </c>
      <c r="U59" s="22">
        <f t="shared" si="7"/>
        <v>0</v>
      </c>
      <c r="V59" s="23"/>
      <c r="W59" s="18">
        <f t="shared" si="8"/>
        <v>0</v>
      </c>
      <c r="X59" s="24"/>
      <c r="Y59" s="18">
        <f t="shared" si="9"/>
        <v>0</v>
      </c>
      <c r="Z59" s="105">
        <v>0</v>
      </c>
      <c r="AA59" s="18">
        <f t="shared" si="10"/>
        <v>0</v>
      </c>
      <c r="AB59" s="25"/>
      <c r="AC59" s="18">
        <f t="shared" si="11"/>
        <v>0</v>
      </c>
      <c r="AD59" s="26">
        <f t="shared" si="12"/>
        <v>0</v>
      </c>
      <c r="AE59" s="27">
        <f t="shared" si="12"/>
        <v>0</v>
      </c>
      <c r="AF59" s="28">
        <f t="shared" si="13"/>
        <v>12.5</v>
      </c>
      <c r="AG59" s="29">
        <f t="shared" si="13"/>
        <v>1.0416666666666667</v>
      </c>
      <c r="AH59" s="28">
        <f t="shared" si="14"/>
        <v>0.5</v>
      </c>
      <c r="AI59" s="22">
        <f t="shared" si="15"/>
        <v>0.041666666666666664</v>
      </c>
    </row>
    <row r="60" spans="1:35" ht="15">
      <c r="A60" s="15"/>
      <c r="B60" s="16"/>
      <c r="C60" s="16"/>
      <c r="D60" s="17"/>
      <c r="E60" s="18">
        <f t="shared" si="0"/>
        <v>0</v>
      </c>
      <c r="F60" s="19"/>
      <c r="G60" s="18">
        <f t="shared" si="1"/>
        <v>0</v>
      </c>
      <c r="H60" s="19"/>
      <c r="I60" s="18">
        <f t="shared" si="2"/>
        <v>0</v>
      </c>
      <c r="J60" s="19"/>
      <c r="K60" s="18">
        <f t="shared" si="3"/>
        <v>0</v>
      </c>
      <c r="L60" s="19"/>
      <c r="M60" s="18">
        <f t="shared" si="3"/>
        <v>0</v>
      </c>
      <c r="N60" s="20">
        <f t="shared" si="4"/>
        <v>0</v>
      </c>
      <c r="O60" s="21">
        <f t="shared" si="4"/>
        <v>0</v>
      </c>
      <c r="P60" s="19"/>
      <c r="Q60" s="18">
        <f t="shared" si="5"/>
        <v>0</v>
      </c>
      <c r="R60" s="19"/>
      <c r="S60" s="18">
        <f t="shared" si="6"/>
        <v>0</v>
      </c>
      <c r="T60" s="20">
        <f t="shared" si="7"/>
        <v>0</v>
      </c>
      <c r="U60" s="22">
        <f t="shared" si="7"/>
        <v>0</v>
      </c>
      <c r="V60" s="23"/>
      <c r="W60" s="18">
        <f t="shared" si="8"/>
        <v>0</v>
      </c>
      <c r="X60" s="24"/>
      <c r="Y60" s="18">
        <f t="shared" si="9"/>
        <v>0</v>
      </c>
      <c r="Z60" s="24"/>
      <c r="AA60" s="18">
        <f t="shared" si="10"/>
        <v>0</v>
      </c>
      <c r="AB60" s="25"/>
      <c r="AC60" s="18">
        <f t="shared" si="11"/>
        <v>0</v>
      </c>
      <c r="AD60" s="26">
        <f t="shared" si="12"/>
        <v>0</v>
      </c>
      <c r="AE60" s="27">
        <f t="shared" si="12"/>
        <v>0</v>
      </c>
      <c r="AF60" s="28">
        <f t="shared" si="13"/>
        <v>0</v>
      </c>
      <c r="AG60" s="29">
        <f t="shared" si="13"/>
        <v>0</v>
      </c>
      <c r="AH60" s="28">
        <f t="shared" si="14"/>
        <v>0</v>
      </c>
      <c r="AI60" s="22">
        <f t="shared" si="15"/>
        <v>0</v>
      </c>
    </row>
    <row r="61" spans="1:35" ht="15">
      <c r="A61" s="15"/>
      <c r="B61" s="16"/>
      <c r="C61" s="16"/>
      <c r="D61" s="17"/>
      <c r="E61" s="18">
        <f t="shared" si="0"/>
        <v>0</v>
      </c>
      <c r="F61" s="19"/>
      <c r="G61" s="18">
        <f t="shared" si="1"/>
        <v>0</v>
      </c>
      <c r="H61" s="19"/>
      <c r="I61" s="18">
        <f t="shared" si="2"/>
        <v>0</v>
      </c>
      <c r="J61" s="19"/>
      <c r="K61" s="18">
        <f t="shared" si="3"/>
        <v>0</v>
      </c>
      <c r="L61" s="19"/>
      <c r="M61" s="18">
        <f t="shared" si="3"/>
        <v>0</v>
      </c>
      <c r="N61" s="20">
        <f t="shared" si="4"/>
        <v>0</v>
      </c>
      <c r="O61" s="21">
        <f t="shared" si="4"/>
        <v>0</v>
      </c>
      <c r="P61" s="19"/>
      <c r="Q61" s="18">
        <f t="shared" si="5"/>
        <v>0</v>
      </c>
      <c r="R61" s="19"/>
      <c r="S61" s="18">
        <f t="shared" si="6"/>
        <v>0</v>
      </c>
      <c r="T61" s="20">
        <f t="shared" si="7"/>
        <v>0</v>
      </c>
      <c r="U61" s="22">
        <f t="shared" si="7"/>
        <v>0</v>
      </c>
      <c r="V61" s="23"/>
      <c r="W61" s="18">
        <f t="shared" si="8"/>
        <v>0</v>
      </c>
      <c r="X61" s="24"/>
      <c r="Y61" s="18">
        <f t="shared" si="9"/>
        <v>0</v>
      </c>
      <c r="Z61" s="24"/>
      <c r="AA61" s="18">
        <f t="shared" si="10"/>
        <v>0</v>
      </c>
      <c r="AB61" s="25"/>
      <c r="AC61" s="18">
        <f t="shared" si="11"/>
        <v>0</v>
      </c>
      <c r="AD61" s="26">
        <f t="shared" si="12"/>
        <v>0</v>
      </c>
      <c r="AE61" s="27">
        <f t="shared" si="12"/>
        <v>0</v>
      </c>
      <c r="AF61" s="28">
        <f t="shared" si="13"/>
        <v>0</v>
      </c>
      <c r="AG61" s="29">
        <f t="shared" si="13"/>
        <v>0</v>
      </c>
      <c r="AH61" s="28">
        <f t="shared" si="14"/>
        <v>0</v>
      </c>
      <c r="AI61" s="22">
        <f t="shared" si="15"/>
        <v>0</v>
      </c>
    </row>
    <row r="62" spans="1:35" s="1" customFormat="1" ht="15">
      <c r="A62" s="493" t="s">
        <v>35</v>
      </c>
      <c r="B62" s="494"/>
      <c r="C62" s="495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8"/>
    </row>
    <row r="63" spans="1:35" ht="15">
      <c r="A63" s="15"/>
      <c r="B63" s="16"/>
      <c r="C63" s="16"/>
      <c r="D63" s="17"/>
      <c r="E63" s="18">
        <f t="shared" si="0"/>
        <v>0</v>
      </c>
      <c r="F63" s="19"/>
      <c r="G63" s="18">
        <f t="shared" si="1"/>
        <v>0</v>
      </c>
      <c r="H63" s="19"/>
      <c r="I63" s="18">
        <f t="shared" si="2"/>
        <v>0</v>
      </c>
      <c r="J63" s="19"/>
      <c r="K63" s="18">
        <f t="shared" si="3"/>
        <v>0</v>
      </c>
      <c r="L63" s="19"/>
      <c r="M63" s="18">
        <f t="shared" si="3"/>
        <v>0</v>
      </c>
      <c r="N63" s="20">
        <f t="shared" si="4"/>
        <v>0</v>
      </c>
      <c r="O63" s="21">
        <f t="shared" si="4"/>
        <v>0</v>
      </c>
      <c r="P63" s="19"/>
      <c r="Q63" s="18">
        <f t="shared" si="5"/>
        <v>0</v>
      </c>
      <c r="R63" s="19"/>
      <c r="S63" s="18">
        <f t="shared" si="6"/>
        <v>0</v>
      </c>
      <c r="T63" s="20">
        <f t="shared" si="7"/>
        <v>0</v>
      </c>
      <c r="U63" s="22">
        <f t="shared" si="7"/>
        <v>0</v>
      </c>
      <c r="V63" s="23"/>
      <c r="W63" s="18">
        <f t="shared" si="8"/>
        <v>0</v>
      </c>
      <c r="X63" s="24"/>
      <c r="Y63" s="18">
        <f t="shared" si="9"/>
        <v>0</v>
      </c>
      <c r="Z63" s="24"/>
      <c r="AA63" s="18">
        <f t="shared" si="10"/>
        <v>0</v>
      </c>
      <c r="AB63" s="25"/>
      <c r="AC63" s="18">
        <f t="shared" si="11"/>
        <v>0</v>
      </c>
      <c r="AD63" s="26">
        <f t="shared" si="12"/>
        <v>0</v>
      </c>
      <c r="AE63" s="27">
        <f t="shared" si="12"/>
        <v>0</v>
      </c>
      <c r="AF63" s="28">
        <f t="shared" si="13"/>
        <v>0</v>
      </c>
      <c r="AG63" s="29">
        <f t="shared" si="13"/>
        <v>0</v>
      </c>
      <c r="AH63" s="28">
        <f t="shared" si="14"/>
        <v>0</v>
      </c>
      <c r="AI63" s="22">
        <f t="shared" si="15"/>
        <v>0</v>
      </c>
    </row>
    <row r="64" spans="1:35" ht="15">
      <c r="A64" s="15"/>
      <c r="B64" s="16"/>
      <c r="C64" s="16"/>
      <c r="D64" s="17"/>
      <c r="E64" s="18">
        <f t="shared" si="0"/>
        <v>0</v>
      </c>
      <c r="F64" s="19"/>
      <c r="G64" s="18">
        <f t="shared" si="1"/>
        <v>0</v>
      </c>
      <c r="H64" s="19"/>
      <c r="I64" s="18">
        <f t="shared" si="2"/>
        <v>0</v>
      </c>
      <c r="J64" s="19"/>
      <c r="K64" s="18">
        <f t="shared" si="3"/>
        <v>0</v>
      </c>
      <c r="L64" s="19"/>
      <c r="M64" s="18">
        <f t="shared" si="3"/>
        <v>0</v>
      </c>
      <c r="N64" s="20">
        <f t="shared" si="4"/>
        <v>0</v>
      </c>
      <c r="O64" s="21">
        <f t="shared" si="4"/>
        <v>0</v>
      </c>
      <c r="P64" s="19"/>
      <c r="Q64" s="18">
        <f t="shared" si="5"/>
        <v>0</v>
      </c>
      <c r="R64" s="19"/>
      <c r="S64" s="18">
        <f t="shared" si="6"/>
        <v>0</v>
      </c>
      <c r="T64" s="20">
        <f t="shared" si="7"/>
        <v>0</v>
      </c>
      <c r="U64" s="22">
        <f t="shared" si="7"/>
        <v>0</v>
      </c>
      <c r="V64" s="23"/>
      <c r="W64" s="18">
        <f t="shared" si="8"/>
        <v>0</v>
      </c>
      <c r="X64" s="24"/>
      <c r="Y64" s="18">
        <f t="shared" si="9"/>
        <v>0</v>
      </c>
      <c r="Z64" s="24"/>
      <c r="AA64" s="18">
        <f t="shared" si="10"/>
        <v>0</v>
      </c>
      <c r="AB64" s="25"/>
      <c r="AC64" s="18">
        <f t="shared" si="11"/>
        <v>0</v>
      </c>
      <c r="AD64" s="26">
        <f t="shared" si="12"/>
        <v>0</v>
      </c>
      <c r="AE64" s="27">
        <f t="shared" si="12"/>
        <v>0</v>
      </c>
      <c r="AF64" s="28">
        <f t="shared" si="13"/>
        <v>0</v>
      </c>
      <c r="AG64" s="29">
        <f t="shared" si="13"/>
        <v>0</v>
      </c>
      <c r="AH64" s="28">
        <f t="shared" si="14"/>
        <v>0</v>
      </c>
      <c r="AI64" s="22">
        <f t="shared" si="15"/>
        <v>0</v>
      </c>
    </row>
    <row r="65" spans="1:35" ht="15">
      <c r="A65" s="15"/>
      <c r="B65" s="16"/>
      <c r="C65" s="16"/>
      <c r="D65" s="17"/>
      <c r="E65" s="18">
        <f t="shared" si="0"/>
        <v>0</v>
      </c>
      <c r="F65" s="19"/>
      <c r="G65" s="18">
        <f t="shared" si="1"/>
        <v>0</v>
      </c>
      <c r="H65" s="19"/>
      <c r="I65" s="18">
        <f t="shared" si="2"/>
        <v>0</v>
      </c>
      <c r="J65" s="19"/>
      <c r="K65" s="18">
        <f t="shared" si="3"/>
        <v>0</v>
      </c>
      <c r="L65" s="19"/>
      <c r="M65" s="18">
        <f t="shared" si="3"/>
        <v>0</v>
      </c>
      <c r="N65" s="20">
        <f t="shared" si="4"/>
        <v>0</v>
      </c>
      <c r="O65" s="21">
        <f t="shared" si="4"/>
        <v>0</v>
      </c>
      <c r="P65" s="19"/>
      <c r="Q65" s="18">
        <f t="shared" si="5"/>
        <v>0</v>
      </c>
      <c r="R65" s="19"/>
      <c r="S65" s="18">
        <f t="shared" si="6"/>
        <v>0</v>
      </c>
      <c r="T65" s="20">
        <f t="shared" si="7"/>
        <v>0</v>
      </c>
      <c r="U65" s="22">
        <f t="shared" si="7"/>
        <v>0</v>
      </c>
      <c r="V65" s="23"/>
      <c r="W65" s="18">
        <f t="shared" si="8"/>
        <v>0</v>
      </c>
      <c r="X65" s="24"/>
      <c r="Y65" s="18">
        <f t="shared" si="9"/>
        <v>0</v>
      </c>
      <c r="Z65" s="24"/>
      <c r="AA65" s="18">
        <f t="shared" si="10"/>
        <v>0</v>
      </c>
      <c r="AB65" s="25"/>
      <c r="AC65" s="18">
        <f t="shared" si="11"/>
        <v>0</v>
      </c>
      <c r="AD65" s="26">
        <f t="shared" si="12"/>
        <v>0</v>
      </c>
      <c r="AE65" s="27">
        <f t="shared" si="12"/>
        <v>0</v>
      </c>
      <c r="AF65" s="28">
        <f t="shared" si="13"/>
        <v>0</v>
      </c>
      <c r="AG65" s="29">
        <f t="shared" si="13"/>
        <v>0</v>
      </c>
      <c r="AH65" s="28">
        <f t="shared" si="14"/>
        <v>0</v>
      </c>
      <c r="AI65" s="22">
        <f t="shared" si="15"/>
        <v>0</v>
      </c>
    </row>
    <row r="66" spans="1:35" ht="15">
      <c r="A66" s="15"/>
      <c r="B66" s="16"/>
      <c r="C66" s="16"/>
      <c r="D66" s="17"/>
      <c r="E66" s="18">
        <f t="shared" si="0"/>
        <v>0</v>
      </c>
      <c r="F66" s="19"/>
      <c r="G66" s="18">
        <f t="shared" si="1"/>
        <v>0</v>
      </c>
      <c r="H66" s="19"/>
      <c r="I66" s="18">
        <f t="shared" si="2"/>
        <v>0</v>
      </c>
      <c r="J66" s="19"/>
      <c r="K66" s="18">
        <f t="shared" si="3"/>
        <v>0</v>
      </c>
      <c r="L66" s="19"/>
      <c r="M66" s="18">
        <f t="shared" si="3"/>
        <v>0</v>
      </c>
      <c r="N66" s="20">
        <f t="shared" si="4"/>
        <v>0</v>
      </c>
      <c r="O66" s="21">
        <f t="shared" si="4"/>
        <v>0</v>
      </c>
      <c r="P66" s="19"/>
      <c r="Q66" s="18">
        <f t="shared" si="5"/>
        <v>0</v>
      </c>
      <c r="R66" s="19"/>
      <c r="S66" s="18">
        <f t="shared" si="6"/>
        <v>0</v>
      </c>
      <c r="T66" s="20">
        <f t="shared" si="7"/>
        <v>0</v>
      </c>
      <c r="U66" s="22">
        <f t="shared" si="7"/>
        <v>0</v>
      </c>
      <c r="V66" s="23"/>
      <c r="W66" s="18">
        <f t="shared" si="8"/>
        <v>0</v>
      </c>
      <c r="X66" s="24"/>
      <c r="Y66" s="18">
        <f t="shared" si="9"/>
        <v>0</v>
      </c>
      <c r="Z66" s="24"/>
      <c r="AA66" s="18">
        <f t="shared" si="10"/>
        <v>0</v>
      </c>
      <c r="AB66" s="25"/>
      <c r="AC66" s="18">
        <f t="shared" si="11"/>
        <v>0</v>
      </c>
      <c r="AD66" s="26">
        <f t="shared" si="12"/>
        <v>0</v>
      </c>
      <c r="AE66" s="27">
        <f t="shared" si="12"/>
        <v>0</v>
      </c>
      <c r="AF66" s="28">
        <f t="shared" si="13"/>
        <v>0</v>
      </c>
      <c r="AG66" s="29">
        <f t="shared" si="13"/>
        <v>0</v>
      </c>
      <c r="AH66" s="28">
        <f t="shared" si="14"/>
        <v>0</v>
      </c>
      <c r="AI66" s="22">
        <f t="shared" si="15"/>
        <v>0</v>
      </c>
    </row>
    <row r="67" spans="1:35" ht="15">
      <c r="A67" s="15"/>
      <c r="B67" s="16"/>
      <c r="C67" s="16"/>
      <c r="D67" s="17"/>
      <c r="E67" s="18">
        <f t="shared" si="0"/>
        <v>0</v>
      </c>
      <c r="F67" s="19"/>
      <c r="G67" s="18">
        <f t="shared" si="1"/>
        <v>0</v>
      </c>
      <c r="H67" s="19"/>
      <c r="I67" s="18">
        <f t="shared" si="2"/>
        <v>0</v>
      </c>
      <c r="J67" s="19"/>
      <c r="K67" s="18">
        <f t="shared" si="3"/>
        <v>0</v>
      </c>
      <c r="L67" s="19"/>
      <c r="M67" s="18">
        <f t="shared" si="3"/>
        <v>0</v>
      </c>
      <c r="N67" s="20">
        <f t="shared" si="4"/>
        <v>0</v>
      </c>
      <c r="O67" s="21">
        <f t="shared" si="4"/>
        <v>0</v>
      </c>
      <c r="P67" s="19"/>
      <c r="Q67" s="18">
        <f t="shared" si="5"/>
        <v>0</v>
      </c>
      <c r="R67" s="19"/>
      <c r="S67" s="18">
        <f t="shared" si="6"/>
        <v>0</v>
      </c>
      <c r="T67" s="20">
        <f t="shared" si="7"/>
        <v>0</v>
      </c>
      <c r="U67" s="22">
        <f t="shared" si="7"/>
        <v>0</v>
      </c>
      <c r="V67" s="23"/>
      <c r="W67" s="18">
        <f t="shared" si="8"/>
        <v>0</v>
      </c>
      <c r="X67" s="24"/>
      <c r="Y67" s="18">
        <f t="shared" si="9"/>
        <v>0</v>
      </c>
      <c r="Z67" s="24"/>
      <c r="AA67" s="18">
        <f t="shared" si="10"/>
        <v>0</v>
      </c>
      <c r="AB67" s="25"/>
      <c r="AC67" s="18">
        <f t="shared" si="11"/>
        <v>0</v>
      </c>
      <c r="AD67" s="26">
        <f t="shared" si="12"/>
        <v>0</v>
      </c>
      <c r="AE67" s="27">
        <f t="shared" si="12"/>
        <v>0</v>
      </c>
      <c r="AF67" s="28">
        <f t="shared" si="13"/>
        <v>0</v>
      </c>
      <c r="AG67" s="29">
        <f t="shared" si="13"/>
        <v>0</v>
      </c>
      <c r="AH67" s="28">
        <f t="shared" si="14"/>
        <v>0</v>
      </c>
      <c r="AI67" s="22">
        <f t="shared" si="15"/>
        <v>0</v>
      </c>
    </row>
    <row r="68" spans="1:35" ht="15">
      <c r="A68" s="15"/>
      <c r="B68" s="16"/>
      <c r="C68" s="16"/>
      <c r="D68" s="17"/>
      <c r="E68" s="18">
        <f t="shared" si="0"/>
        <v>0</v>
      </c>
      <c r="F68" s="19"/>
      <c r="G68" s="18">
        <f t="shared" si="1"/>
        <v>0</v>
      </c>
      <c r="H68" s="19"/>
      <c r="I68" s="18">
        <f t="shared" si="2"/>
        <v>0</v>
      </c>
      <c r="J68" s="19"/>
      <c r="K68" s="18">
        <f t="shared" si="3"/>
        <v>0</v>
      </c>
      <c r="L68" s="19"/>
      <c r="M68" s="18">
        <f t="shared" si="3"/>
        <v>0</v>
      </c>
      <c r="N68" s="20">
        <f t="shared" si="4"/>
        <v>0</v>
      </c>
      <c r="O68" s="21">
        <f t="shared" si="4"/>
        <v>0</v>
      </c>
      <c r="P68" s="19"/>
      <c r="Q68" s="18">
        <f t="shared" si="5"/>
        <v>0</v>
      </c>
      <c r="R68" s="19"/>
      <c r="S68" s="18">
        <f t="shared" si="6"/>
        <v>0</v>
      </c>
      <c r="T68" s="20">
        <f t="shared" si="7"/>
        <v>0</v>
      </c>
      <c r="U68" s="22">
        <f t="shared" si="7"/>
        <v>0</v>
      </c>
      <c r="V68" s="23"/>
      <c r="W68" s="18">
        <f t="shared" si="8"/>
        <v>0</v>
      </c>
      <c r="X68" s="24"/>
      <c r="Y68" s="18">
        <f t="shared" si="9"/>
        <v>0</v>
      </c>
      <c r="Z68" s="24"/>
      <c r="AA68" s="18">
        <f t="shared" si="10"/>
        <v>0</v>
      </c>
      <c r="AB68" s="25"/>
      <c r="AC68" s="18">
        <f t="shared" si="11"/>
        <v>0</v>
      </c>
      <c r="AD68" s="26">
        <f t="shared" si="12"/>
        <v>0</v>
      </c>
      <c r="AE68" s="27">
        <f t="shared" si="12"/>
        <v>0</v>
      </c>
      <c r="AF68" s="28">
        <f t="shared" si="13"/>
        <v>0</v>
      </c>
      <c r="AG68" s="29">
        <f t="shared" si="13"/>
        <v>0</v>
      </c>
      <c r="AH68" s="28">
        <f t="shared" si="14"/>
        <v>0</v>
      </c>
      <c r="AI68" s="22">
        <f t="shared" si="15"/>
        <v>0</v>
      </c>
    </row>
    <row r="69" spans="1:35" ht="15">
      <c r="A69" s="30"/>
      <c r="B69" s="31"/>
      <c r="C69" s="31"/>
      <c r="D69" s="17"/>
      <c r="E69" s="18">
        <f t="shared" si="0"/>
        <v>0</v>
      </c>
      <c r="F69" s="19"/>
      <c r="G69" s="18">
        <f t="shared" si="1"/>
        <v>0</v>
      </c>
      <c r="H69" s="19"/>
      <c r="I69" s="18">
        <f t="shared" si="2"/>
        <v>0</v>
      </c>
      <c r="J69" s="19"/>
      <c r="K69" s="18">
        <f t="shared" si="3"/>
        <v>0</v>
      </c>
      <c r="L69" s="19"/>
      <c r="M69" s="18">
        <f t="shared" si="3"/>
        <v>0</v>
      </c>
      <c r="N69" s="20">
        <f t="shared" si="4"/>
        <v>0</v>
      </c>
      <c r="O69" s="21">
        <f t="shared" si="4"/>
        <v>0</v>
      </c>
      <c r="P69" s="19"/>
      <c r="Q69" s="18">
        <f t="shared" si="5"/>
        <v>0</v>
      </c>
      <c r="R69" s="19"/>
      <c r="S69" s="18">
        <f t="shared" si="6"/>
        <v>0</v>
      </c>
      <c r="T69" s="20">
        <f t="shared" si="7"/>
        <v>0</v>
      </c>
      <c r="U69" s="22">
        <f t="shared" si="7"/>
        <v>0</v>
      </c>
      <c r="V69" s="23"/>
      <c r="W69" s="18">
        <f t="shared" si="8"/>
        <v>0</v>
      </c>
      <c r="X69" s="24"/>
      <c r="Y69" s="18">
        <f t="shared" si="9"/>
        <v>0</v>
      </c>
      <c r="Z69" s="24"/>
      <c r="AA69" s="18">
        <f t="shared" si="10"/>
        <v>0</v>
      </c>
      <c r="AB69" s="25"/>
      <c r="AC69" s="18">
        <f t="shared" si="11"/>
        <v>0</v>
      </c>
      <c r="AD69" s="26">
        <f t="shared" si="12"/>
        <v>0</v>
      </c>
      <c r="AE69" s="27">
        <f t="shared" si="12"/>
        <v>0</v>
      </c>
      <c r="AF69" s="28">
        <f t="shared" si="13"/>
        <v>0</v>
      </c>
      <c r="AG69" s="29">
        <f t="shared" si="13"/>
        <v>0</v>
      </c>
      <c r="AH69" s="28">
        <f t="shared" si="14"/>
        <v>0</v>
      </c>
      <c r="AI69" s="22">
        <f t="shared" si="15"/>
        <v>0</v>
      </c>
    </row>
    <row r="70" spans="1:35" s="1" customFormat="1" ht="15">
      <c r="A70" s="493" t="s">
        <v>36</v>
      </c>
      <c r="B70" s="494"/>
      <c r="C70" s="495"/>
      <c r="D70" s="46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8"/>
    </row>
    <row r="71" spans="1:35" ht="15">
      <c r="A71" s="15"/>
      <c r="B71" s="31" t="s">
        <v>212</v>
      </c>
      <c r="C71" s="31" t="s">
        <v>213</v>
      </c>
      <c r="D71" s="103">
        <v>12</v>
      </c>
      <c r="E71" s="18">
        <f t="shared" si="0"/>
        <v>1</v>
      </c>
      <c r="F71" s="19"/>
      <c r="G71" s="18">
        <f t="shared" si="1"/>
        <v>0</v>
      </c>
      <c r="H71" s="19"/>
      <c r="I71" s="18">
        <f t="shared" si="2"/>
        <v>0</v>
      </c>
      <c r="J71" s="19"/>
      <c r="K71" s="18">
        <f t="shared" si="3"/>
        <v>0</v>
      </c>
      <c r="L71" s="19"/>
      <c r="M71" s="18">
        <f t="shared" si="3"/>
        <v>0</v>
      </c>
      <c r="N71" s="20">
        <f t="shared" si="4"/>
        <v>12</v>
      </c>
      <c r="O71" s="21">
        <f t="shared" si="4"/>
        <v>1</v>
      </c>
      <c r="P71" s="19"/>
      <c r="Q71" s="18">
        <f t="shared" si="5"/>
        <v>0</v>
      </c>
      <c r="R71" s="19"/>
      <c r="S71" s="18">
        <f t="shared" si="6"/>
        <v>0</v>
      </c>
      <c r="T71" s="20">
        <f t="shared" si="7"/>
        <v>0</v>
      </c>
      <c r="U71" s="22">
        <f t="shared" si="7"/>
        <v>0</v>
      </c>
      <c r="V71" s="23"/>
      <c r="W71" s="18">
        <f t="shared" si="8"/>
        <v>0</v>
      </c>
      <c r="X71" s="24"/>
      <c r="Y71" s="18">
        <f t="shared" si="9"/>
        <v>0</v>
      </c>
      <c r="Z71" s="24"/>
      <c r="AA71" s="18">
        <f t="shared" si="10"/>
        <v>0</v>
      </c>
      <c r="AB71" s="25"/>
      <c r="AC71" s="18">
        <f t="shared" si="11"/>
        <v>0</v>
      </c>
      <c r="AD71" s="26">
        <f t="shared" si="12"/>
        <v>0</v>
      </c>
      <c r="AE71" s="27">
        <f t="shared" si="12"/>
        <v>0</v>
      </c>
      <c r="AF71" s="28">
        <f t="shared" si="13"/>
        <v>12</v>
      </c>
      <c r="AG71" s="29">
        <f t="shared" si="13"/>
        <v>1</v>
      </c>
      <c r="AH71" s="28">
        <f t="shared" si="14"/>
        <v>0</v>
      </c>
      <c r="AI71" s="22">
        <f t="shared" si="15"/>
        <v>0</v>
      </c>
    </row>
    <row r="72" spans="1:35" ht="15">
      <c r="A72" s="15"/>
      <c r="B72" s="31"/>
      <c r="C72" s="31" t="s">
        <v>1850</v>
      </c>
      <c r="D72" s="17">
        <v>3</v>
      </c>
      <c r="E72" s="18">
        <f t="shared" si="0"/>
        <v>0.25</v>
      </c>
      <c r="F72" s="19"/>
      <c r="G72" s="18">
        <f t="shared" si="1"/>
        <v>0</v>
      </c>
      <c r="H72" s="19"/>
      <c r="I72" s="18">
        <f t="shared" si="2"/>
        <v>0</v>
      </c>
      <c r="J72" s="19"/>
      <c r="K72" s="18">
        <f t="shared" si="3"/>
        <v>0</v>
      </c>
      <c r="L72" s="19"/>
      <c r="M72" s="18">
        <f t="shared" si="3"/>
        <v>0</v>
      </c>
      <c r="N72" s="20">
        <f t="shared" si="4"/>
        <v>3</v>
      </c>
      <c r="O72" s="21">
        <f t="shared" si="4"/>
        <v>0.25</v>
      </c>
      <c r="P72" s="19"/>
      <c r="Q72" s="18">
        <f t="shared" si="5"/>
        <v>0</v>
      </c>
      <c r="R72" s="19"/>
      <c r="S72" s="18">
        <f t="shared" si="6"/>
        <v>0</v>
      </c>
      <c r="T72" s="20">
        <f t="shared" si="7"/>
        <v>0</v>
      </c>
      <c r="U72" s="22">
        <f t="shared" si="7"/>
        <v>0</v>
      </c>
      <c r="V72" s="23"/>
      <c r="W72" s="18">
        <f t="shared" si="8"/>
        <v>0</v>
      </c>
      <c r="X72" s="24"/>
      <c r="Y72" s="18">
        <f t="shared" si="9"/>
        <v>0</v>
      </c>
      <c r="Z72" s="24"/>
      <c r="AA72" s="18">
        <f t="shared" si="10"/>
        <v>0</v>
      </c>
      <c r="AB72" s="25"/>
      <c r="AC72" s="18">
        <f t="shared" si="11"/>
        <v>0</v>
      </c>
      <c r="AD72" s="26">
        <f t="shared" si="12"/>
        <v>0</v>
      </c>
      <c r="AE72" s="27">
        <f t="shared" si="12"/>
        <v>0</v>
      </c>
      <c r="AF72" s="28">
        <f t="shared" si="13"/>
        <v>3</v>
      </c>
      <c r="AG72" s="29">
        <f t="shared" si="13"/>
        <v>0.25</v>
      </c>
      <c r="AH72" s="28">
        <f t="shared" si="14"/>
        <v>0</v>
      </c>
      <c r="AI72" s="22">
        <f t="shared" si="15"/>
        <v>0</v>
      </c>
    </row>
    <row r="73" spans="1:35" ht="15">
      <c r="A73" s="15"/>
      <c r="B73" s="31"/>
      <c r="C73" s="31" t="s">
        <v>1851</v>
      </c>
      <c r="D73" s="17">
        <v>6</v>
      </c>
      <c r="E73" s="18">
        <f t="shared" si="0"/>
        <v>0.5</v>
      </c>
      <c r="F73" s="19"/>
      <c r="G73" s="18">
        <f t="shared" si="1"/>
        <v>0</v>
      </c>
      <c r="H73" s="19"/>
      <c r="I73" s="18">
        <f t="shared" si="2"/>
        <v>0</v>
      </c>
      <c r="J73" s="19"/>
      <c r="K73" s="18">
        <f t="shared" si="3"/>
        <v>0</v>
      </c>
      <c r="L73" s="19"/>
      <c r="M73" s="18">
        <f t="shared" si="3"/>
        <v>0</v>
      </c>
      <c r="N73" s="20">
        <f t="shared" si="4"/>
        <v>6</v>
      </c>
      <c r="O73" s="21">
        <f t="shared" si="4"/>
        <v>0.5</v>
      </c>
      <c r="P73" s="19"/>
      <c r="Q73" s="18">
        <f t="shared" si="5"/>
        <v>0</v>
      </c>
      <c r="R73" s="19"/>
      <c r="S73" s="18">
        <f t="shared" si="6"/>
        <v>0</v>
      </c>
      <c r="T73" s="20">
        <f t="shared" si="7"/>
        <v>0</v>
      </c>
      <c r="U73" s="22">
        <f t="shared" si="7"/>
        <v>0</v>
      </c>
      <c r="V73" s="23"/>
      <c r="W73" s="18">
        <f t="shared" si="8"/>
        <v>0</v>
      </c>
      <c r="X73" s="24"/>
      <c r="Y73" s="18">
        <f t="shared" si="9"/>
        <v>0</v>
      </c>
      <c r="Z73" s="24"/>
      <c r="AA73" s="18">
        <f t="shared" si="10"/>
        <v>0</v>
      </c>
      <c r="AB73" s="25"/>
      <c r="AC73" s="18">
        <f t="shared" si="11"/>
        <v>0</v>
      </c>
      <c r="AD73" s="26">
        <f t="shared" si="12"/>
        <v>0</v>
      </c>
      <c r="AE73" s="27">
        <f t="shared" si="12"/>
        <v>0</v>
      </c>
      <c r="AF73" s="28">
        <f t="shared" si="13"/>
        <v>6</v>
      </c>
      <c r="AG73" s="29">
        <f t="shared" si="13"/>
        <v>0.5</v>
      </c>
      <c r="AH73" s="28">
        <f t="shared" si="14"/>
        <v>0</v>
      </c>
      <c r="AI73" s="22">
        <f t="shared" si="15"/>
        <v>0</v>
      </c>
    </row>
    <row r="74" spans="1:35" ht="15">
      <c r="A74" s="15"/>
      <c r="B74" s="16"/>
      <c r="C74" s="16"/>
      <c r="D74" s="17"/>
      <c r="E74" s="18">
        <f t="shared" si="0"/>
        <v>0</v>
      </c>
      <c r="F74" s="19"/>
      <c r="G74" s="18">
        <f t="shared" si="1"/>
        <v>0</v>
      </c>
      <c r="H74" s="19"/>
      <c r="I74" s="18">
        <f t="shared" si="2"/>
        <v>0</v>
      </c>
      <c r="J74" s="19"/>
      <c r="K74" s="18">
        <f t="shared" si="3"/>
        <v>0</v>
      </c>
      <c r="L74" s="19"/>
      <c r="M74" s="18">
        <f t="shared" si="3"/>
        <v>0</v>
      </c>
      <c r="N74" s="20">
        <f t="shared" si="4"/>
        <v>0</v>
      </c>
      <c r="O74" s="21">
        <f t="shared" si="4"/>
        <v>0</v>
      </c>
      <c r="P74" s="19"/>
      <c r="Q74" s="18">
        <f t="shared" si="5"/>
        <v>0</v>
      </c>
      <c r="R74" s="19"/>
      <c r="S74" s="18">
        <f t="shared" si="6"/>
        <v>0</v>
      </c>
      <c r="T74" s="20">
        <f t="shared" si="7"/>
        <v>0</v>
      </c>
      <c r="U74" s="22">
        <f t="shared" si="7"/>
        <v>0</v>
      </c>
      <c r="V74" s="23"/>
      <c r="W74" s="18">
        <f t="shared" si="8"/>
        <v>0</v>
      </c>
      <c r="X74" s="24"/>
      <c r="Y74" s="18">
        <f t="shared" si="9"/>
        <v>0</v>
      </c>
      <c r="Z74" s="24"/>
      <c r="AA74" s="18">
        <f t="shared" si="10"/>
        <v>0</v>
      </c>
      <c r="AB74" s="25"/>
      <c r="AC74" s="18">
        <f t="shared" si="11"/>
        <v>0</v>
      </c>
      <c r="AD74" s="26">
        <f>X74+AD75</f>
        <v>0</v>
      </c>
      <c r="AE74" s="27">
        <f aca="true" t="shared" si="37" ref="AE74:AE75">Y74+AA74+AC74</f>
        <v>0</v>
      </c>
      <c r="AF74" s="28">
        <f t="shared" si="13"/>
        <v>0</v>
      </c>
      <c r="AG74" s="29">
        <f t="shared" si="13"/>
        <v>0</v>
      </c>
      <c r="AH74" s="28">
        <f t="shared" si="14"/>
        <v>0</v>
      </c>
      <c r="AI74" s="22">
        <f t="shared" si="15"/>
        <v>0</v>
      </c>
    </row>
    <row r="75" spans="1:35" ht="15">
      <c r="A75" s="30"/>
      <c r="B75" s="31"/>
      <c r="C75" s="31"/>
      <c r="D75" s="17"/>
      <c r="E75" s="18">
        <f t="shared" si="0"/>
        <v>0</v>
      </c>
      <c r="F75" s="19"/>
      <c r="G75" s="18">
        <f>F75/12</f>
        <v>0</v>
      </c>
      <c r="H75" s="19"/>
      <c r="I75" s="18">
        <f>+H75/12</f>
        <v>0</v>
      </c>
      <c r="J75" s="19"/>
      <c r="K75" s="18">
        <f>+J75/12</f>
        <v>0</v>
      </c>
      <c r="L75" s="19"/>
      <c r="M75" s="18">
        <f>+L75/12</f>
        <v>0</v>
      </c>
      <c r="N75" s="20">
        <f aca="true" t="shared" si="38" ref="N75:O108">D75+F75+H75+J75+L75</f>
        <v>0</v>
      </c>
      <c r="O75" s="21">
        <f t="shared" si="38"/>
        <v>0</v>
      </c>
      <c r="P75" s="19"/>
      <c r="Q75" s="18">
        <f>+P75/12</f>
        <v>0</v>
      </c>
      <c r="R75" s="19"/>
      <c r="S75" s="18">
        <f>+R75/12</f>
        <v>0</v>
      </c>
      <c r="T75" s="20">
        <f aca="true" t="shared" si="39" ref="T75:U108">P75+R75</f>
        <v>0</v>
      </c>
      <c r="U75" s="22">
        <f t="shared" si="39"/>
        <v>0</v>
      </c>
      <c r="V75" s="23"/>
      <c r="W75" s="18">
        <f>+V75/12</f>
        <v>0</v>
      </c>
      <c r="X75" s="24"/>
      <c r="Y75" s="18">
        <f>+X75/12</f>
        <v>0</v>
      </c>
      <c r="Z75" s="24"/>
      <c r="AA75" s="18">
        <f>+Z75/12</f>
        <v>0</v>
      </c>
      <c r="AB75" s="32"/>
      <c r="AC75" s="18">
        <f t="shared" si="11"/>
        <v>0</v>
      </c>
      <c r="AD75" s="26">
        <f>X75+AD76</f>
        <v>0</v>
      </c>
      <c r="AE75" s="27">
        <f t="shared" si="37"/>
        <v>0</v>
      </c>
      <c r="AF75" s="28">
        <f aca="true" t="shared" si="40" ref="AF75:AG75">N75+T75+V75+AD75</f>
        <v>0</v>
      </c>
      <c r="AG75" s="29">
        <f t="shared" si="40"/>
        <v>0</v>
      </c>
      <c r="AH75" s="28">
        <f t="shared" si="14"/>
        <v>0</v>
      </c>
      <c r="AI75" s="22">
        <f t="shared" si="15"/>
        <v>0</v>
      </c>
    </row>
    <row r="76" spans="1:35" ht="15">
      <c r="A76" s="30"/>
      <c r="B76" s="31"/>
      <c r="C76" s="31"/>
      <c r="D76" s="17"/>
      <c r="E76" s="18">
        <f t="shared" si="0"/>
        <v>0</v>
      </c>
      <c r="F76" s="19"/>
      <c r="G76" s="18">
        <f aca="true" t="shared" si="41" ref="G76:G110">F76/12</f>
        <v>0</v>
      </c>
      <c r="H76" s="19"/>
      <c r="I76" s="18">
        <f aca="true" t="shared" si="42" ref="I76:I110">+H76/12</f>
        <v>0</v>
      </c>
      <c r="J76" s="19"/>
      <c r="K76" s="18">
        <f aca="true" t="shared" si="43" ref="K76:K110">+J76/12</f>
        <v>0</v>
      </c>
      <c r="L76" s="19"/>
      <c r="M76" s="18">
        <f aca="true" t="shared" si="44" ref="M76:M110">+L76/12</f>
        <v>0</v>
      </c>
      <c r="N76" s="20">
        <f t="shared" si="38"/>
        <v>0</v>
      </c>
      <c r="O76" s="21">
        <f t="shared" si="38"/>
        <v>0</v>
      </c>
      <c r="P76" s="19"/>
      <c r="Q76" s="18">
        <f aca="true" t="shared" si="45" ref="Q76:Q110">+P76/12</f>
        <v>0</v>
      </c>
      <c r="R76" s="19"/>
      <c r="S76" s="18">
        <f aca="true" t="shared" si="46" ref="S76:S110">+R76/12</f>
        <v>0</v>
      </c>
      <c r="T76" s="20">
        <f t="shared" si="39"/>
        <v>0</v>
      </c>
      <c r="U76" s="22">
        <f t="shared" si="39"/>
        <v>0</v>
      </c>
      <c r="V76" s="23"/>
      <c r="W76" s="18">
        <f aca="true" t="shared" si="47" ref="W76:W110">+V76/12</f>
        <v>0</v>
      </c>
      <c r="X76" s="24"/>
      <c r="Y76" s="18">
        <f aca="true" t="shared" si="48" ref="Y76:Y110">+X76/12</f>
        <v>0</v>
      </c>
      <c r="Z76" s="24"/>
      <c r="AA76" s="18">
        <f aca="true" t="shared" si="49" ref="AA76:AA77">+Z76/12</f>
        <v>0</v>
      </c>
      <c r="AB76" s="33"/>
      <c r="AC76" s="18">
        <f t="shared" si="11"/>
        <v>0</v>
      </c>
      <c r="AD76" s="26">
        <f>X76+Z76+AB76</f>
        <v>0</v>
      </c>
      <c r="AE76" s="27">
        <f>Y76+AA76+AC76</f>
        <v>0</v>
      </c>
      <c r="AF76" s="28">
        <f>N76+T76+V76+AD76</f>
        <v>0</v>
      </c>
      <c r="AG76" s="29">
        <f>O76+U76+W76+AE76</f>
        <v>0</v>
      </c>
      <c r="AH76" s="28">
        <f>IF(AF76-F76-J76-AB76-12&lt;0,0,AF76-F76-J76-AB76-12)</f>
        <v>0</v>
      </c>
      <c r="AI76" s="22">
        <f>AH76/12</f>
        <v>0</v>
      </c>
    </row>
    <row r="77" spans="1:35" ht="15">
      <c r="A77" s="30"/>
      <c r="B77" s="31"/>
      <c r="C77" s="31"/>
      <c r="D77" s="17"/>
      <c r="E77" s="18">
        <f t="shared" si="0"/>
        <v>0</v>
      </c>
      <c r="F77" s="19"/>
      <c r="G77" s="18">
        <f t="shared" si="41"/>
        <v>0</v>
      </c>
      <c r="H77" s="19"/>
      <c r="I77" s="18">
        <f t="shared" si="42"/>
        <v>0</v>
      </c>
      <c r="J77" s="19"/>
      <c r="K77" s="18">
        <f t="shared" si="43"/>
        <v>0</v>
      </c>
      <c r="L77" s="19"/>
      <c r="M77" s="18">
        <f t="shared" si="44"/>
        <v>0</v>
      </c>
      <c r="N77" s="20">
        <f t="shared" si="38"/>
        <v>0</v>
      </c>
      <c r="O77" s="21">
        <f t="shared" si="38"/>
        <v>0</v>
      </c>
      <c r="P77" s="19"/>
      <c r="Q77" s="18">
        <f t="shared" si="45"/>
        <v>0</v>
      </c>
      <c r="R77" s="19"/>
      <c r="S77" s="18">
        <f t="shared" si="46"/>
        <v>0</v>
      </c>
      <c r="T77" s="20">
        <f t="shared" si="39"/>
        <v>0</v>
      </c>
      <c r="U77" s="22">
        <f t="shared" si="39"/>
        <v>0</v>
      </c>
      <c r="V77" s="23"/>
      <c r="W77" s="18">
        <f t="shared" si="47"/>
        <v>0</v>
      </c>
      <c r="X77" s="24"/>
      <c r="Y77" s="18">
        <f t="shared" si="48"/>
        <v>0</v>
      </c>
      <c r="Z77" s="24"/>
      <c r="AA77" s="18">
        <f t="shared" si="49"/>
        <v>0</v>
      </c>
      <c r="AB77" s="33"/>
      <c r="AC77" s="18">
        <f t="shared" si="11"/>
        <v>0</v>
      </c>
      <c r="AD77" s="26">
        <f>X77+Z77+AB77</f>
        <v>0</v>
      </c>
      <c r="AE77" s="27">
        <f>Y77+AA77+AC77</f>
        <v>0</v>
      </c>
      <c r="AF77" s="28">
        <f>N77+T77+V77+AD77</f>
        <v>0</v>
      </c>
      <c r="AG77" s="29">
        <f>O77+U77+W77+AE77</f>
        <v>0</v>
      </c>
      <c r="AH77" s="28">
        <f>IF(AF77-F77-J77-AB77-12&lt;0,0,AF77-F77-J77-AB77-12)</f>
        <v>0</v>
      </c>
      <c r="AI77" s="22">
        <f>AH77/12</f>
        <v>0</v>
      </c>
    </row>
    <row r="78" spans="1:35" ht="15">
      <c r="A78" s="30"/>
      <c r="B78" s="31"/>
      <c r="C78" s="31"/>
      <c r="D78" s="17"/>
      <c r="E78" s="18">
        <f t="shared" si="0"/>
        <v>0</v>
      </c>
      <c r="F78" s="19"/>
      <c r="G78" s="18">
        <f t="shared" si="41"/>
        <v>0</v>
      </c>
      <c r="H78" s="19"/>
      <c r="I78" s="18">
        <f t="shared" si="42"/>
        <v>0</v>
      </c>
      <c r="J78" s="19"/>
      <c r="K78" s="18">
        <f t="shared" si="43"/>
        <v>0</v>
      </c>
      <c r="L78" s="19"/>
      <c r="M78" s="18">
        <f t="shared" si="44"/>
        <v>0</v>
      </c>
      <c r="N78" s="20">
        <f t="shared" si="38"/>
        <v>0</v>
      </c>
      <c r="O78" s="21">
        <f t="shared" si="38"/>
        <v>0</v>
      </c>
      <c r="P78" s="19"/>
      <c r="Q78" s="18">
        <f t="shared" si="45"/>
        <v>0</v>
      </c>
      <c r="R78" s="19"/>
      <c r="S78" s="18">
        <f t="shared" si="46"/>
        <v>0</v>
      </c>
      <c r="T78" s="20">
        <f t="shared" si="39"/>
        <v>0</v>
      </c>
      <c r="U78" s="22">
        <f t="shared" si="39"/>
        <v>0</v>
      </c>
      <c r="V78" s="23"/>
      <c r="W78" s="18">
        <f t="shared" si="47"/>
        <v>0</v>
      </c>
      <c r="X78" s="24"/>
      <c r="Y78" s="18">
        <f t="shared" si="48"/>
        <v>0</v>
      </c>
      <c r="Z78" s="24"/>
      <c r="AA78" s="18">
        <v>0</v>
      </c>
      <c r="AB78" s="33"/>
      <c r="AC78" s="18">
        <f t="shared" si="11"/>
        <v>0</v>
      </c>
      <c r="AD78" s="26">
        <f aca="true" t="shared" si="50" ref="AD78:AE110">X78+Z78+AB78</f>
        <v>0</v>
      </c>
      <c r="AE78" s="27">
        <f t="shared" si="50"/>
        <v>0</v>
      </c>
      <c r="AF78" s="28">
        <f aca="true" t="shared" si="51" ref="AF78:AG110">N78+T78+V78+AD78</f>
        <v>0</v>
      </c>
      <c r="AG78" s="29">
        <f t="shared" si="51"/>
        <v>0</v>
      </c>
      <c r="AH78" s="28">
        <f aca="true" t="shared" si="52" ref="AH78:AH110">IF(AF78-F78-J78-AB78-12&lt;0,0,AF78-F78-J78-AB78-12)</f>
        <v>0</v>
      </c>
      <c r="AI78" s="22">
        <f aca="true" t="shared" si="53" ref="AI78:AI110">AH78/12</f>
        <v>0</v>
      </c>
    </row>
    <row r="79" spans="1:35" ht="15">
      <c r="A79" s="30"/>
      <c r="B79" s="31"/>
      <c r="C79" s="31"/>
      <c r="D79" s="17"/>
      <c r="E79" s="18">
        <f t="shared" si="0"/>
        <v>0</v>
      </c>
      <c r="F79" s="19"/>
      <c r="G79" s="18">
        <f t="shared" si="41"/>
        <v>0</v>
      </c>
      <c r="H79" s="19"/>
      <c r="I79" s="18">
        <f t="shared" si="42"/>
        <v>0</v>
      </c>
      <c r="J79" s="19"/>
      <c r="K79" s="18">
        <f t="shared" si="43"/>
        <v>0</v>
      </c>
      <c r="L79" s="19"/>
      <c r="M79" s="18">
        <f t="shared" si="44"/>
        <v>0</v>
      </c>
      <c r="N79" s="20">
        <f t="shared" si="38"/>
        <v>0</v>
      </c>
      <c r="O79" s="21">
        <f t="shared" si="38"/>
        <v>0</v>
      </c>
      <c r="P79" s="19"/>
      <c r="Q79" s="18">
        <f t="shared" si="45"/>
        <v>0</v>
      </c>
      <c r="R79" s="19"/>
      <c r="S79" s="18">
        <f t="shared" si="46"/>
        <v>0</v>
      </c>
      <c r="T79" s="20">
        <f t="shared" si="39"/>
        <v>0</v>
      </c>
      <c r="U79" s="22">
        <f t="shared" si="39"/>
        <v>0</v>
      </c>
      <c r="V79" s="23"/>
      <c r="W79" s="18">
        <f t="shared" si="47"/>
        <v>0</v>
      </c>
      <c r="X79" s="24"/>
      <c r="Y79" s="18">
        <f t="shared" si="48"/>
        <v>0</v>
      </c>
      <c r="Z79" s="24"/>
      <c r="AA79" s="18">
        <f aca="true" t="shared" si="54" ref="AA79:AA110">+Z79/12</f>
        <v>0</v>
      </c>
      <c r="AB79" s="33"/>
      <c r="AC79" s="18">
        <f t="shared" si="11"/>
        <v>0</v>
      </c>
      <c r="AD79" s="26">
        <f t="shared" si="50"/>
        <v>0</v>
      </c>
      <c r="AE79" s="27">
        <f t="shared" si="50"/>
        <v>0</v>
      </c>
      <c r="AF79" s="28">
        <f t="shared" si="51"/>
        <v>0</v>
      </c>
      <c r="AG79" s="29">
        <f t="shared" si="51"/>
        <v>0</v>
      </c>
      <c r="AH79" s="28">
        <f t="shared" si="52"/>
        <v>0</v>
      </c>
      <c r="AI79" s="22">
        <f t="shared" si="53"/>
        <v>0</v>
      </c>
    </row>
    <row r="80" spans="1:35" ht="15">
      <c r="A80" s="30"/>
      <c r="B80" s="31"/>
      <c r="C80" s="31"/>
      <c r="D80" s="17"/>
      <c r="E80" s="18">
        <f t="shared" si="0"/>
        <v>0</v>
      </c>
      <c r="F80" s="19"/>
      <c r="G80" s="18">
        <f t="shared" si="41"/>
        <v>0</v>
      </c>
      <c r="H80" s="19"/>
      <c r="I80" s="18">
        <f t="shared" si="42"/>
        <v>0</v>
      </c>
      <c r="J80" s="19"/>
      <c r="K80" s="18">
        <f t="shared" si="43"/>
        <v>0</v>
      </c>
      <c r="L80" s="19"/>
      <c r="M80" s="18">
        <f t="shared" si="44"/>
        <v>0</v>
      </c>
      <c r="N80" s="20">
        <f t="shared" si="38"/>
        <v>0</v>
      </c>
      <c r="O80" s="21">
        <f t="shared" si="38"/>
        <v>0</v>
      </c>
      <c r="P80" s="19"/>
      <c r="Q80" s="18">
        <f t="shared" si="45"/>
        <v>0</v>
      </c>
      <c r="R80" s="19"/>
      <c r="S80" s="18">
        <f t="shared" si="46"/>
        <v>0</v>
      </c>
      <c r="T80" s="20">
        <f t="shared" si="39"/>
        <v>0</v>
      </c>
      <c r="U80" s="22">
        <f t="shared" si="39"/>
        <v>0</v>
      </c>
      <c r="V80" s="23"/>
      <c r="W80" s="18">
        <f t="shared" si="47"/>
        <v>0</v>
      </c>
      <c r="X80" s="24"/>
      <c r="Y80" s="18">
        <f t="shared" si="48"/>
        <v>0</v>
      </c>
      <c r="Z80" s="24"/>
      <c r="AA80" s="18">
        <f t="shared" si="54"/>
        <v>0</v>
      </c>
      <c r="AB80" s="33"/>
      <c r="AC80" s="18">
        <f t="shared" si="11"/>
        <v>0</v>
      </c>
      <c r="AD80" s="26">
        <f t="shared" si="50"/>
        <v>0</v>
      </c>
      <c r="AE80" s="27">
        <f t="shared" si="50"/>
        <v>0</v>
      </c>
      <c r="AF80" s="28">
        <f t="shared" si="51"/>
        <v>0</v>
      </c>
      <c r="AG80" s="29">
        <f t="shared" si="51"/>
        <v>0</v>
      </c>
      <c r="AH80" s="28">
        <f t="shared" si="52"/>
        <v>0</v>
      </c>
      <c r="AI80" s="22">
        <f t="shared" si="53"/>
        <v>0</v>
      </c>
    </row>
    <row r="81" spans="1:35" ht="15">
      <c r="A81" s="30"/>
      <c r="B81" s="31"/>
      <c r="C81" s="31"/>
      <c r="D81" s="17"/>
      <c r="E81" s="18">
        <f t="shared" si="0"/>
        <v>0</v>
      </c>
      <c r="F81" s="19"/>
      <c r="G81" s="18">
        <f t="shared" si="41"/>
        <v>0</v>
      </c>
      <c r="H81" s="19"/>
      <c r="I81" s="18">
        <f t="shared" si="42"/>
        <v>0</v>
      </c>
      <c r="J81" s="19"/>
      <c r="K81" s="18">
        <f t="shared" si="43"/>
        <v>0</v>
      </c>
      <c r="L81" s="19"/>
      <c r="M81" s="18">
        <f t="shared" si="44"/>
        <v>0</v>
      </c>
      <c r="N81" s="20">
        <f t="shared" si="38"/>
        <v>0</v>
      </c>
      <c r="O81" s="21">
        <f t="shared" si="38"/>
        <v>0</v>
      </c>
      <c r="P81" s="19"/>
      <c r="Q81" s="18">
        <f t="shared" si="45"/>
        <v>0</v>
      </c>
      <c r="R81" s="19"/>
      <c r="S81" s="18">
        <f t="shared" si="46"/>
        <v>0</v>
      </c>
      <c r="T81" s="20">
        <f t="shared" si="39"/>
        <v>0</v>
      </c>
      <c r="U81" s="22">
        <f t="shared" si="39"/>
        <v>0</v>
      </c>
      <c r="V81" s="23"/>
      <c r="W81" s="18">
        <f t="shared" si="47"/>
        <v>0</v>
      </c>
      <c r="X81" s="24"/>
      <c r="Y81" s="18">
        <f t="shared" si="48"/>
        <v>0</v>
      </c>
      <c r="Z81" s="24"/>
      <c r="AA81" s="18">
        <f t="shared" si="54"/>
        <v>0</v>
      </c>
      <c r="AB81" s="33"/>
      <c r="AC81" s="18">
        <f t="shared" si="11"/>
        <v>0</v>
      </c>
      <c r="AD81" s="26">
        <f t="shared" si="50"/>
        <v>0</v>
      </c>
      <c r="AE81" s="27">
        <f t="shared" si="50"/>
        <v>0</v>
      </c>
      <c r="AF81" s="28">
        <f t="shared" si="51"/>
        <v>0</v>
      </c>
      <c r="AG81" s="29">
        <f t="shared" si="51"/>
        <v>0</v>
      </c>
      <c r="AH81" s="28">
        <f t="shared" si="52"/>
        <v>0</v>
      </c>
      <c r="AI81" s="22">
        <f t="shared" si="53"/>
        <v>0</v>
      </c>
    </row>
    <row r="82" spans="1:35" ht="15">
      <c r="A82" s="30"/>
      <c r="B82" s="31"/>
      <c r="C82" s="31"/>
      <c r="D82" s="17"/>
      <c r="E82" s="18">
        <f t="shared" si="0"/>
        <v>0</v>
      </c>
      <c r="F82" s="19"/>
      <c r="G82" s="18">
        <f t="shared" si="41"/>
        <v>0</v>
      </c>
      <c r="H82" s="19"/>
      <c r="I82" s="18">
        <f t="shared" si="42"/>
        <v>0</v>
      </c>
      <c r="J82" s="19"/>
      <c r="K82" s="18">
        <f t="shared" si="43"/>
        <v>0</v>
      </c>
      <c r="L82" s="19"/>
      <c r="M82" s="18">
        <f t="shared" si="44"/>
        <v>0</v>
      </c>
      <c r="N82" s="20">
        <f t="shared" si="38"/>
        <v>0</v>
      </c>
      <c r="O82" s="21">
        <f t="shared" si="38"/>
        <v>0</v>
      </c>
      <c r="P82" s="19"/>
      <c r="Q82" s="18">
        <f t="shared" si="45"/>
        <v>0</v>
      </c>
      <c r="R82" s="19"/>
      <c r="S82" s="18">
        <f t="shared" si="46"/>
        <v>0</v>
      </c>
      <c r="T82" s="20">
        <f t="shared" si="39"/>
        <v>0</v>
      </c>
      <c r="U82" s="22">
        <f t="shared" si="39"/>
        <v>0</v>
      </c>
      <c r="V82" s="23"/>
      <c r="W82" s="18">
        <f t="shared" si="47"/>
        <v>0</v>
      </c>
      <c r="X82" s="24"/>
      <c r="Y82" s="18">
        <f t="shared" si="48"/>
        <v>0</v>
      </c>
      <c r="Z82" s="24"/>
      <c r="AA82" s="18">
        <f t="shared" si="54"/>
        <v>0</v>
      </c>
      <c r="AB82" s="33"/>
      <c r="AC82" s="18">
        <f t="shared" si="11"/>
        <v>0</v>
      </c>
      <c r="AD82" s="26">
        <f t="shared" si="50"/>
        <v>0</v>
      </c>
      <c r="AE82" s="27">
        <f t="shared" si="50"/>
        <v>0</v>
      </c>
      <c r="AF82" s="28">
        <f t="shared" si="51"/>
        <v>0</v>
      </c>
      <c r="AG82" s="29">
        <f t="shared" si="51"/>
        <v>0</v>
      </c>
      <c r="AH82" s="28">
        <f t="shared" si="52"/>
        <v>0</v>
      </c>
      <c r="AI82" s="22">
        <f t="shared" si="53"/>
        <v>0</v>
      </c>
    </row>
    <row r="83" spans="1:35" ht="15">
      <c r="A83" s="30"/>
      <c r="B83" s="31"/>
      <c r="C83" s="31"/>
      <c r="D83" s="17"/>
      <c r="E83" s="18">
        <f t="shared" si="0"/>
        <v>0</v>
      </c>
      <c r="F83" s="19"/>
      <c r="G83" s="18">
        <f t="shared" si="41"/>
        <v>0</v>
      </c>
      <c r="H83" s="19"/>
      <c r="I83" s="18">
        <f t="shared" si="42"/>
        <v>0</v>
      </c>
      <c r="J83" s="19"/>
      <c r="K83" s="18">
        <f t="shared" si="43"/>
        <v>0</v>
      </c>
      <c r="L83" s="19"/>
      <c r="M83" s="18">
        <f t="shared" si="44"/>
        <v>0</v>
      </c>
      <c r="N83" s="20">
        <f t="shared" si="38"/>
        <v>0</v>
      </c>
      <c r="O83" s="21">
        <f t="shared" si="38"/>
        <v>0</v>
      </c>
      <c r="P83" s="19"/>
      <c r="Q83" s="18">
        <f t="shared" si="45"/>
        <v>0</v>
      </c>
      <c r="R83" s="19"/>
      <c r="S83" s="18">
        <f t="shared" si="46"/>
        <v>0</v>
      </c>
      <c r="T83" s="20">
        <f t="shared" si="39"/>
        <v>0</v>
      </c>
      <c r="U83" s="22">
        <f t="shared" si="39"/>
        <v>0</v>
      </c>
      <c r="V83" s="23"/>
      <c r="W83" s="18">
        <f t="shared" si="47"/>
        <v>0</v>
      </c>
      <c r="X83" s="24"/>
      <c r="Y83" s="18">
        <f t="shared" si="48"/>
        <v>0</v>
      </c>
      <c r="Z83" s="24"/>
      <c r="AA83" s="18">
        <f t="shared" si="54"/>
        <v>0</v>
      </c>
      <c r="AB83" s="33"/>
      <c r="AC83" s="18">
        <f t="shared" si="11"/>
        <v>0</v>
      </c>
      <c r="AD83" s="26">
        <f t="shared" si="50"/>
        <v>0</v>
      </c>
      <c r="AE83" s="27">
        <f t="shared" si="50"/>
        <v>0</v>
      </c>
      <c r="AF83" s="28">
        <f t="shared" si="51"/>
        <v>0</v>
      </c>
      <c r="AG83" s="29">
        <f t="shared" si="51"/>
        <v>0</v>
      </c>
      <c r="AH83" s="28">
        <f t="shared" si="52"/>
        <v>0</v>
      </c>
      <c r="AI83" s="22">
        <f t="shared" si="53"/>
        <v>0</v>
      </c>
    </row>
    <row r="84" spans="1:35" ht="15">
      <c r="A84" s="30"/>
      <c r="B84" s="31"/>
      <c r="C84" s="16"/>
      <c r="D84" s="17"/>
      <c r="E84" s="18">
        <f t="shared" si="0"/>
        <v>0</v>
      </c>
      <c r="F84" s="19"/>
      <c r="G84" s="18">
        <f t="shared" si="41"/>
        <v>0</v>
      </c>
      <c r="H84" s="19"/>
      <c r="I84" s="18">
        <f t="shared" si="42"/>
        <v>0</v>
      </c>
      <c r="J84" s="19"/>
      <c r="K84" s="18">
        <f t="shared" si="43"/>
        <v>0</v>
      </c>
      <c r="L84" s="19"/>
      <c r="M84" s="18">
        <f t="shared" si="44"/>
        <v>0</v>
      </c>
      <c r="N84" s="20">
        <f t="shared" si="38"/>
        <v>0</v>
      </c>
      <c r="O84" s="21">
        <f t="shared" si="38"/>
        <v>0</v>
      </c>
      <c r="P84" s="19"/>
      <c r="Q84" s="18">
        <f t="shared" si="45"/>
        <v>0</v>
      </c>
      <c r="R84" s="19"/>
      <c r="S84" s="18">
        <f t="shared" si="46"/>
        <v>0</v>
      </c>
      <c r="T84" s="20">
        <f t="shared" si="39"/>
        <v>0</v>
      </c>
      <c r="U84" s="22">
        <f t="shared" si="39"/>
        <v>0</v>
      </c>
      <c r="V84" s="23"/>
      <c r="W84" s="18">
        <f t="shared" si="47"/>
        <v>0</v>
      </c>
      <c r="X84" s="24"/>
      <c r="Y84" s="18">
        <f t="shared" si="48"/>
        <v>0</v>
      </c>
      <c r="Z84" s="24"/>
      <c r="AA84" s="18">
        <f t="shared" si="54"/>
        <v>0</v>
      </c>
      <c r="AB84" s="33"/>
      <c r="AC84" s="18">
        <f t="shared" si="11"/>
        <v>0</v>
      </c>
      <c r="AD84" s="26">
        <f t="shared" si="50"/>
        <v>0</v>
      </c>
      <c r="AE84" s="27">
        <f t="shared" si="50"/>
        <v>0</v>
      </c>
      <c r="AF84" s="28">
        <f t="shared" si="51"/>
        <v>0</v>
      </c>
      <c r="AG84" s="29">
        <f t="shared" si="51"/>
        <v>0</v>
      </c>
      <c r="AH84" s="28">
        <f t="shared" si="52"/>
        <v>0</v>
      </c>
      <c r="AI84" s="22">
        <f t="shared" si="53"/>
        <v>0</v>
      </c>
    </row>
    <row r="85" spans="1:35" s="1" customFormat="1" ht="15">
      <c r="A85" s="493" t="s">
        <v>37</v>
      </c>
      <c r="B85" s="494"/>
      <c r="C85" s="495"/>
      <c r="D85" s="46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8"/>
    </row>
    <row r="86" spans="1:35" s="274" customFormat="1" ht="15">
      <c r="A86" s="30"/>
      <c r="B86" s="305" t="s">
        <v>1408</v>
      </c>
      <c r="C86" s="305" t="s">
        <v>1385</v>
      </c>
      <c r="D86" s="309">
        <v>6</v>
      </c>
      <c r="E86" s="18">
        <f aca="true" t="shared" si="55" ref="E86:E91">+D86/12</f>
        <v>0.5</v>
      </c>
      <c r="F86" s="19"/>
      <c r="G86" s="18">
        <f aca="true" t="shared" si="56" ref="G86:G91">F86/12</f>
        <v>0</v>
      </c>
      <c r="H86" s="19"/>
      <c r="I86" s="18">
        <f aca="true" t="shared" si="57" ref="I86:I91">+H86/12</f>
        <v>0</v>
      </c>
      <c r="J86" s="19"/>
      <c r="K86" s="18">
        <f aca="true" t="shared" si="58" ref="K86:K91">+J86/12</f>
        <v>0</v>
      </c>
      <c r="L86" s="19"/>
      <c r="M86" s="18">
        <f aca="true" t="shared" si="59" ref="M86:M91">+L86/12</f>
        <v>0</v>
      </c>
      <c r="N86" s="20">
        <f aca="true" t="shared" si="60" ref="N86:N91">D86+F86+H86+J86+L86</f>
        <v>6</v>
      </c>
      <c r="O86" s="21">
        <f aca="true" t="shared" si="61" ref="O86:O91">E86+G86+I86+K86+M86</f>
        <v>0.5</v>
      </c>
      <c r="P86" s="19"/>
      <c r="Q86" s="18">
        <f aca="true" t="shared" si="62" ref="Q86:Q91">+P86/12</f>
        <v>0</v>
      </c>
      <c r="R86" s="19"/>
      <c r="S86" s="18">
        <f aca="true" t="shared" si="63" ref="S86:S91">+R86/12</f>
        <v>0</v>
      </c>
      <c r="T86" s="20">
        <f aca="true" t="shared" si="64" ref="T86:T91">P86+R86</f>
        <v>0</v>
      </c>
      <c r="U86" s="22">
        <f aca="true" t="shared" si="65" ref="U86:U91">Q86+S86</f>
        <v>0</v>
      </c>
      <c r="V86" s="23"/>
      <c r="W86" s="18">
        <f aca="true" t="shared" si="66" ref="W86:W91">+V86/12</f>
        <v>0</v>
      </c>
      <c r="X86" s="24"/>
      <c r="Y86" s="18">
        <f aca="true" t="shared" si="67" ref="Y86:Y91">+X86/12</f>
        <v>0</v>
      </c>
      <c r="Z86" s="24"/>
      <c r="AA86" s="34">
        <f aca="true" t="shared" si="68" ref="AA86:AA91">+Z86/12</f>
        <v>0</v>
      </c>
      <c r="AB86" s="33"/>
      <c r="AC86" s="34">
        <f aca="true" t="shared" si="69" ref="AC86:AC91">AB86/12</f>
        <v>0</v>
      </c>
      <c r="AD86" s="26">
        <f aca="true" t="shared" si="70" ref="AD86:AD91">X86+Z86+AB86</f>
        <v>0</v>
      </c>
      <c r="AE86" s="27">
        <f aca="true" t="shared" si="71" ref="AE86:AE91">Y86+AA86+AC86</f>
        <v>0</v>
      </c>
      <c r="AF86" s="28">
        <f aca="true" t="shared" si="72" ref="AF86:AF91">N86+T86+V86+AD86</f>
        <v>6</v>
      </c>
      <c r="AG86" s="29">
        <f aca="true" t="shared" si="73" ref="AG86:AG91">O86+U86+W86+AE86</f>
        <v>0.5</v>
      </c>
      <c r="AH86" s="28">
        <f aca="true" t="shared" si="74" ref="AH86:AH91">IF(AF86-F86-J86-AB86-12&lt;0,0,AF86-F86-J86-AB86-12)</f>
        <v>0</v>
      </c>
      <c r="AI86" s="22">
        <f aca="true" t="shared" si="75" ref="AI86:AI91">AH86/12</f>
        <v>0</v>
      </c>
    </row>
    <row r="87" spans="1:35" s="274" customFormat="1" ht="15">
      <c r="A87" s="30"/>
      <c r="B87" s="305" t="s">
        <v>1409</v>
      </c>
      <c r="C87" s="305" t="s">
        <v>1386</v>
      </c>
      <c r="D87" s="309">
        <v>6</v>
      </c>
      <c r="E87" s="18">
        <f t="shared" si="55"/>
        <v>0.5</v>
      </c>
      <c r="F87" s="19"/>
      <c r="G87" s="18">
        <f t="shared" si="56"/>
        <v>0</v>
      </c>
      <c r="H87" s="19"/>
      <c r="I87" s="18">
        <f t="shared" si="57"/>
        <v>0</v>
      </c>
      <c r="J87" s="19"/>
      <c r="K87" s="18">
        <f t="shared" si="58"/>
        <v>0</v>
      </c>
      <c r="L87" s="19"/>
      <c r="M87" s="18">
        <f t="shared" si="59"/>
        <v>0</v>
      </c>
      <c r="N87" s="20">
        <f t="shared" si="60"/>
        <v>6</v>
      </c>
      <c r="O87" s="21">
        <f t="shared" si="61"/>
        <v>0.5</v>
      </c>
      <c r="P87" s="19"/>
      <c r="Q87" s="18">
        <f t="shared" si="62"/>
        <v>0</v>
      </c>
      <c r="R87" s="19"/>
      <c r="S87" s="18">
        <f t="shared" si="63"/>
        <v>0</v>
      </c>
      <c r="T87" s="20">
        <f t="shared" si="64"/>
        <v>0</v>
      </c>
      <c r="U87" s="22">
        <f t="shared" si="65"/>
        <v>0</v>
      </c>
      <c r="V87" s="23"/>
      <c r="W87" s="18">
        <f t="shared" si="66"/>
        <v>0</v>
      </c>
      <c r="X87" s="24"/>
      <c r="Y87" s="18">
        <f t="shared" si="67"/>
        <v>0</v>
      </c>
      <c r="Z87" s="24"/>
      <c r="AA87" s="34">
        <f t="shared" si="68"/>
        <v>0</v>
      </c>
      <c r="AB87" s="33"/>
      <c r="AC87" s="34">
        <f t="shared" si="69"/>
        <v>0</v>
      </c>
      <c r="AD87" s="26">
        <f t="shared" si="70"/>
        <v>0</v>
      </c>
      <c r="AE87" s="27">
        <f t="shared" si="71"/>
        <v>0</v>
      </c>
      <c r="AF87" s="28">
        <f t="shared" si="72"/>
        <v>6</v>
      </c>
      <c r="AG87" s="29">
        <f t="shared" si="73"/>
        <v>0.5</v>
      </c>
      <c r="AH87" s="28">
        <f t="shared" si="74"/>
        <v>0</v>
      </c>
      <c r="AI87" s="22">
        <f t="shared" si="75"/>
        <v>0</v>
      </c>
    </row>
    <row r="88" spans="1:35" s="274" customFormat="1" ht="15">
      <c r="A88" s="30"/>
      <c r="B88" s="305" t="s">
        <v>1410</v>
      </c>
      <c r="C88" s="305" t="s">
        <v>1387</v>
      </c>
      <c r="D88" s="309">
        <v>6</v>
      </c>
      <c r="E88" s="18">
        <f t="shared" si="55"/>
        <v>0.5</v>
      </c>
      <c r="F88" s="19"/>
      <c r="G88" s="18">
        <f t="shared" si="56"/>
        <v>0</v>
      </c>
      <c r="H88" s="19"/>
      <c r="I88" s="18">
        <f t="shared" si="57"/>
        <v>0</v>
      </c>
      <c r="J88" s="19"/>
      <c r="K88" s="18">
        <f t="shared" si="58"/>
        <v>0</v>
      </c>
      <c r="L88" s="19"/>
      <c r="M88" s="18">
        <f t="shared" si="59"/>
        <v>0</v>
      </c>
      <c r="N88" s="20">
        <f t="shared" si="60"/>
        <v>6</v>
      </c>
      <c r="O88" s="21">
        <f t="shared" si="61"/>
        <v>0.5</v>
      </c>
      <c r="P88" s="19"/>
      <c r="Q88" s="18">
        <f t="shared" si="62"/>
        <v>0</v>
      </c>
      <c r="R88" s="19"/>
      <c r="S88" s="18">
        <f t="shared" si="63"/>
        <v>0</v>
      </c>
      <c r="T88" s="20">
        <f t="shared" si="64"/>
        <v>0</v>
      </c>
      <c r="U88" s="22">
        <f t="shared" si="65"/>
        <v>0</v>
      </c>
      <c r="V88" s="23"/>
      <c r="W88" s="18">
        <f t="shared" si="66"/>
        <v>0</v>
      </c>
      <c r="X88" s="24"/>
      <c r="Y88" s="18">
        <f t="shared" si="67"/>
        <v>0</v>
      </c>
      <c r="Z88" s="24"/>
      <c r="AA88" s="34">
        <f t="shared" si="68"/>
        <v>0</v>
      </c>
      <c r="AB88" s="33"/>
      <c r="AC88" s="34">
        <f t="shared" si="69"/>
        <v>0</v>
      </c>
      <c r="AD88" s="26">
        <f t="shared" si="70"/>
        <v>0</v>
      </c>
      <c r="AE88" s="27">
        <f t="shared" si="71"/>
        <v>0</v>
      </c>
      <c r="AF88" s="28">
        <f t="shared" si="72"/>
        <v>6</v>
      </c>
      <c r="AG88" s="29">
        <f t="shared" si="73"/>
        <v>0.5</v>
      </c>
      <c r="AH88" s="28">
        <f t="shared" si="74"/>
        <v>0</v>
      </c>
      <c r="AI88" s="22">
        <f t="shared" si="75"/>
        <v>0</v>
      </c>
    </row>
    <row r="89" spans="1:35" s="274" customFormat="1" ht="15">
      <c r="A89" s="30"/>
      <c r="B89" s="305" t="s">
        <v>1411</v>
      </c>
      <c r="C89" s="305" t="s">
        <v>1388</v>
      </c>
      <c r="D89" s="309">
        <v>6</v>
      </c>
      <c r="E89" s="18">
        <f t="shared" si="55"/>
        <v>0.5</v>
      </c>
      <c r="F89" s="19"/>
      <c r="G89" s="18">
        <f t="shared" si="56"/>
        <v>0</v>
      </c>
      <c r="H89" s="19"/>
      <c r="I89" s="18">
        <f t="shared" si="57"/>
        <v>0</v>
      </c>
      <c r="J89" s="19"/>
      <c r="K89" s="18">
        <f t="shared" si="58"/>
        <v>0</v>
      </c>
      <c r="L89" s="19"/>
      <c r="M89" s="18">
        <f t="shared" si="59"/>
        <v>0</v>
      </c>
      <c r="N89" s="20">
        <f t="shared" si="60"/>
        <v>6</v>
      </c>
      <c r="O89" s="21">
        <f t="shared" si="61"/>
        <v>0.5</v>
      </c>
      <c r="P89" s="19"/>
      <c r="Q89" s="18">
        <f t="shared" si="62"/>
        <v>0</v>
      </c>
      <c r="R89" s="19"/>
      <c r="S89" s="18">
        <f t="shared" si="63"/>
        <v>0</v>
      </c>
      <c r="T89" s="20">
        <f t="shared" si="64"/>
        <v>0</v>
      </c>
      <c r="U89" s="22">
        <f t="shared" si="65"/>
        <v>0</v>
      </c>
      <c r="V89" s="23"/>
      <c r="W89" s="18">
        <f t="shared" si="66"/>
        <v>0</v>
      </c>
      <c r="X89" s="24"/>
      <c r="Y89" s="18">
        <f t="shared" si="67"/>
        <v>0</v>
      </c>
      <c r="Z89" s="24"/>
      <c r="AA89" s="34">
        <f t="shared" si="68"/>
        <v>0</v>
      </c>
      <c r="AB89" s="33"/>
      <c r="AC89" s="34">
        <f t="shared" si="69"/>
        <v>0</v>
      </c>
      <c r="AD89" s="26">
        <f t="shared" si="70"/>
        <v>0</v>
      </c>
      <c r="AE89" s="27">
        <f t="shared" si="71"/>
        <v>0</v>
      </c>
      <c r="AF89" s="28">
        <f t="shared" si="72"/>
        <v>6</v>
      </c>
      <c r="AG89" s="29">
        <f t="shared" si="73"/>
        <v>0.5</v>
      </c>
      <c r="AH89" s="28">
        <f t="shared" si="74"/>
        <v>0</v>
      </c>
      <c r="AI89" s="22">
        <f t="shared" si="75"/>
        <v>0</v>
      </c>
    </row>
    <row r="90" spans="1:35" s="274" customFormat="1" ht="15">
      <c r="A90" s="30"/>
      <c r="B90" s="305" t="s">
        <v>1412</v>
      </c>
      <c r="C90" s="305" t="s">
        <v>1389</v>
      </c>
      <c r="D90" s="309">
        <v>4</v>
      </c>
      <c r="E90" s="18">
        <f t="shared" si="55"/>
        <v>0.3333333333333333</v>
      </c>
      <c r="F90" s="19"/>
      <c r="G90" s="18">
        <f t="shared" si="56"/>
        <v>0</v>
      </c>
      <c r="H90" s="19"/>
      <c r="I90" s="18">
        <f t="shared" si="57"/>
        <v>0</v>
      </c>
      <c r="J90" s="19"/>
      <c r="K90" s="18">
        <f t="shared" si="58"/>
        <v>0</v>
      </c>
      <c r="L90" s="19"/>
      <c r="M90" s="18">
        <f t="shared" si="59"/>
        <v>0</v>
      </c>
      <c r="N90" s="20">
        <f t="shared" si="60"/>
        <v>4</v>
      </c>
      <c r="O90" s="21">
        <f t="shared" si="61"/>
        <v>0.3333333333333333</v>
      </c>
      <c r="P90" s="19"/>
      <c r="Q90" s="18">
        <f t="shared" si="62"/>
        <v>0</v>
      </c>
      <c r="R90" s="19"/>
      <c r="S90" s="18">
        <f t="shared" si="63"/>
        <v>0</v>
      </c>
      <c r="T90" s="20">
        <f t="shared" si="64"/>
        <v>0</v>
      </c>
      <c r="U90" s="22">
        <f t="shared" si="65"/>
        <v>0</v>
      </c>
      <c r="V90" s="23"/>
      <c r="W90" s="18">
        <f t="shared" si="66"/>
        <v>0</v>
      </c>
      <c r="X90" s="24"/>
      <c r="Y90" s="18">
        <f t="shared" si="67"/>
        <v>0</v>
      </c>
      <c r="Z90" s="24"/>
      <c r="AA90" s="34">
        <f t="shared" si="68"/>
        <v>0</v>
      </c>
      <c r="AB90" s="33"/>
      <c r="AC90" s="34">
        <f t="shared" si="69"/>
        <v>0</v>
      </c>
      <c r="AD90" s="26">
        <f t="shared" si="70"/>
        <v>0</v>
      </c>
      <c r="AE90" s="27">
        <f t="shared" si="71"/>
        <v>0</v>
      </c>
      <c r="AF90" s="28">
        <f t="shared" si="72"/>
        <v>4</v>
      </c>
      <c r="AG90" s="29">
        <f t="shared" si="73"/>
        <v>0.3333333333333333</v>
      </c>
      <c r="AH90" s="28">
        <f t="shared" si="74"/>
        <v>0</v>
      </c>
      <c r="AI90" s="22">
        <f t="shared" si="75"/>
        <v>0</v>
      </c>
    </row>
    <row r="91" spans="1:35" s="274" customFormat="1" ht="15">
      <c r="A91" s="15"/>
      <c r="B91" s="305" t="s">
        <v>1413</v>
      </c>
      <c r="C91" s="305" t="s">
        <v>1390</v>
      </c>
      <c r="D91" s="309">
        <v>6</v>
      </c>
      <c r="E91" s="18">
        <f t="shared" si="55"/>
        <v>0.5</v>
      </c>
      <c r="F91" s="19"/>
      <c r="G91" s="18">
        <f t="shared" si="56"/>
        <v>0</v>
      </c>
      <c r="H91" s="19"/>
      <c r="I91" s="18">
        <f t="shared" si="57"/>
        <v>0</v>
      </c>
      <c r="J91" s="19"/>
      <c r="K91" s="18">
        <f t="shared" si="58"/>
        <v>0</v>
      </c>
      <c r="L91" s="19"/>
      <c r="M91" s="18">
        <f t="shared" si="59"/>
        <v>0</v>
      </c>
      <c r="N91" s="20">
        <f t="shared" si="60"/>
        <v>6</v>
      </c>
      <c r="O91" s="21">
        <f t="shared" si="61"/>
        <v>0.5</v>
      </c>
      <c r="P91" s="19"/>
      <c r="Q91" s="18">
        <f t="shared" si="62"/>
        <v>0</v>
      </c>
      <c r="R91" s="19"/>
      <c r="S91" s="18">
        <f t="shared" si="63"/>
        <v>0</v>
      </c>
      <c r="T91" s="20">
        <f t="shared" si="64"/>
        <v>0</v>
      </c>
      <c r="U91" s="22">
        <f t="shared" si="65"/>
        <v>0</v>
      </c>
      <c r="V91" s="23"/>
      <c r="W91" s="18">
        <f t="shared" si="66"/>
        <v>0</v>
      </c>
      <c r="X91" s="24"/>
      <c r="Y91" s="18">
        <f t="shared" si="67"/>
        <v>0</v>
      </c>
      <c r="Z91" s="24"/>
      <c r="AA91" s="34">
        <f t="shared" si="68"/>
        <v>0</v>
      </c>
      <c r="AB91" s="33"/>
      <c r="AC91" s="34">
        <f t="shared" si="69"/>
        <v>0</v>
      </c>
      <c r="AD91" s="26">
        <f t="shared" si="70"/>
        <v>0</v>
      </c>
      <c r="AE91" s="27">
        <f t="shared" si="71"/>
        <v>0</v>
      </c>
      <c r="AF91" s="28">
        <f t="shared" si="72"/>
        <v>6</v>
      </c>
      <c r="AG91" s="29">
        <f t="shared" si="73"/>
        <v>0.5</v>
      </c>
      <c r="AH91" s="28">
        <f t="shared" si="74"/>
        <v>0</v>
      </c>
      <c r="AI91" s="22">
        <f t="shared" si="75"/>
        <v>0</v>
      </c>
    </row>
    <row r="92" spans="1:35" s="274" customFormat="1" ht="15">
      <c r="A92" s="30"/>
      <c r="B92" s="305" t="s">
        <v>1371</v>
      </c>
      <c r="C92" s="305" t="s">
        <v>1391</v>
      </c>
      <c r="D92" s="309">
        <v>6</v>
      </c>
      <c r="E92" s="18">
        <f aca="true" t="shared" si="76" ref="E92:E97">+D92/12</f>
        <v>0.5</v>
      </c>
      <c r="F92" s="19"/>
      <c r="G92" s="18">
        <f aca="true" t="shared" si="77" ref="G92:G97">F92/12</f>
        <v>0</v>
      </c>
      <c r="H92" s="19"/>
      <c r="I92" s="18">
        <f aca="true" t="shared" si="78" ref="I92:I97">+H92/12</f>
        <v>0</v>
      </c>
      <c r="J92" s="19"/>
      <c r="K92" s="18">
        <f aca="true" t="shared" si="79" ref="K92:K97">+J92/12</f>
        <v>0</v>
      </c>
      <c r="L92" s="19"/>
      <c r="M92" s="18">
        <f aca="true" t="shared" si="80" ref="M92:M97">+L92/12</f>
        <v>0</v>
      </c>
      <c r="N92" s="20">
        <f aca="true" t="shared" si="81" ref="N92:N97">D92+F92+H92+J92+L92</f>
        <v>6</v>
      </c>
      <c r="O92" s="21">
        <f aca="true" t="shared" si="82" ref="O92:O97">E92+G92+I92+K92+M92</f>
        <v>0.5</v>
      </c>
      <c r="P92" s="19"/>
      <c r="Q92" s="18">
        <f aca="true" t="shared" si="83" ref="Q92:Q97">+P92/12</f>
        <v>0</v>
      </c>
      <c r="R92" s="19"/>
      <c r="S92" s="18">
        <f aca="true" t="shared" si="84" ref="S92:S97">+R92/12</f>
        <v>0</v>
      </c>
      <c r="T92" s="20">
        <f aca="true" t="shared" si="85" ref="T92:T97">P92+R92</f>
        <v>0</v>
      </c>
      <c r="U92" s="22">
        <f aca="true" t="shared" si="86" ref="U92:U97">Q92+S92</f>
        <v>0</v>
      </c>
      <c r="V92" s="23"/>
      <c r="W92" s="18">
        <f aca="true" t="shared" si="87" ref="W92:W97">+V92/12</f>
        <v>0</v>
      </c>
      <c r="X92" s="24"/>
      <c r="Y92" s="18">
        <f aca="true" t="shared" si="88" ref="Y92:Y97">+X92/12</f>
        <v>0</v>
      </c>
      <c r="Z92" s="24"/>
      <c r="AA92" s="34">
        <f aca="true" t="shared" si="89" ref="AA92:AA97">+Z92/12</f>
        <v>0</v>
      </c>
      <c r="AB92" s="33"/>
      <c r="AC92" s="34">
        <f aca="true" t="shared" si="90" ref="AC92:AC97">AB92/12</f>
        <v>0</v>
      </c>
      <c r="AD92" s="26">
        <f aca="true" t="shared" si="91" ref="AD92:AD97">X92+Z92+AB92</f>
        <v>0</v>
      </c>
      <c r="AE92" s="27">
        <f aca="true" t="shared" si="92" ref="AE92:AE97">Y92+AA92+AC92</f>
        <v>0</v>
      </c>
      <c r="AF92" s="28">
        <f aca="true" t="shared" si="93" ref="AF92:AF97">N92+T92+V92+AD92</f>
        <v>6</v>
      </c>
      <c r="AG92" s="29">
        <f aca="true" t="shared" si="94" ref="AG92:AG97">O92+U92+W92+AE92</f>
        <v>0.5</v>
      </c>
      <c r="AH92" s="28">
        <f aca="true" t="shared" si="95" ref="AH92:AH97">IF(AF92-F92-J92-AB92-12&lt;0,0,AF92-F92-J92-AB92-12)</f>
        <v>0</v>
      </c>
      <c r="AI92" s="22">
        <f aca="true" t="shared" si="96" ref="AI92:AI97">AH92/12</f>
        <v>0</v>
      </c>
    </row>
    <row r="93" spans="1:35" s="274" customFormat="1" ht="15">
      <c r="A93" s="30"/>
      <c r="B93" s="305" t="s">
        <v>1414</v>
      </c>
      <c r="C93" s="305" t="s">
        <v>1392</v>
      </c>
      <c r="D93" s="309">
        <v>6</v>
      </c>
      <c r="E93" s="18">
        <f t="shared" si="76"/>
        <v>0.5</v>
      </c>
      <c r="F93" s="19"/>
      <c r="G93" s="18">
        <f t="shared" si="77"/>
        <v>0</v>
      </c>
      <c r="H93" s="19"/>
      <c r="I93" s="18">
        <f t="shared" si="78"/>
        <v>0</v>
      </c>
      <c r="J93" s="19"/>
      <c r="K93" s="18">
        <f t="shared" si="79"/>
        <v>0</v>
      </c>
      <c r="L93" s="19"/>
      <c r="M93" s="18">
        <f t="shared" si="80"/>
        <v>0</v>
      </c>
      <c r="N93" s="20">
        <f t="shared" si="81"/>
        <v>6</v>
      </c>
      <c r="O93" s="21">
        <f t="shared" si="82"/>
        <v>0.5</v>
      </c>
      <c r="P93" s="19"/>
      <c r="Q93" s="18">
        <f t="shared" si="83"/>
        <v>0</v>
      </c>
      <c r="R93" s="19"/>
      <c r="S93" s="18">
        <f t="shared" si="84"/>
        <v>0</v>
      </c>
      <c r="T93" s="20">
        <f t="shared" si="85"/>
        <v>0</v>
      </c>
      <c r="U93" s="22">
        <f t="shared" si="86"/>
        <v>0</v>
      </c>
      <c r="V93" s="23"/>
      <c r="W93" s="18">
        <f t="shared" si="87"/>
        <v>0</v>
      </c>
      <c r="X93" s="24"/>
      <c r="Y93" s="18">
        <f t="shared" si="88"/>
        <v>0</v>
      </c>
      <c r="Z93" s="24"/>
      <c r="AA93" s="34">
        <f t="shared" si="89"/>
        <v>0</v>
      </c>
      <c r="AB93" s="33"/>
      <c r="AC93" s="34">
        <f t="shared" si="90"/>
        <v>0</v>
      </c>
      <c r="AD93" s="26">
        <f t="shared" si="91"/>
        <v>0</v>
      </c>
      <c r="AE93" s="27">
        <f t="shared" si="92"/>
        <v>0</v>
      </c>
      <c r="AF93" s="28">
        <f t="shared" si="93"/>
        <v>6</v>
      </c>
      <c r="AG93" s="29">
        <f t="shared" si="94"/>
        <v>0.5</v>
      </c>
      <c r="AH93" s="28">
        <f t="shared" si="95"/>
        <v>0</v>
      </c>
      <c r="AI93" s="22">
        <f t="shared" si="96"/>
        <v>0</v>
      </c>
    </row>
    <row r="94" spans="1:35" s="274" customFormat="1" ht="15">
      <c r="A94" s="30"/>
      <c r="B94" s="305" t="s">
        <v>1415</v>
      </c>
      <c r="C94" s="305" t="s">
        <v>1393</v>
      </c>
      <c r="D94" s="309">
        <v>6</v>
      </c>
      <c r="E94" s="18">
        <f t="shared" si="76"/>
        <v>0.5</v>
      </c>
      <c r="F94" s="19"/>
      <c r="G94" s="18">
        <f t="shared" si="77"/>
        <v>0</v>
      </c>
      <c r="H94" s="19"/>
      <c r="I94" s="18">
        <f t="shared" si="78"/>
        <v>0</v>
      </c>
      <c r="J94" s="19"/>
      <c r="K94" s="18">
        <f t="shared" si="79"/>
        <v>0</v>
      </c>
      <c r="L94" s="19"/>
      <c r="M94" s="18">
        <f t="shared" si="80"/>
        <v>0</v>
      </c>
      <c r="N94" s="20">
        <f t="shared" si="81"/>
        <v>6</v>
      </c>
      <c r="O94" s="21">
        <f t="shared" si="82"/>
        <v>0.5</v>
      </c>
      <c r="P94" s="19"/>
      <c r="Q94" s="18">
        <f t="shared" si="83"/>
        <v>0</v>
      </c>
      <c r="R94" s="19"/>
      <c r="S94" s="18">
        <f t="shared" si="84"/>
        <v>0</v>
      </c>
      <c r="T94" s="20">
        <f t="shared" si="85"/>
        <v>0</v>
      </c>
      <c r="U94" s="22">
        <f t="shared" si="86"/>
        <v>0</v>
      </c>
      <c r="V94" s="23"/>
      <c r="W94" s="18">
        <f t="shared" si="87"/>
        <v>0</v>
      </c>
      <c r="X94" s="24"/>
      <c r="Y94" s="18">
        <f t="shared" si="88"/>
        <v>0</v>
      </c>
      <c r="Z94" s="24"/>
      <c r="AA94" s="34">
        <f t="shared" si="89"/>
        <v>0</v>
      </c>
      <c r="AB94" s="33"/>
      <c r="AC94" s="34">
        <f t="shared" si="90"/>
        <v>0</v>
      </c>
      <c r="AD94" s="26">
        <f t="shared" si="91"/>
        <v>0</v>
      </c>
      <c r="AE94" s="27">
        <f t="shared" si="92"/>
        <v>0</v>
      </c>
      <c r="AF94" s="28">
        <f t="shared" si="93"/>
        <v>6</v>
      </c>
      <c r="AG94" s="29">
        <f t="shared" si="94"/>
        <v>0.5</v>
      </c>
      <c r="AH94" s="28">
        <f t="shared" si="95"/>
        <v>0</v>
      </c>
      <c r="AI94" s="22">
        <f t="shared" si="96"/>
        <v>0</v>
      </c>
    </row>
    <row r="95" spans="1:35" s="274" customFormat="1" ht="15">
      <c r="A95" s="30"/>
      <c r="B95" s="305" t="s">
        <v>1416</v>
      </c>
      <c r="C95" s="305" t="s">
        <v>1394</v>
      </c>
      <c r="D95" s="309">
        <v>6</v>
      </c>
      <c r="E95" s="18">
        <f t="shared" si="76"/>
        <v>0.5</v>
      </c>
      <c r="F95" s="19"/>
      <c r="G95" s="18">
        <f t="shared" si="77"/>
        <v>0</v>
      </c>
      <c r="H95" s="19"/>
      <c r="I95" s="18">
        <f t="shared" si="78"/>
        <v>0</v>
      </c>
      <c r="J95" s="19"/>
      <c r="K95" s="18">
        <f t="shared" si="79"/>
        <v>0</v>
      </c>
      <c r="L95" s="19"/>
      <c r="M95" s="18">
        <f t="shared" si="80"/>
        <v>0</v>
      </c>
      <c r="N95" s="20">
        <f t="shared" si="81"/>
        <v>6</v>
      </c>
      <c r="O95" s="21">
        <f t="shared" si="82"/>
        <v>0.5</v>
      </c>
      <c r="P95" s="19"/>
      <c r="Q95" s="18">
        <f t="shared" si="83"/>
        <v>0</v>
      </c>
      <c r="R95" s="19"/>
      <c r="S95" s="18">
        <f t="shared" si="84"/>
        <v>0</v>
      </c>
      <c r="T95" s="20">
        <f t="shared" si="85"/>
        <v>0</v>
      </c>
      <c r="U95" s="22">
        <f t="shared" si="86"/>
        <v>0</v>
      </c>
      <c r="V95" s="23"/>
      <c r="W95" s="18">
        <f t="shared" si="87"/>
        <v>0</v>
      </c>
      <c r="X95" s="24"/>
      <c r="Y95" s="18">
        <f t="shared" si="88"/>
        <v>0</v>
      </c>
      <c r="Z95" s="24"/>
      <c r="AA95" s="34">
        <f t="shared" si="89"/>
        <v>0</v>
      </c>
      <c r="AB95" s="33"/>
      <c r="AC95" s="34">
        <f t="shared" si="90"/>
        <v>0</v>
      </c>
      <c r="AD95" s="26">
        <f t="shared" si="91"/>
        <v>0</v>
      </c>
      <c r="AE95" s="27">
        <f t="shared" si="92"/>
        <v>0</v>
      </c>
      <c r="AF95" s="28">
        <f t="shared" si="93"/>
        <v>6</v>
      </c>
      <c r="AG95" s="29">
        <f t="shared" si="94"/>
        <v>0.5</v>
      </c>
      <c r="AH95" s="28">
        <f t="shared" si="95"/>
        <v>0</v>
      </c>
      <c r="AI95" s="22">
        <f t="shared" si="96"/>
        <v>0</v>
      </c>
    </row>
    <row r="96" spans="1:35" s="274" customFormat="1" ht="15">
      <c r="A96" s="30"/>
      <c r="B96" s="305" t="s">
        <v>1417</v>
      </c>
      <c r="C96" s="305" t="s">
        <v>1395</v>
      </c>
      <c r="D96" s="309">
        <v>6</v>
      </c>
      <c r="E96" s="18">
        <f t="shared" si="76"/>
        <v>0.5</v>
      </c>
      <c r="F96" s="19"/>
      <c r="G96" s="18">
        <f t="shared" si="77"/>
        <v>0</v>
      </c>
      <c r="H96" s="19"/>
      <c r="I96" s="18">
        <f t="shared" si="78"/>
        <v>0</v>
      </c>
      <c r="J96" s="19"/>
      <c r="K96" s="18">
        <f t="shared" si="79"/>
        <v>0</v>
      </c>
      <c r="L96" s="19"/>
      <c r="M96" s="18">
        <f t="shared" si="80"/>
        <v>0</v>
      </c>
      <c r="N96" s="20">
        <f t="shared" si="81"/>
        <v>6</v>
      </c>
      <c r="O96" s="21">
        <f t="shared" si="82"/>
        <v>0.5</v>
      </c>
      <c r="P96" s="19"/>
      <c r="Q96" s="18">
        <f t="shared" si="83"/>
        <v>0</v>
      </c>
      <c r="R96" s="19"/>
      <c r="S96" s="18">
        <f t="shared" si="84"/>
        <v>0</v>
      </c>
      <c r="T96" s="20">
        <f t="shared" si="85"/>
        <v>0</v>
      </c>
      <c r="U96" s="22">
        <f t="shared" si="86"/>
        <v>0</v>
      </c>
      <c r="V96" s="23"/>
      <c r="W96" s="18">
        <f t="shared" si="87"/>
        <v>0</v>
      </c>
      <c r="X96" s="24"/>
      <c r="Y96" s="18">
        <f t="shared" si="88"/>
        <v>0</v>
      </c>
      <c r="Z96" s="24"/>
      <c r="AA96" s="34">
        <f t="shared" si="89"/>
        <v>0</v>
      </c>
      <c r="AB96" s="33"/>
      <c r="AC96" s="34">
        <f t="shared" si="90"/>
        <v>0</v>
      </c>
      <c r="AD96" s="26">
        <f t="shared" si="91"/>
        <v>0</v>
      </c>
      <c r="AE96" s="27">
        <f t="shared" si="92"/>
        <v>0</v>
      </c>
      <c r="AF96" s="28">
        <f t="shared" si="93"/>
        <v>6</v>
      </c>
      <c r="AG96" s="29">
        <f t="shared" si="94"/>
        <v>0.5</v>
      </c>
      <c r="AH96" s="28">
        <f t="shared" si="95"/>
        <v>0</v>
      </c>
      <c r="AI96" s="22">
        <f t="shared" si="96"/>
        <v>0</v>
      </c>
    </row>
    <row r="97" spans="1:35" s="274" customFormat="1" ht="15">
      <c r="A97" s="15"/>
      <c r="B97" s="305" t="s">
        <v>1418</v>
      </c>
      <c r="C97" s="305" t="s">
        <v>1396</v>
      </c>
      <c r="D97" s="309">
        <v>6</v>
      </c>
      <c r="E97" s="18">
        <f t="shared" si="76"/>
        <v>0.5</v>
      </c>
      <c r="F97" s="19"/>
      <c r="G97" s="18">
        <f t="shared" si="77"/>
        <v>0</v>
      </c>
      <c r="H97" s="19"/>
      <c r="I97" s="18">
        <f t="shared" si="78"/>
        <v>0</v>
      </c>
      <c r="J97" s="19"/>
      <c r="K97" s="18">
        <f t="shared" si="79"/>
        <v>0</v>
      </c>
      <c r="L97" s="19"/>
      <c r="M97" s="18">
        <f t="shared" si="80"/>
        <v>0</v>
      </c>
      <c r="N97" s="20">
        <f t="shared" si="81"/>
        <v>6</v>
      </c>
      <c r="O97" s="21">
        <f t="shared" si="82"/>
        <v>0.5</v>
      </c>
      <c r="P97" s="19"/>
      <c r="Q97" s="18">
        <f t="shared" si="83"/>
        <v>0</v>
      </c>
      <c r="R97" s="19"/>
      <c r="S97" s="18">
        <f t="shared" si="84"/>
        <v>0</v>
      </c>
      <c r="T97" s="20">
        <f t="shared" si="85"/>
        <v>0</v>
      </c>
      <c r="U97" s="22">
        <f t="shared" si="86"/>
        <v>0</v>
      </c>
      <c r="V97" s="23"/>
      <c r="W97" s="18">
        <f t="shared" si="87"/>
        <v>0</v>
      </c>
      <c r="X97" s="24"/>
      <c r="Y97" s="18">
        <f t="shared" si="88"/>
        <v>0</v>
      </c>
      <c r="Z97" s="24"/>
      <c r="AA97" s="34">
        <f t="shared" si="89"/>
        <v>0</v>
      </c>
      <c r="AB97" s="33"/>
      <c r="AC97" s="34">
        <f t="shared" si="90"/>
        <v>0</v>
      </c>
      <c r="AD97" s="26">
        <f t="shared" si="91"/>
        <v>0</v>
      </c>
      <c r="AE97" s="27">
        <f t="shared" si="92"/>
        <v>0</v>
      </c>
      <c r="AF97" s="28">
        <f t="shared" si="93"/>
        <v>6</v>
      </c>
      <c r="AG97" s="29">
        <f t="shared" si="94"/>
        <v>0.5</v>
      </c>
      <c r="AH97" s="28">
        <f t="shared" si="95"/>
        <v>0</v>
      </c>
      <c r="AI97" s="22">
        <f t="shared" si="96"/>
        <v>0</v>
      </c>
    </row>
    <row r="98" spans="1:35" s="274" customFormat="1" ht="15">
      <c r="A98" s="30"/>
      <c r="B98" s="305" t="s">
        <v>1419</v>
      </c>
      <c r="C98" s="305" t="s">
        <v>1397</v>
      </c>
      <c r="D98" s="309">
        <v>6</v>
      </c>
      <c r="E98" s="18">
        <f aca="true" t="shared" si="97" ref="E98:E103">+D98/12</f>
        <v>0.5</v>
      </c>
      <c r="F98" s="19"/>
      <c r="G98" s="18">
        <f aca="true" t="shared" si="98" ref="G98:G103">F98/12</f>
        <v>0</v>
      </c>
      <c r="H98" s="19"/>
      <c r="I98" s="18">
        <f aca="true" t="shared" si="99" ref="I98:I103">+H98/12</f>
        <v>0</v>
      </c>
      <c r="J98" s="19"/>
      <c r="K98" s="18">
        <f aca="true" t="shared" si="100" ref="K98:K103">+J98/12</f>
        <v>0</v>
      </c>
      <c r="L98" s="19"/>
      <c r="M98" s="18">
        <f aca="true" t="shared" si="101" ref="M98:M103">+L98/12</f>
        <v>0</v>
      </c>
      <c r="N98" s="20">
        <f aca="true" t="shared" si="102" ref="N98:N103">D98+F98+H98+J98+L98</f>
        <v>6</v>
      </c>
      <c r="O98" s="21">
        <f aca="true" t="shared" si="103" ref="O98:O103">E98+G98+I98+K98+M98</f>
        <v>0.5</v>
      </c>
      <c r="P98" s="19"/>
      <c r="Q98" s="18">
        <f aca="true" t="shared" si="104" ref="Q98:Q103">+P98/12</f>
        <v>0</v>
      </c>
      <c r="R98" s="19"/>
      <c r="S98" s="18">
        <f aca="true" t="shared" si="105" ref="S98:S103">+R98/12</f>
        <v>0</v>
      </c>
      <c r="T98" s="20">
        <f aca="true" t="shared" si="106" ref="T98:T103">P98+R98</f>
        <v>0</v>
      </c>
      <c r="U98" s="22">
        <f aca="true" t="shared" si="107" ref="U98:U103">Q98+S98</f>
        <v>0</v>
      </c>
      <c r="V98" s="23"/>
      <c r="W98" s="18">
        <f aca="true" t="shared" si="108" ref="W98:W103">+V98/12</f>
        <v>0</v>
      </c>
      <c r="X98" s="24"/>
      <c r="Y98" s="18">
        <f aca="true" t="shared" si="109" ref="Y98:Y103">+X98/12</f>
        <v>0</v>
      </c>
      <c r="Z98" s="24"/>
      <c r="AA98" s="34">
        <f aca="true" t="shared" si="110" ref="AA98:AA103">+Z98/12</f>
        <v>0</v>
      </c>
      <c r="AB98" s="33"/>
      <c r="AC98" s="34">
        <f aca="true" t="shared" si="111" ref="AC98:AC103">AB98/12</f>
        <v>0</v>
      </c>
      <c r="AD98" s="26">
        <f aca="true" t="shared" si="112" ref="AD98:AD103">X98+Z98+AB98</f>
        <v>0</v>
      </c>
      <c r="AE98" s="27">
        <f aca="true" t="shared" si="113" ref="AE98:AE103">Y98+AA98+AC98</f>
        <v>0</v>
      </c>
      <c r="AF98" s="28">
        <f aca="true" t="shared" si="114" ref="AF98:AF103">N98+T98+V98+AD98</f>
        <v>6</v>
      </c>
      <c r="AG98" s="29">
        <f aca="true" t="shared" si="115" ref="AG98:AG103">O98+U98+W98+AE98</f>
        <v>0.5</v>
      </c>
      <c r="AH98" s="28">
        <f aca="true" t="shared" si="116" ref="AH98:AH103">IF(AF98-F98-J98-AB98-12&lt;0,0,AF98-F98-J98-AB98-12)</f>
        <v>0</v>
      </c>
      <c r="AI98" s="22">
        <f aca="true" t="shared" si="117" ref="AI98:AI103">AH98/12</f>
        <v>0</v>
      </c>
    </row>
    <row r="99" spans="1:35" s="274" customFormat="1" ht="15">
      <c r="A99" s="30"/>
      <c r="B99" s="305" t="s">
        <v>1420</v>
      </c>
      <c r="C99" s="305" t="s">
        <v>1398</v>
      </c>
      <c r="D99" s="309">
        <v>3</v>
      </c>
      <c r="E99" s="18">
        <f t="shared" si="97"/>
        <v>0.25</v>
      </c>
      <c r="F99" s="19"/>
      <c r="G99" s="18">
        <f t="shared" si="98"/>
        <v>0</v>
      </c>
      <c r="H99" s="19"/>
      <c r="I99" s="18">
        <f t="shared" si="99"/>
        <v>0</v>
      </c>
      <c r="J99" s="19"/>
      <c r="K99" s="18">
        <f t="shared" si="100"/>
        <v>0</v>
      </c>
      <c r="L99" s="19"/>
      <c r="M99" s="18">
        <f t="shared" si="101"/>
        <v>0</v>
      </c>
      <c r="N99" s="20">
        <f t="shared" si="102"/>
        <v>3</v>
      </c>
      <c r="O99" s="21">
        <f t="shared" si="103"/>
        <v>0.25</v>
      </c>
      <c r="P99" s="19"/>
      <c r="Q99" s="18">
        <f t="shared" si="104"/>
        <v>0</v>
      </c>
      <c r="R99" s="19"/>
      <c r="S99" s="18">
        <f t="shared" si="105"/>
        <v>0</v>
      </c>
      <c r="T99" s="20">
        <f t="shared" si="106"/>
        <v>0</v>
      </c>
      <c r="U99" s="22">
        <f t="shared" si="107"/>
        <v>0</v>
      </c>
      <c r="V99" s="23"/>
      <c r="W99" s="18">
        <f t="shared" si="108"/>
        <v>0</v>
      </c>
      <c r="X99" s="24"/>
      <c r="Y99" s="18">
        <f t="shared" si="109"/>
        <v>0</v>
      </c>
      <c r="Z99" s="24"/>
      <c r="AA99" s="34">
        <f t="shared" si="110"/>
        <v>0</v>
      </c>
      <c r="AB99" s="33"/>
      <c r="AC99" s="34">
        <f t="shared" si="111"/>
        <v>0</v>
      </c>
      <c r="AD99" s="26">
        <f t="shared" si="112"/>
        <v>0</v>
      </c>
      <c r="AE99" s="27">
        <f t="shared" si="113"/>
        <v>0</v>
      </c>
      <c r="AF99" s="28">
        <f t="shared" si="114"/>
        <v>3</v>
      </c>
      <c r="AG99" s="29">
        <f t="shared" si="115"/>
        <v>0.25</v>
      </c>
      <c r="AH99" s="28">
        <f t="shared" si="116"/>
        <v>0</v>
      </c>
      <c r="AI99" s="22">
        <f t="shared" si="117"/>
        <v>0</v>
      </c>
    </row>
    <row r="100" spans="1:35" s="274" customFormat="1" ht="15">
      <c r="A100" s="30"/>
      <c r="B100" s="305" t="s">
        <v>1421</v>
      </c>
      <c r="C100" s="305" t="s">
        <v>1399</v>
      </c>
      <c r="D100" s="309">
        <v>6</v>
      </c>
      <c r="E100" s="18">
        <f t="shared" si="97"/>
        <v>0.5</v>
      </c>
      <c r="F100" s="19"/>
      <c r="G100" s="18">
        <f t="shared" si="98"/>
        <v>0</v>
      </c>
      <c r="H100" s="19"/>
      <c r="I100" s="18">
        <f t="shared" si="99"/>
        <v>0</v>
      </c>
      <c r="J100" s="19"/>
      <c r="K100" s="18">
        <f t="shared" si="100"/>
        <v>0</v>
      </c>
      <c r="L100" s="19"/>
      <c r="M100" s="18">
        <f t="shared" si="101"/>
        <v>0</v>
      </c>
      <c r="N100" s="20">
        <f t="shared" si="102"/>
        <v>6</v>
      </c>
      <c r="O100" s="21">
        <f t="shared" si="103"/>
        <v>0.5</v>
      </c>
      <c r="P100" s="19"/>
      <c r="Q100" s="18">
        <f t="shared" si="104"/>
        <v>0</v>
      </c>
      <c r="R100" s="19"/>
      <c r="S100" s="18">
        <f t="shared" si="105"/>
        <v>0</v>
      </c>
      <c r="T100" s="20">
        <f t="shared" si="106"/>
        <v>0</v>
      </c>
      <c r="U100" s="22">
        <f t="shared" si="107"/>
        <v>0</v>
      </c>
      <c r="V100" s="23"/>
      <c r="W100" s="18">
        <f t="shared" si="108"/>
        <v>0</v>
      </c>
      <c r="X100" s="24"/>
      <c r="Y100" s="18">
        <f t="shared" si="109"/>
        <v>0</v>
      </c>
      <c r="Z100" s="24"/>
      <c r="AA100" s="34">
        <f t="shared" si="110"/>
        <v>0</v>
      </c>
      <c r="AB100" s="33"/>
      <c r="AC100" s="34">
        <f t="shared" si="111"/>
        <v>0</v>
      </c>
      <c r="AD100" s="26">
        <f t="shared" si="112"/>
        <v>0</v>
      </c>
      <c r="AE100" s="27">
        <f t="shared" si="113"/>
        <v>0</v>
      </c>
      <c r="AF100" s="28">
        <f t="shared" si="114"/>
        <v>6</v>
      </c>
      <c r="AG100" s="29">
        <f t="shared" si="115"/>
        <v>0.5</v>
      </c>
      <c r="AH100" s="28">
        <f t="shared" si="116"/>
        <v>0</v>
      </c>
      <c r="AI100" s="22">
        <f t="shared" si="117"/>
        <v>0</v>
      </c>
    </row>
    <row r="101" spans="1:35" s="274" customFormat="1" ht="15">
      <c r="A101" s="30"/>
      <c r="B101" s="305" t="s">
        <v>1422</v>
      </c>
      <c r="C101" s="305" t="s">
        <v>1400</v>
      </c>
      <c r="D101" s="309">
        <v>6</v>
      </c>
      <c r="E101" s="18">
        <f t="shared" si="97"/>
        <v>0.5</v>
      </c>
      <c r="F101" s="19"/>
      <c r="G101" s="18">
        <f t="shared" si="98"/>
        <v>0</v>
      </c>
      <c r="H101" s="19"/>
      <c r="I101" s="18">
        <f t="shared" si="99"/>
        <v>0</v>
      </c>
      <c r="J101" s="19"/>
      <c r="K101" s="18">
        <f t="shared" si="100"/>
        <v>0</v>
      </c>
      <c r="L101" s="19"/>
      <c r="M101" s="18">
        <f t="shared" si="101"/>
        <v>0</v>
      </c>
      <c r="N101" s="20">
        <f t="shared" si="102"/>
        <v>6</v>
      </c>
      <c r="O101" s="21">
        <f t="shared" si="103"/>
        <v>0.5</v>
      </c>
      <c r="P101" s="19"/>
      <c r="Q101" s="18">
        <f t="shared" si="104"/>
        <v>0</v>
      </c>
      <c r="R101" s="19"/>
      <c r="S101" s="18">
        <f t="shared" si="105"/>
        <v>0</v>
      </c>
      <c r="T101" s="20">
        <f t="shared" si="106"/>
        <v>0</v>
      </c>
      <c r="U101" s="22">
        <f t="shared" si="107"/>
        <v>0</v>
      </c>
      <c r="V101" s="23"/>
      <c r="W101" s="18">
        <f t="shared" si="108"/>
        <v>0</v>
      </c>
      <c r="X101" s="24"/>
      <c r="Y101" s="18">
        <f t="shared" si="109"/>
        <v>0</v>
      </c>
      <c r="Z101" s="24"/>
      <c r="AA101" s="34">
        <f t="shared" si="110"/>
        <v>0</v>
      </c>
      <c r="AB101" s="33"/>
      <c r="AC101" s="34">
        <f t="shared" si="111"/>
        <v>0</v>
      </c>
      <c r="AD101" s="26">
        <f t="shared" si="112"/>
        <v>0</v>
      </c>
      <c r="AE101" s="27">
        <f t="shared" si="113"/>
        <v>0</v>
      </c>
      <c r="AF101" s="28">
        <f t="shared" si="114"/>
        <v>6</v>
      </c>
      <c r="AG101" s="29">
        <f t="shared" si="115"/>
        <v>0.5</v>
      </c>
      <c r="AH101" s="28">
        <f t="shared" si="116"/>
        <v>0</v>
      </c>
      <c r="AI101" s="22">
        <f t="shared" si="117"/>
        <v>0</v>
      </c>
    </row>
    <row r="102" spans="1:35" s="274" customFormat="1" ht="15">
      <c r="A102" s="30"/>
      <c r="B102" s="305" t="s">
        <v>1423</v>
      </c>
      <c r="C102" s="305" t="s">
        <v>1401</v>
      </c>
      <c r="D102" s="309">
        <v>6</v>
      </c>
      <c r="E102" s="18">
        <f t="shared" si="97"/>
        <v>0.5</v>
      </c>
      <c r="F102" s="19"/>
      <c r="G102" s="18">
        <f t="shared" si="98"/>
        <v>0</v>
      </c>
      <c r="H102" s="19"/>
      <c r="I102" s="18">
        <f t="shared" si="99"/>
        <v>0</v>
      </c>
      <c r="J102" s="19"/>
      <c r="K102" s="18">
        <f t="shared" si="100"/>
        <v>0</v>
      </c>
      <c r="L102" s="19"/>
      <c r="M102" s="18">
        <f t="shared" si="101"/>
        <v>0</v>
      </c>
      <c r="N102" s="20">
        <f t="shared" si="102"/>
        <v>6</v>
      </c>
      <c r="O102" s="21">
        <f t="shared" si="103"/>
        <v>0.5</v>
      </c>
      <c r="P102" s="19"/>
      <c r="Q102" s="18">
        <f t="shared" si="104"/>
        <v>0</v>
      </c>
      <c r="R102" s="19"/>
      <c r="S102" s="18">
        <f t="shared" si="105"/>
        <v>0</v>
      </c>
      <c r="T102" s="20">
        <f t="shared" si="106"/>
        <v>0</v>
      </c>
      <c r="U102" s="22">
        <f t="shared" si="107"/>
        <v>0</v>
      </c>
      <c r="V102" s="23"/>
      <c r="W102" s="18">
        <f t="shared" si="108"/>
        <v>0</v>
      </c>
      <c r="X102" s="24"/>
      <c r="Y102" s="18">
        <f t="shared" si="109"/>
        <v>0</v>
      </c>
      <c r="Z102" s="24"/>
      <c r="AA102" s="34">
        <f t="shared" si="110"/>
        <v>0</v>
      </c>
      <c r="AB102" s="33"/>
      <c r="AC102" s="34">
        <f t="shared" si="111"/>
        <v>0</v>
      </c>
      <c r="AD102" s="26">
        <f t="shared" si="112"/>
        <v>0</v>
      </c>
      <c r="AE102" s="27">
        <f t="shared" si="113"/>
        <v>0</v>
      </c>
      <c r="AF102" s="28">
        <f t="shared" si="114"/>
        <v>6</v>
      </c>
      <c r="AG102" s="29">
        <f t="shared" si="115"/>
        <v>0.5</v>
      </c>
      <c r="AH102" s="28">
        <f t="shared" si="116"/>
        <v>0</v>
      </c>
      <c r="AI102" s="22">
        <f t="shared" si="117"/>
        <v>0</v>
      </c>
    </row>
    <row r="103" spans="1:35" s="274" customFormat="1" ht="15">
      <c r="A103" s="15"/>
      <c r="B103" s="305" t="s">
        <v>1424</v>
      </c>
      <c r="C103" s="305" t="s">
        <v>1402</v>
      </c>
      <c r="D103" s="309">
        <v>6</v>
      </c>
      <c r="E103" s="18">
        <f t="shared" si="97"/>
        <v>0.5</v>
      </c>
      <c r="F103" s="19"/>
      <c r="G103" s="18">
        <f t="shared" si="98"/>
        <v>0</v>
      </c>
      <c r="H103" s="19"/>
      <c r="I103" s="18">
        <f t="shared" si="99"/>
        <v>0</v>
      </c>
      <c r="J103" s="19"/>
      <c r="K103" s="18">
        <f t="shared" si="100"/>
        <v>0</v>
      </c>
      <c r="L103" s="19"/>
      <c r="M103" s="18">
        <f t="shared" si="101"/>
        <v>0</v>
      </c>
      <c r="N103" s="20">
        <f t="shared" si="102"/>
        <v>6</v>
      </c>
      <c r="O103" s="21">
        <f t="shared" si="103"/>
        <v>0.5</v>
      </c>
      <c r="P103" s="19"/>
      <c r="Q103" s="18">
        <f t="shared" si="104"/>
        <v>0</v>
      </c>
      <c r="R103" s="19"/>
      <c r="S103" s="18">
        <f t="shared" si="105"/>
        <v>0</v>
      </c>
      <c r="T103" s="20">
        <f t="shared" si="106"/>
        <v>0</v>
      </c>
      <c r="U103" s="22">
        <f t="shared" si="107"/>
        <v>0</v>
      </c>
      <c r="V103" s="23"/>
      <c r="W103" s="18">
        <f t="shared" si="108"/>
        <v>0</v>
      </c>
      <c r="X103" s="24"/>
      <c r="Y103" s="18">
        <f t="shared" si="109"/>
        <v>0</v>
      </c>
      <c r="Z103" s="24"/>
      <c r="AA103" s="34">
        <f t="shared" si="110"/>
        <v>0</v>
      </c>
      <c r="AB103" s="33"/>
      <c r="AC103" s="34">
        <f t="shared" si="111"/>
        <v>0</v>
      </c>
      <c r="AD103" s="26">
        <f t="shared" si="112"/>
        <v>0</v>
      </c>
      <c r="AE103" s="27">
        <f t="shared" si="113"/>
        <v>0</v>
      </c>
      <c r="AF103" s="28">
        <f t="shared" si="114"/>
        <v>6</v>
      </c>
      <c r="AG103" s="29">
        <f t="shared" si="115"/>
        <v>0.5</v>
      </c>
      <c r="AH103" s="28">
        <f t="shared" si="116"/>
        <v>0</v>
      </c>
      <c r="AI103" s="22">
        <f t="shared" si="117"/>
        <v>0</v>
      </c>
    </row>
    <row r="104" spans="1:35" ht="15">
      <c r="A104" s="30"/>
      <c r="B104" s="305" t="s">
        <v>1425</v>
      </c>
      <c r="C104" s="305" t="s">
        <v>1403</v>
      </c>
      <c r="D104" s="309">
        <v>6</v>
      </c>
      <c r="E104" s="18">
        <f t="shared" si="0"/>
        <v>0.5</v>
      </c>
      <c r="F104" s="19"/>
      <c r="G104" s="18">
        <f t="shared" si="41"/>
        <v>0</v>
      </c>
      <c r="H104" s="19"/>
      <c r="I104" s="18">
        <f t="shared" si="42"/>
        <v>0</v>
      </c>
      <c r="J104" s="19"/>
      <c r="K104" s="18">
        <f t="shared" si="43"/>
        <v>0</v>
      </c>
      <c r="L104" s="19"/>
      <c r="M104" s="18">
        <f t="shared" si="44"/>
        <v>0</v>
      </c>
      <c r="N104" s="20">
        <f t="shared" si="38"/>
        <v>6</v>
      </c>
      <c r="O104" s="21">
        <f t="shared" si="38"/>
        <v>0.5</v>
      </c>
      <c r="P104" s="19"/>
      <c r="Q104" s="18">
        <f t="shared" si="45"/>
        <v>0</v>
      </c>
      <c r="R104" s="19"/>
      <c r="S104" s="18">
        <f t="shared" si="46"/>
        <v>0</v>
      </c>
      <c r="T104" s="20">
        <f t="shared" si="39"/>
        <v>0</v>
      </c>
      <c r="U104" s="22">
        <f t="shared" si="39"/>
        <v>0</v>
      </c>
      <c r="V104" s="23"/>
      <c r="W104" s="18">
        <f t="shared" si="47"/>
        <v>0</v>
      </c>
      <c r="X104" s="24"/>
      <c r="Y104" s="18">
        <f t="shared" si="48"/>
        <v>0</v>
      </c>
      <c r="Z104" s="24"/>
      <c r="AA104" s="34">
        <f t="shared" si="54"/>
        <v>0</v>
      </c>
      <c r="AB104" s="33"/>
      <c r="AC104" s="34">
        <f t="shared" si="11"/>
        <v>0</v>
      </c>
      <c r="AD104" s="26">
        <f t="shared" si="50"/>
        <v>0</v>
      </c>
      <c r="AE104" s="27">
        <f t="shared" si="50"/>
        <v>0</v>
      </c>
      <c r="AF104" s="28">
        <f t="shared" si="51"/>
        <v>6</v>
      </c>
      <c r="AG104" s="29">
        <f t="shared" si="51"/>
        <v>0.5</v>
      </c>
      <c r="AH104" s="28">
        <f t="shared" si="52"/>
        <v>0</v>
      </c>
      <c r="AI104" s="22">
        <f t="shared" si="53"/>
        <v>0</v>
      </c>
    </row>
    <row r="105" spans="1:35" ht="15">
      <c r="A105" s="30"/>
      <c r="B105" s="305" t="s">
        <v>1426</v>
      </c>
      <c r="C105" s="305" t="s">
        <v>1404</v>
      </c>
      <c r="D105" s="309">
        <v>6</v>
      </c>
      <c r="E105" s="18">
        <f t="shared" si="0"/>
        <v>0.5</v>
      </c>
      <c r="F105" s="19"/>
      <c r="G105" s="18">
        <f t="shared" si="41"/>
        <v>0</v>
      </c>
      <c r="H105" s="19"/>
      <c r="I105" s="18">
        <f t="shared" si="42"/>
        <v>0</v>
      </c>
      <c r="J105" s="19"/>
      <c r="K105" s="18">
        <f t="shared" si="43"/>
        <v>0</v>
      </c>
      <c r="L105" s="19"/>
      <c r="M105" s="18">
        <f t="shared" si="44"/>
        <v>0</v>
      </c>
      <c r="N105" s="20">
        <f t="shared" si="38"/>
        <v>6</v>
      </c>
      <c r="O105" s="21">
        <f t="shared" si="38"/>
        <v>0.5</v>
      </c>
      <c r="P105" s="19"/>
      <c r="Q105" s="18">
        <f t="shared" si="45"/>
        <v>0</v>
      </c>
      <c r="R105" s="19"/>
      <c r="S105" s="18">
        <f t="shared" si="46"/>
        <v>0</v>
      </c>
      <c r="T105" s="20">
        <f t="shared" si="39"/>
        <v>0</v>
      </c>
      <c r="U105" s="22">
        <f t="shared" si="39"/>
        <v>0</v>
      </c>
      <c r="V105" s="23"/>
      <c r="W105" s="18">
        <f t="shared" si="47"/>
        <v>0</v>
      </c>
      <c r="X105" s="24"/>
      <c r="Y105" s="18">
        <f t="shared" si="48"/>
        <v>0</v>
      </c>
      <c r="Z105" s="24"/>
      <c r="AA105" s="34">
        <f t="shared" si="54"/>
        <v>0</v>
      </c>
      <c r="AB105" s="33"/>
      <c r="AC105" s="34">
        <f t="shared" si="11"/>
        <v>0</v>
      </c>
      <c r="AD105" s="26">
        <f t="shared" si="50"/>
        <v>0</v>
      </c>
      <c r="AE105" s="27">
        <f t="shared" si="50"/>
        <v>0</v>
      </c>
      <c r="AF105" s="28">
        <f t="shared" si="51"/>
        <v>6</v>
      </c>
      <c r="AG105" s="29">
        <f t="shared" si="51"/>
        <v>0.5</v>
      </c>
      <c r="AH105" s="28">
        <f t="shared" si="52"/>
        <v>0</v>
      </c>
      <c r="AI105" s="22">
        <f t="shared" si="53"/>
        <v>0</v>
      </c>
    </row>
    <row r="106" spans="1:35" ht="15">
      <c r="A106" s="30"/>
      <c r="B106" s="305" t="s">
        <v>1427</v>
      </c>
      <c r="C106" s="305" t="s">
        <v>1405</v>
      </c>
      <c r="D106" s="309">
        <v>3</v>
      </c>
      <c r="E106" s="18">
        <f t="shared" si="0"/>
        <v>0.25</v>
      </c>
      <c r="F106" s="19"/>
      <c r="G106" s="18">
        <f t="shared" si="41"/>
        <v>0</v>
      </c>
      <c r="H106" s="19"/>
      <c r="I106" s="18">
        <f t="shared" si="42"/>
        <v>0</v>
      </c>
      <c r="J106" s="19"/>
      <c r="K106" s="18">
        <f t="shared" si="43"/>
        <v>0</v>
      </c>
      <c r="L106" s="19"/>
      <c r="M106" s="18">
        <f t="shared" si="44"/>
        <v>0</v>
      </c>
      <c r="N106" s="20">
        <f t="shared" si="38"/>
        <v>3</v>
      </c>
      <c r="O106" s="21">
        <f t="shared" si="38"/>
        <v>0.25</v>
      </c>
      <c r="P106" s="19"/>
      <c r="Q106" s="18">
        <f t="shared" si="45"/>
        <v>0</v>
      </c>
      <c r="R106" s="19"/>
      <c r="S106" s="18">
        <f t="shared" si="46"/>
        <v>0</v>
      </c>
      <c r="T106" s="20">
        <f t="shared" si="39"/>
        <v>0</v>
      </c>
      <c r="U106" s="22">
        <f t="shared" si="39"/>
        <v>0</v>
      </c>
      <c r="V106" s="23"/>
      <c r="W106" s="18">
        <f t="shared" si="47"/>
        <v>0</v>
      </c>
      <c r="X106" s="24"/>
      <c r="Y106" s="18">
        <f t="shared" si="48"/>
        <v>0</v>
      </c>
      <c r="Z106" s="24"/>
      <c r="AA106" s="34">
        <f t="shared" si="54"/>
        <v>0</v>
      </c>
      <c r="AB106" s="33"/>
      <c r="AC106" s="34">
        <f t="shared" si="11"/>
        <v>0</v>
      </c>
      <c r="AD106" s="26">
        <f t="shared" si="50"/>
        <v>0</v>
      </c>
      <c r="AE106" s="27">
        <f t="shared" si="50"/>
        <v>0</v>
      </c>
      <c r="AF106" s="28">
        <f t="shared" si="51"/>
        <v>3</v>
      </c>
      <c r="AG106" s="29">
        <f t="shared" si="51"/>
        <v>0.25</v>
      </c>
      <c r="AH106" s="28">
        <f t="shared" si="52"/>
        <v>0</v>
      </c>
      <c r="AI106" s="22">
        <f t="shared" si="53"/>
        <v>0</v>
      </c>
    </row>
    <row r="107" spans="1:35" ht="15">
      <c r="A107" s="30"/>
      <c r="B107" s="305" t="s">
        <v>1428</v>
      </c>
      <c r="C107" s="305" t="s">
        <v>1406</v>
      </c>
      <c r="D107" s="309">
        <v>3</v>
      </c>
      <c r="E107" s="18">
        <f t="shared" si="0"/>
        <v>0.25</v>
      </c>
      <c r="F107" s="19"/>
      <c r="G107" s="18">
        <f t="shared" si="41"/>
        <v>0</v>
      </c>
      <c r="H107" s="19"/>
      <c r="I107" s="18">
        <f t="shared" si="42"/>
        <v>0</v>
      </c>
      <c r="J107" s="19"/>
      <c r="K107" s="18">
        <f t="shared" si="43"/>
        <v>0</v>
      </c>
      <c r="L107" s="19"/>
      <c r="M107" s="18">
        <f t="shared" si="44"/>
        <v>0</v>
      </c>
      <c r="N107" s="20">
        <f t="shared" si="38"/>
        <v>3</v>
      </c>
      <c r="O107" s="21">
        <f t="shared" si="38"/>
        <v>0.25</v>
      </c>
      <c r="P107" s="19"/>
      <c r="Q107" s="18">
        <f t="shared" si="45"/>
        <v>0</v>
      </c>
      <c r="R107" s="19"/>
      <c r="S107" s="18">
        <f t="shared" si="46"/>
        <v>0</v>
      </c>
      <c r="T107" s="20">
        <f t="shared" si="39"/>
        <v>0</v>
      </c>
      <c r="U107" s="22">
        <f t="shared" si="39"/>
        <v>0</v>
      </c>
      <c r="V107" s="23"/>
      <c r="W107" s="18">
        <f t="shared" si="47"/>
        <v>0</v>
      </c>
      <c r="X107" s="24"/>
      <c r="Y107" s="18">
        <f t="shared" si="48"/>
        <v>0</v>
      </c>
      <c r="Z107" s="24"/>
      <c r="AA107" s="34">
        <f t="shared" si="54"/>
        <v>0</v>
      </c>
      <c r="AB107" s="33"/>
      <c r="AC107" s="34">
        <f t="shared" si="11"/>
        <v>0</v>
      </c>
      <c r="AD107" s="26">
        <f t="shared" si="50"/>
        <v>0</v>
      </c>
      <c r="AE107" s="27">
        <f t="shared" si="50"/>
        <v>0</v>
      </c>
      <c r="AF107" s="28">
        <f t="shared" si="51"/>
        <v>3</v>
      </c>
      <c r="AG107" s="29">
        <f t="shared" si="51"/>
        <v>0.25</v>
      </c>
      <c r="AH107" s="28">
        <f t="shared" si="52"/>
        <v>0</v>
      </c>
      <c r="AI107" s="22">
        <f t="shared" si="53"/>
        <v>0</v>
      </c>
    </row>
    <row r="108" spans="1:35" ht="15">
      <c r="A108" s="30"/>
      <c r="B108" s="305" t="s">
        <v>1429</v>
      </c>
      <c r="C108" s="305" t="s">
        <v>1407</v>
      </c>
      <c r="D108" s="309">
        <v>6</v>
      </c>
      <c r="E108" s="18">
        <f t="shared" si="0"/>
        <v>0.5</v>
      </c>
      <c r="F108" s="19"/>
      <c r="G108" s="18">
        <f t="shared" si="41"/>
        <v>0</v>
      </c>
      <c r="H108" s="19"/>
      <c r="I108" s="18">
        <f t="shared" si="42"/>
        <v>0</v>
      </c>
      <c r="J108" s="19"/>
      <c r="K108" s="18">
        <f t="shared" si="43"/>
        <v>0</v>
      </c>
      <c r="L108" s="19"/>
      <c r="M108" s="18">
        <f t="shared" si="44"/>
        <v>0</v>
      </c>
      <c r="N108" s="20">
        <f t="shared" si="38"/>
        <v>6</v>
      </c>
      <c r="O108" s="21">
        <f t="shared" si="38"/>
        <v>0.5</v>
      </c>
      <c r="P108" s="19"/>
      <c r="Q108" s="18">
        <f t="shared" si="45"/>
        <v>0</v>
      </c>
      <c r="R108" s="19"/>
      <c r="S108" s="18">
        <f t="shared" si="46"/>
        <v>0</v>
      </c>
      <c r="T108" s="20">
        <f t="shared" si="39"/>
        <v>0</v>
      </c>
      <c r="U108" s="22">
        <f t="shared" si="39"/>
        <v>0</v>
      </c>
      <c r="V108" s="23"/>
      <c r="W108" s="18">
        <f t="shared" si="47"/>
        <v>0</v>
      </c>
      <c r="X108" s="24"/>
      <c r="Y108" s="18">
        <f t="shared" si="48"/>
        <v>0</v>
      </c>
      <c r="Z108" s="24"/>
      <c r="AA108" s="34">
        <f t="shared" si="54"/>
        <v>0</v>
      </c>
      <c r="AB108" s="33"/>
      <c r="AC108" s="34">
        <f t="shared" si="11"/>
        <v>0</v>
      </c>
      <c r="AD108" s="26">
        <f t="shared" si="50"/>
        <v>0</v>
      </c>
      <c r="AE108" s="27">
        <f t="shared" si="50"/>
        <v>0</v>
      </c>
      <c r="AF108" s="28">
        <f t="shared" si="51"/>
        <v>6</v>
      </c>
      <c r="AG108" s="29">
        <f t="shared" si="51"/>
        <v>0.5</v>
      </c>
      <c r="AH108" s="28">
        <f t="shared" si="52"/>
        <v>0</v>
      </c>
      <c r="AI108" s="22">
        <f t="shared" si="53"/>
        <v>0</v>
      </c>
    </row>
    <row r="109" spans="1:35" ht="15">
      <c r="A109" s="15"/>
      <c r="B109" s="31"/>
      <c r="C109" s="35"/>
      <c r="D109" s="17"/>
      <c r="E109" s="18">
        <f t="shared" si="0"/>
        <v>0</v>
      </c>
      <c r="F109" s="19"/>
      <c r="G109" s="18">
        <f t="shared" si="41"/>
        <v>0</v>
      </c>
      <c r="H109" s="19"/>
      <c r="I109" s="18">
        <f t="shared" si="42"/>
        <v>0</v>
      </c>
      <c r="J109" s="19"/>
      <c r="K109" s="18">
        <f t="shared" si="43"/>
        <v>0</v>
      </c>
      <c r="L109" s="19"/>
      <c r="M109" s="18">
        <f t="shared" si="44"/>
        <v>0</v>
      </c>
      <c r="N109" s="20">
        <f aca="true" t="shared" si="118" ref="N109:O110">D109+F109+H109+J109+L109</f>
        <v>0</v>
      </c>
      <c r="O109" s="21">
        <f t="shared" si="118"/>
        <v>0</v>
      </c>
      <c r="P109" s="19"/>
      <c r="Q109" s="18">
        <f t="shared" si="45"/>
        <v>0</v>
      </c>
      <c r="R109" s="19"/>
      <c r="S109" s="18">
        <f t="shared" si="46"/>
        <v>0</v>
      </c>
      <c r="T109" s="20">
        <f aca="true" t="shared" si="119" ref="T109:U110">P109+R109</f>
        <v>0</v>
      </c>
      <c r="U109" s="22">
        <f t="shared" si="119"/>
        <v>0</v>
      </c>
      <c r="V109" s="23"/>
      <c r="W109" s="18">
        <f t="shared" si="47"/>
        <v>0</v>
      </c>
      <c r="X109" s="24"/>
      <c r="Y109" s="18">
        <f t="shared" si="48"/>
        <v>0</v>
      </c>
      <c r="Z109" s="24"/>
      <c r="AA109" s="34">
        <f t="shared" si="54"/>
        <v>0</v>
      </c>
      <c r="AB109" s="33"/>
      <c r="AC109" s="34">
        <f t="shared" si="11"/>
        <v>0</v>
      </c>
      <c r="AD109" s="26">
        <f t="shared" si="50"/>
        <v>0</v>
      </c>
      <c r="AE109" s="27">
        <f t="shared" si="50"/>
        <v>0</v>
      </c>
      <c r="AF109" s="28">
        <f t="shared" si="51"/>
        <v>0</v>
      </c>
      <c r="AG109" s="29">
        <f t="shared" si="51"/>
        <v>0</v>
      </c>
      <c r="AH109" s="28">
        <f t="shared" si="52"/>
        <v>0</v>
      </c>
      <c r="AI109" s="22">
        <f t="shared" si="53"/>
        <v>0</v>
      </c>
    </row>
    <row r="110" spans="1:35" ht="15.75" thickBot="1">
      <c r="A110" s="30"/>
      <c r="B110" s="31"/>
      <c r="C110" s="36"/>
      <c r="D110" s="17"/>
      <c r="E110" s="18">
        <f t="shared" si="0"/>
        <v>0</v>
      </c>
      <c r="F110" s="19"/>
      <c r="G110" s="18">
        <f t="shared" si="41"/>
        <v>0</v>
      </c>
      <c r="H110" s="19"/>
      <c r="I110" s="18">
        <f t="shared" si="42"/>
        <v>0</v>
      </c>
      <c r="J110" s="19"/>
      <c r="K110" s="18">
        <f t="shared" si="43"/>
        <v>0</v>
      </c>
      <c r="L110" s="19"/>
      <c r="M110" s="18">
        <f t="shared" si="44"/>
        <v>0</v>
      </c>
      <c r="N110" s="20">
        <f t="shared" si="118"/>
        <v>0</v>
      </c>
      <c r="O110" s="21">
        <f t="shared" si="118"/>
        <v>0</v>
      </c>
      <c r="P110" s="19"/>
      <c r="Q110" s="18">
        <f t="shared" si="45"/>
        <v>0</v>
      </c>
      <c r="R110" s="19"/>
      <c r="S110" s="18">
        <f t="shared" si="46"/>
        <v>0</v>
      </c>
      <c r="T110" s="20">
        <f t="shared" si="119"/>
        <v>0</v>
      </c>
      <c r="U110" s="22">
        <f t="shared" si="119"/>
        <v>0</v>
      </c>
      <c r="V110" s="23"/>
      <c r="W110" s="18">
        <f t="shared" si="47"/>
        <v>0</v>
      </c>
      <c r="X110" s="24"/>
      <c r="Y110" s="18">
        <f t="shared" si="48"/>
        <v>0</v>
      </c>
      <c r="Z110" s="24"/>
      <c r="AA110" s="34">
        <f t="shared" si="54"/>
        <v>0</v>
      </c>
      <c r="AB110" s="37"/>
      <c r="AC110" s="34">
        <f t="shared" si="11"/>
        <v>0</v>
      </c>
      <c r="AD110" s="38">
        <f t="shared" si="50"/>
        <v>0</v>
      </c>
      <c r="AE110" s="27">
        <f t="shared" si="50"/>
        <v>0</v>
      </c>
      <c r="AF110" s="28">
        <f t="shared" si="51"/>
        <v>0</v>
      </c>
      <c r="AG110" s="29">
        <f t="shared" si="51"/>
        <v>0</v>
      </c>
      <c r="AH110" s="28">
        <f t="shared" si="52"/>
        <v>0</v>
      </c>
      <c r="AI110" s="22">
        <f t="shared" si="53"/>
        <v>0</v>
      </c>
    </row>
    <row r="111" spans="1:67" s="41" customFormat="1" ht="15.75" thickBot="1">
      <c r="A111" s="496" t="s">
        <v>38</v>
      </c>
      <c r="B111" s="497"/>
      <c r="C111" s="498"/>
      <c r="D111" s="39">
        <f aca="true" t="shared" si="120" ref="D111:Q111">SUM(D20:D110)</f>
        <v>482</v>
      </c>
      <c r="E111" s="39">
        <f t="shared" si="120"/>
        <v>40.16666666666667</v>
      </c>
      <c r="F111" s="39">
        <f t="shared" si="120"/>
        <v>1</v>
      </c>
      <c r="G111" s="39">
        <f t="shared" si="120"/>
        <v>0.08333333333333333</v>
      </c>
      <c r="H111" s="39">
        <f t="shared" si="120"/>
        <v>0</v>
      </c>
      <c r="I111" s="39">
        <f t="shared" si="120"/>
        <v>0</v>
      </c>
      <c r="J111" s="39">
        <f t="shared" si="120"/>
        <v>0</v>
      </c>
      <c r="K111" s="39">
        <f t="shared" si="120"/>
        <v>0</v>
      </c>
      <c r="L111" s="39">
        <f t="shared" si="120"/>
        <v>0</v>
      </c>
      <c r="M111" s="39">
        <f t="shared" si="120"/>
        <v>0</v>
      </c>
      <c r="N111" s="39">
        <f t="shared" si="120"/>
        <v>483</v>
      </c>
      <c r="O111" s="39">
        <f t="shared" si="120"/>
        <v>40.25000000000001</v>
      </c>
      <c r="P111" s="39">
        <f t="shared" si="120"/>
        <v>60.5</v>
      </c>
      <c r="Q111" s="39">
        <f t="shared" si="120"/>
        <v>5.041666666666666</v>
      </c>
      <c r="R111" s="39">
        <f>SUM(R20:R75)</f>
        <v>3</v>
      </c>
      <c r="S111" s="39">
        <f>SUM(S20:S110)</f>
        <v>0.25</v>
      </c>
      <c r="T111" s="39">
        <f>SUM(T20:T110)</f>
        <v>63.5</v>
      </c>
      <c r="U111" s="39">
        <f>SUM(U20:U110)</f>
        <v>5.291666666666666</v>
      </c>
      <c r="V111" s="39">
        <f>SUM(V20:V110)</f>
        <v>0</v>
      </c>
      <c r="W111" s="39">
        <f>SUM(W20:W75)</f>
        <v>0</v>
      </c>
      <c r="X111" s="39">
        <f aca="true" t="shared" si="121" ref="X111:AI111">SUM(X20:X110)</f>
        <v>24</v>
      </c>
      <c r="Y111" s="39">
        <f t="shared" si="121"/>
        <v>2</v>
      </c>
      <c r="Z111" s="39">
        <f t="shared" si="121"/>
        <v>95.75999999999999</v>
      </c>
      <c r="AA111" s="39">
        <f t="shared" si="121"/>
        <v>7.979999999999999</v>
      </c>
      <c r="AB111" s="39">
        <f t="shared" si="121"/>
        <v>9</v>
      </c>
      <c r="AC111" s="39">
        <f t="shared" si="121"/>
        <v>0.75</v>
      </c>
      <c r="AD111" s="39">
        <f t="shared" si="121"/>
        <v>128.76</v>
      </c>
      <c r="AE111" s="39">
        <f t="shared" si="121"/>
        <v>10.730000000000002</v>
      </c>
      <c r="AF111" s="39">
        <f t="shared" si="121"/>
        <v>675.26</v>
      </c>
      <c r="AG111" s="39">
        <f t="shared" si="121"/>
        <v>56.271666666666675</v>
      </c>
      <c r="AH111" s="39">
        <f t="shared" si="121"/>
        <v>49.260000000000005</v>
      </c>
      <c r="AI111" s="40">
        <f t="shared" si="121"/>
        <v>4.1049999999999995</v>
      </c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</row>
    <row r="112" spans="16:67" ht="15">
      <c r="P112" s="1"/>
      <c r="Q112" s="1"/>
      <c r="R112" s="1"/>
      <c r="S112" s="1"/>
      <c r="V112" s="1"/>
      <c r="W112" s="1"/>
      <c r="X112" s="1"/>
      <c r="Y112" s="1"/>
      <c r="Z112" s="1"/>
      <c r="AA112" s="1"/>
      <c r="AB112" s="1"/>
      <c r="AC112" s="1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</row>
    <row r="113" spans="1:19" ht="15">
      <c r="A113" s="373" t="s">
        <v>39</v>
      </c>
      <c r="B113" s="374"/>
      <c r="C113" s="374"/>
      <c r="D113" s="374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  <c r="Q113" s="374"/>
      <c r="R113" s="374"/>
      <c r="S113" s="374"/>
    </row>
    <row r="114" spans="1:36" ht="15" customHeight="1">
      <c r="A114" s="375" t="s">
        <v>1820</v>
      </c>
      <c r="B114" s="376"/>
      <c r="C114" s="376"/>
      <c r="D114" s="376"/>
      <c r="E114" s="376"/>
      <c r="F114" s="376"/>
      <c r="G114" s="376"/>
      <c r="H114" s="376"/>
      <c r="I114" s="376"/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  <c r="AD114" s="376"/>
      <c r="AE114" s="376"/>
      <c r="AF114" s="376"/>
      <c r="AG114" s="376"/>
      <c r="AH114" s="376"/>
      <c r="AI114" s="376"/>
      <c r="AJ114" s="1"/>
    </row>
    <row r="116" ht="15">
      <c r="A116" t="s">
        <v>40</v>
      </c>
    </row>
  </sheetData>
  <mergeCells count="69">
    <mergeCell ref="AH1:AI1"/>
    <mergeCell ref="A9:B9"/>
    <mergeCell ref="A2:AI2"/>
    <mergeCell ref="L3:S3"/>
    <mergeCell ref="L4:S4"/>
    <mergeCell ref="A6:AI6"/>
    <mergeCell ref="A7:AI7"/>
    <mergeCell ref="A10:B10"/>
    <mergeCell ref="A12:A19"/>
    <mergeCell ref="B12:B15"/>
    <mergeCell ref="C12:C19"/>
    <mergeCell ref="D12:AG12"/>
    <mergeCell ref="D13:U13"/>
    <mergeCell ref="V13:W16"/>
    <mergeCell ref="X13:AE13"/>
    <mergeCell ref="AF13:AG16"/>
    <mergeCell ref="X14:Y16"/>
    <mergeCell ref="P17:P19"/>
    <mergeCell ref="D17:D19"/>
    <mergeCell ref="E17:E19"/>
    <mergeCell ref="F17:F19"/>
    <mergeCell ref="G17:G19"/>
    <mergeCell ref="H17:H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Z14:AA16"/>
    <mergeCell ref="AB14:AC16"/>
    <mergeCell ref="AD14:AE16"/>
    <mergeCell ref="I17:I19"/>
    <mergeCell ref="J17:J19"/>
    <mergeCell ref="K17:K19"/>
    <mergeCell ref="L17:L19"/>
    <mergeCell ref="M17:M19"/>
    <mergeCell ref="N17:N19"/>
    <mergeCell ref="O17:O19"/>
    <mergeCell ref="Y17:Y19"/>
    <mergeCell ref="Z17:Z19"/>
    <mergeCell ref="AA17:AA19"/>
    <mergeCell ref="AB17:AB19"/>
    <mergeCell ref="Q17:Q19"/>
    <mergeCell ref="R17:R19"/>
    <mergeCell ref="S17:S19"/>
    <mergeCell ref="T17:T19"/>
    <mergeCell ref="U17:U19"/>
    <mergeCell ref="V17:V19"/>
    <mergeCell ref="A113:S113"/>
    <mergeCell ref="A114:AI114"/>
    <mergeCell ref="AI17:AI19"/>
    <mergeCell ref="A20:C20"/>
    <mergeCell ref="A62:C62"/>
    <mergeCell ref="A70:C70"/>
    <mergeCell ref="A85:C85"/>
    <mergeCell ref="A111:C111"/>
    <mergeCell ref="AC17:AC19"/>
    <mergeCell ref="AD17:AD19"/>
    <mergeCell ref="AE17:AE19"/>
    <mergeCell ref="AF17:AF19"/>
    <mergeCell ref="AG17:AG19"/>
    <mergeCell ref="AH17:AH19"/>
    <mergeCell ref="W17:W19"/>
    <mergeCell ref="X17:X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2"/>
  <sheetViews>
    <sheetView workbookViewId="0" topLeftCell="A46">
      <selection activeCell="D59" sqref="D59"/>
    </sheetView>
  </sheetViews>
  <sheetFormatPr defaultColWidth="9.140625" defaultRowHeight="15"/>
  <cols>
    <col min="1" max="1" width="21.00390625" style="0" customWidth="1"/>
    <col min="2" max="2" width="23.7109375" style="0" customWidth="1"/>
    <col min="3" max="3" width="45.28125" style="0" customWidth="1"/>
    <col min="4" max="5" width="8.00390625" style="0" customWidth="1"/>
    <col min="6" max="6" width="7.00390625" style="0" bestFit="1" customWidth="1"/>
    <col min="7" max="7" width="7.28125" style="0" customWidth="1"/>
    <col min="8" max="8" width="5.8515625" style="0" customWidth="1"/>
    <col min="9" max="9" width="6.421875" style="0" customWidth="1"/>
    <col min="10" max="11" width="6.28125" style="0" customWidth="1"/>
    <col min="12" max="13" width="7.28125" style="0" customWidth="1"/>
    <col min="14" max="14" width="11.28125" style="1" customWidth="1"/>
    <col min="15" max="15" width="11.00390625" style="1" customWidth="1"/>
    <col min="16" max="16" width="8.57421875" style="0" customWidth="1"/>
    <col min="17" max="17" width="7.421875" style="0" customWidth="1"/>
    <col min="18" max="19" width="7.7109375" style="0" customWidth="1"/>
    <col min="20" max="20" width="9.28125" style="1" customWidth="1"/>
    <col min="21" max="21" width="9.8515625" style="1" customWidth="1"/>
    <col min="22" max="22" width="7.7109375" style="0" customWidth="1"/>
    <col min="23" max="23" width="6.140625" style="0" customWidth="1"/>
    <col min="24" max="26" width="7.7109375" style="0" customWidth="1"/>
    <col min="27" max="27" width="9.7109375" style="0" customWidth="1"/>
    <col min="28" max="29" width="7.7109375" style="0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127</v>
      </c>
    </row>
    <row r="10" spans="1:3" s="7" customFormat="1" ht="16.5" thickBot="1">
      <c r="A10" s="449" t="s">
        <v>5</v>
      </c>
      <c r="B10" s="450"/>
      <c r="C10" s="8" t="s">
        <v>1821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07" t="s">
        <v>216</v>
      </c>
      <c r="B21" s="106" t="s">
        <v>68</v>
      </c>
      <c r="C21" s="106" t="s">
        <v>217</v>
      </c>
      <c r="D21" s="106">
        <v>12</v>
      </c>
      <c r="E21" s="18">
        <f aca="true" t="shared" si="0" ref="E21:E86">+D21/12</f>
        <v>1</v>
      </c>
      <c r="F21" s="108"/>
      <c r="G21" s="18">
        <f aca="true" t="shared" si="1" ref="G21:G62">F21/12</f>
        <v>0</v>
      </c>
      <c r="H21" s="19"/>
      <c r="I21" s="18">
        <f aca="true" t="shared" si="2" ref="I21:I62">+H21/12</f>
        <v>0</v>
      </c>
      <c r="J21" s="19"/>
      <c r="K21" s="18">
        <f aca="true" t="shared" si="3" ref="K21:M62">+J21/12</f>
        <v>0</v>
      </c>
      <c r="L21" s="19"/>
      <c r="M21" s="18">
        <f t="shared" si="3"/>
        <v>0</v>
      </c>
      <c r="N21" s="20">
        <f aca="true" t="shared" si="4" ref="N21:O62">D21+F21+H21+J21+L21</f>
        <v>12</v>
      </c>
      <c r="O21" s="21">
        <f t="shared" si="4"/>
        <v>1</v>
      </c>
      <c r="P21" s="109">
        <v>0</v>
      </c>
      <c r="Q21" s="18">
        <f aca="true" t="shared" si="5" ref="Q21:Q62">+P21/12</f>
        <v>0</v>
      </c>
      <c r="R21" s="19"/>
      <c r="S21" s="18">
        <f aca="true" t="shared" si="6" ref="S21:S62">+R21/12</f>
        <v>0</v>
      </c>
      <c r="T21" s="20">
        <f aca="true" t="shared" si="7" ref="T21:U62">P21+R21</f>
        <v>0</v>
      </c>
      <c r="U21" s="22">
        <f t="shared" si="7"/>
        <v>0</v>
      </c>
      <c r="V21" s="23"/>
      <c r="W21" s="18">
        <f aca="true" t="shared" si="8" ref="W21:W62">+V21/12</f>
        <v>0</v>
      </c>
      <c r="X21" s="24"/>
      <c r="Y21" s="18">
        <f aca="true" t="shared" si="9" ref="Y21:Y62">+X21/12</f>
        <v>0</v>
      </c>
      <c r="Z21" s="110">
        <v>0</v>
      </c>
      <c r="AA21" s="18">
        <f aca="true" t="shared" si="10" ref="AA21:AA62">+Z21/12</f>
        <v>0</v>
      </c>
      <c r="AB21" s="25"/>
      <c r="AC21" s="18">
        <f aca="true" t="shared" si="11" ref="AC21:AC86">AB21/12</f>
        <v>0</v>
      </c>
      <c r="AD21" s="26">
        <f aca="true" t="shared" si="12" ref="AD21:AE61">X21+Z21+AB21</f>
        <v>0</v>
      </c>
      <c r="AE21" s="27">
        <f t="shared" si="12"/>
        <v>0</v>
      </c>
      <c r="AF21" s="28">
        <f aca="true" t="shared" si="13" ref="AF21:AG62">N21+T21+V21+AD21</f>
        <v>12</v>
      </c>
      <c r="AG21" s="29">
        <f t="shared" si="13"/>
        <v>1</v>
      </c>
      <c r="AH21" s="28">
        <f aca="true" t="shared" si="14" ref="AH21:AH63">IF(AF21-F21-J21-AB21-12&lt;0,0,AF21-F21-J21-AB21-12)</f>
        <v>0</v>
      </c>
      <c r="AI21" s="22">
        <f aca="true" t="shared" si="15" ref="AI21:AI63">AH21/12</f>
        <v>0</v>
      </c>
    </row>
    <row r="22" spans="1:35" s="105" customFormat="1" ht="15">
      <c r="A22" s="107" t="s">
        <v>218</v>
      </c>
      <c r="B22" s="106" t="s">
        <v>61</v>
      </c>
      <c r="C22" s="106" t="s">
        <v>219</v>
      </c>
      <c r="D22" s="106">
        <v>12</v>
      </c>
      <c r="E22" s="18">
        <f aca="true" t="shared" si="16" ref="E22:E37">+D22/12</f>
        <v>1</v>
      </c>
      <c r="F22" s="108"/>
      <c r="G22" s="18">
        <f aca="true" t="shared" si="17" ref="G22:G37">F22/12</f>
        <v>0</v>
      </c>
      <c r="H22" s="19"/>
      <c r="I22" s="18">
        <f aca="true" t="shared" si="18" ref="I22:I37">+H22/12</f>
        <v>0</v>
      </c>
      <c r="J22" s="19"/>
      <c r="K22" s="18">
        <f aca="true" t="shared" si="19" ref="K22:K37">+J22/12</f>
        <v>0</v>
      </c>
      <c r="L22" s="19"/>
      <c r="M22" s="18">
        <f aca="true" t="shared" si="20" ref="M22:M37">+L22/12</f>
        <v>0</v>
      </c>
      <c r="N22" s="20">
        <f aca="true" t="shared" si="21" ref="N22:N37">D22+F22+H22+J22+L22</f>
        <v>12</v>
      </c>
      <c r="O22" s="21">
        <f aca="true" t="shared" si="22" ref="O22:O37">E22+G22+I22+K22+M22</f>
        <v>1</v>
      </c>
      <c r="P22" s="109">
        <v>0</v>
      </c>
      <c r="Q22" s="18">
        <f aca="true" t="shared" si="23" ref="Q22:Q37">+P22/12</f>
        <v>0</v>
      </c>
      <c r="R22" s="19"/>
      <c r="S22" s="18">
        <f aca="true" t="shared" si="24" ref="S22:S37">+R22/12</f>
        <v>0</v>
      </c>
      <c r="T22" s="20">
        <f aca="true" t="shared" si="25" ref="T22:T37">P22+R22</f>
        <v>0</v>
      </c>
      <c r="U22" s="22">
        <f aca="true" t="shared" si="26" ref="U22:U37">Q22+S22</f>
        <v>0</v>
      </c>
      <c r="V22" s="23"/>
      <c r="W22" s="18">
        <f aca="true" t="shared" si="27" ref="W22:W37">+V22/12</f>
        <v>0</v>
      </c>
      <c r="X22" s="24"/>
      <c r="Y22" s="18">
        <f aca="true" t="shared" si="28" ref="Y22:Y37">+X22/12</f>
        <v>0</v>
      </c>
      <c r="Z22" s="110">
        <v>6</v>
      </c>
      <c r="AA22" s="18">
        <f aca="true" t="shared" si="29" ref="AA22:AA37">+Z22/12</f>
        <v>0.5</v>
      </c>
      <c r="AB22" s="25"/>
      <c r="AC22" s="18">
        <f aca="true" t="shared" si="30" ref="AC22:AC37">AB22/12</f>
        <v>0</v>
      </c>
      <c r="AD22" s="26">
        <f aca="true" t="shared" si="31" ref="AD22:AD37">X22+Z22+AB22</f>
        <v>6</v>
      </c>
      <c r="AE22" s="27">
        <f aca="true" t="shared" si="32" ref="AE22:AE37">Y22+AA22+AC22</f>
        <v>0.5</v>
      </c>
      <c r="AF22" s="28">
        <f aca="true" t="shared" si="33" ref="AF22:AF37">N22+T22+V22+AD22</f>
        <v>18</v>
      </c>
      <c r="AG22" s="29">
        <f aca="true" t="shared" si="34" ref="AG22:AG37">O22+U22+W22+AE22</f>
        <v>1.5</v>
      </c>
      <c r="AH22" s="28">
        <f aca="true" t="shared" si="35" ref="AH22:AH37">IF(AF22-F22-J22-AB22-12&lt;0,0,AF22-F22-J22-AB22-12)</f>
        <v>6</v>
      </c>
      <c r="AI22" s="22">
        <f aca="true" t="shared" si="36" ref="AI22:AI37">AH22/12</f>
        <v>0.5</v>
      </c>
    </row>
    <row r="23" spans="1:35" s="105" customFormat="1" ht="15">
      <c r="A23" s="107" t="s">
        <v>220</v>
      </c>
      <c r="B23" s="106" t="s">
        <v>61</v>
      </c>
      <c r="C23" s="106" t="s">
        <v>221</v>
      </c>
      <c r="D23" s="106">
        <v>12</v>
      </c>
      <c r="E23" s="18">
        <f t="shared" si="16"/>
        <v>1</v>
      </c>
      <c r="F23" s="108"/>
      <c r="G23" s="18">
        <f t="shared" si="17"/>
        <v>0</v>
      </c>
      <c r="H23" s="19"/>
      <c r="I23" s="18">
        <f t="shared" si="18"/>
        <v>0</v>
      </c>
      <c r="J23" s="19"/>
      <c r="K23" s="18">
        <f t="shared" si="19"/>
        <v>0</v>
      </c>
      <c r="L23" s="19"/>
      <c r="M23" s="18">
        <f t="shared" si="20"/>
        <v>0</v>
      </c>
      <c r="N23" s="20">
        <f t="shared" si="21"/>
        <v>12</v>
      </c>
      <c r="O23" s="21">
        <f t="shared" si="22"/>
        <v>1</v>
      </c>
      <c r="P23" s="109">
        <v>0</v>
      </c>
      <c r="Q23" s="18">
        <f t="shared" si="23"/>
        <v>0</v>
      </c>
      <c r="R23" s="19"/>
      <c r="S23" s="18">
        <f t="shared" si="24"/>
        <v>0</v>
      </c>
      <c r="T23" s="20">
        <f t="shared" si="25"/>
        <v>0</v>
      </c>
      <c r="U23" s="22">
        <f t="shared" si="26"/>
        <v>0</v>
      </c>
      <c r="V23" s="23"/>
      <c r="W23" s="18">
        <f t="shared" si="27"/>
        <v>0</v>
      </c>
      <c r="X23" s="24"/>
      <c r="Y23" s="18">
        <f t="shared" si="28"/>
        <v>0</v>
      </c>
      <c r="Z23" s="110">
        <v>3.46</v>
      </c>
      <c r="AA23" s="18">
        <f t="shared" si="29"/>
        <v>0.28833333333333333</v>
      </c>
      <c r="AB23" s="25"/>
      <c r="AC23" s="18">
        <f t="shared" si="30"/>
        <v>0</v>
      </c>
      <c r="AD23" s="26">
        <f t="shared" si="31"/>
        <v>3.46</v>
      </c>
      <c r="AE23" s="27">
        <f t="shared" si="32"/>
        <v>0.28833333333333333</v>
      </c>
      <c r="AF23" s="28">
        <f t="shared" si="33"/>
        <v>15.46</v>
      </c>
      <c r="AG23" s="29">
        <f t="shared" si="34"/>
        <v>1.2883333333333333</v>
      </c>
      <c r="AH23" s="28">
        <f t="shared" si="35"/>
        <v>3.460000000000001</v>
      </c>
      <c r="AI23" s="22">
        <f t="shared" si="36"/>
        <v>0.2883333333333334</v>
      </c>
    </row>
    <row r="24" spans="1:35" s="105" customFormat="1" ht="15">
      <c r="A24" s="107" t="s">
        <v>222</v>
      </c>
      <c r="B24" s="106" t="s">
        <v>223</v>
      </c>
      <c r="C24" s="106" t="s">
        <v>224</v>
      </c>
      <c r="D24" s="106">
        <v>9</v>
      </c>
      <c r="E24" s="18">
        <f t="shared" si="16"/>
        <v>0.75</v>
      </c>
      <c r="F24" s="108"/>
      <c r="G24" s="18">
        <f t="shared" si="17"/>
        <v>0</v>
      </c>
      <c r="H24" s="19"/>
      <c r="I24" s="18">
        <f t="shared" si="18"/>
        <v>0</v>
      </c>
      <c r="J24" s="19"/>
      <c r="K24" s="18">
        <f t="shared" si="19"/>
        <v>0</v>
      </c>
      <c r="L24" s="19"/>
      <c r="M24" s="18">
        <f t="shared" si="20"/>
        <v>0</v>
      </c>
      <c r="N24" s="20">
        <f t="shared" si="21"/>
        <v>9</v>
      </c>
      <c r="O24" s="21">
        <f t="shared" si="22"/>
        <v>0.75</v>
      </c>
      <c r="P24" s="109">
        <v>0</v>
      </c>
      <c r="Q24" s="18">
        <f t="shared" si="23"/>
        <v>0</v>
      </c>
      <c r="R24" s="19"/>
      <c r="S24" s="18">
        <f t="shared" si="24"/>
        <v>0</v>
      </c>
      <c r="T24" s="20">
        <f t="shared" si="25"/>
        <v>0</v>
      </c>
      <c r="U24" s="22">
        <f t="shared" si="26"/>
        <v>0</v>
      </c>
      <c r="V24" s="23"/>
      <c r="W24" s="18">
        <f t="shared" si="27"/>
        <v>0</v>
      </c>
      <c r="X24" s="24"/>
      <c r="Y24" s="18">
        <f t="shared" si="28"/>
        <v>0</v>
      </c>
      <c r="Z24" s="110">
        <v>3.26</v>
      </c>
      <c r="AA24" s="18">
        <f t="shared" si="29"/>
        <v>0.27166666666666667</v>
      </c>
      <c r="AB24" s="25"/>
      <c r="AC24" s="18">
        <f t="shared" si="30"/>
        <v>0</v>
      </c>
      <c r="AD24" s="26">
        <f t="shared" si="31"/>
        <v>3.26</v>
      </c>
      <c r="AE24" s="27">
        <f t="shared" si="32"/>
        <v>0.27166666666666667</v>
      </c>
      <c r="AF24" s="28">
        <f t="shared" si="33"/>
        <v>12.26</v>
      </c>
      <c r="AG24" s="29">
        <f t="shared" si="34"/>
        <v>1.0216666666666667</v>
      </c>
      <c r="AH24" s="28">
        <f t="shared" si="35"/>
        <v>0.2599999999999998</v>
      </c>
      <c r="AI24" s="22">
        <f t="shared" si="36"/>
        <v>0.02166666666666665</v>
      </c>
    </row>
    <row r="25" spans="1:35" s="105" customFormat="1" ht="15">
      <c r="A25" s="107" t="s">
        <v>225</v>
      </c>
      <c r="B25" s="106" t="s">
        <v>61</v>
      </c>
      <c r="C25" s="106" t="s">
        <v>226</v>
      </c>
      <c r="D25" s="106">
        <v>10</v>
      </c>
      <c r="E25" s="18">
        <f t="shared" si="16"/>
        <v>0.8333333333333334</v>
      </c>
      <c r="F25" s="108">
        <v>1</v>
      </c>
      <c r="G25" s="18">
        <f t="shared" si="17"/>
        <v>0.08333333333333333</v>
      </c>
      <c r="H25" s="19"/>
      <c r="I25" s="18">
        <f t="shared" si="18"/>
        <v>0</v>
      </c>
      <c r="J25" s="19"/>
      <c r="K25" s="18">
        <f t="shared" si="19"/>
        <v>0</v>
      </c>
      <c r="L25" s="19"/>
      <c r="M25" s="18">
        <f t="shared" si="20"/>
        <v>0</v>
      </c>
      <c r="N25" s="20">
        <f t="shared" si="21"/>
        <v>11</v>
      </c>
      <c r="O25" s="21">
        <f t="shared" si="22"/>
        <v>0.9166666666666667</v>
      </c>
      <c r="P25" s="109">
        <v>0</v>
      </c>
      <c r="Q25" s="18">
        <f t="shared" si="23"/>
        <v>0</v>
      </c>
      <c r="R25" s="19"/>
      <c r="S25" s="18">
        <f t="shared" si="24"/>
        <v>0</v>
      </c>
      <c r="T25" s="20">
        <f t="shared" si="25"/>
        <v>0</v>
      </c>
      <c r="U25" s="22">
        <f t="shared" si="26"/>
        <v>0</v>
      </c>
      <c r="V25" s="23"/>
      <c r="W25" s="18">
        <f t="shared" si="27"/>
        <v>0</v>
      </c>
      <c r="X25" s="24"/>
      <c r="Y25" s="18">
        <f t="shared" si="28"/>
        <v>0</v>
      </c>
      <c r="Z25" s="110">
        <v>0.8</v>
      </c>
      <c r="AA25" s="18">
        <f t="shared" si="29"/>
        <v>0.06666666666666667</v>
      </c>
      <c r="AB25" s="25"/>
      <c r="AC25" s="18">
        <f t="shared" si="30"/>
        <v>0</v>
      </c>
      <c r="AD25" s="26">
        <f t="shared" si="31"/>
        <v>0.8</v>
      </c>
      <c r="AE25" s="27">
        <f t="shared" si="32"/>
        <v>0.06666666666666667</v>
      </c>
      <c r="AF25" s="28">
        <f t="shared" si="33"/>
        <v>11.8</v>
      </c>
      <c r="AG25" s="29">
        <f t="shared" si="34"/>
        <v>0.9833333333333334</v>
      </c>
      <c r="AH25" s="28">
        <f t="shared" si="35"/>
        <v>0</v>
      </c>
      <c r="AI25" s="22">
        <f t="shared" si="36"/>
        <v>0</v>
      </c>
    </row>
    <row r="26" spans="1:35" s="105" customFormat="1" ht="15">
      <c r="A26" s="107" t="s">
        <v>227</v>
      </c>
      <c r="B26" s="106" t="s">
        <v>64</v>
      </c>
      <c r="C26" s="106" t="s">
        <v>228</v>
      </c>
      <c r="D26" s="106">
        <v>0.48</v>
      </c>
      <c r="E26" s="18">
        <f t="shared" si="16"/>
        <v>0.04</v>
      </c>
      <c r="F26" s="108">
        <v>2.52</v>
      </c>
      <c r="G26" s="18">
        <f t="shared" si="17"/>
        <v>0.21</v>
      </c>
      <c r="H26" s="19"/>
      <c r="I26" s="18">
        <f t="shared" si="18"/>
        <v>0</v>
      </c>
      <c r="J26" s="19"/>
      <c r="K26" s="18">
        <f t="shared" si="19"/>
        <v>0</v>
      </c>
      <c r="L26" s="19"/>
      <c r="M26" s="18">
        <f t="shared" si="20"/>
        <v>0</v>
      </c>
      <c r="N26" s="20">
        <f t="shared" si="21"/>
        <v>3</v>
      </c>
      <c r="O26" s="21">
        <f t="shared" si="22"/>
        <v>0.25</v>
      </c>
      <c r="P26" s="109">
        <v>11.52</v>
      </c>
      <c r="Q26" s="18">
        <f t="shared" si="23"/>
        <v>0.96</v>
      </c>
      <c r="R26" s="19"/>
      <c r="S26" s="18">
        <f t="shared" si="24"/>
        <v>0</v>
      </c>
      <c r="T26" s="20">
        <f t="shared" si="25"/>
        <v>11.52</v>
      </c>
      <c r="U26" s="22">
        <f t="shared" si="26"/>
        <v>0.96</v>
      </c>
      <c r="V26" s="23"/>
      <c r="W26" s="18">
        <f t="shared" si="27"/>
        <v>0</v>
      </c>
      <c r="X26" s="24"/>
      <c r="Y26" s="18">
        <f t="shared" si="28"/>
        <v>0</v>
      </c>
      <c r="Z26" s="110">
        <v>0</v>
      </c>
      <c r="AA26" s="18">
        <f t="shared" si="29"/>
        <v>0</v>
      </c>
      <c r="AB26" s="25">
        <v>0.85</v>
      </c>
      <c r="AC26" s="18">
        <f t="shared" si="30"/>
        <v>0.07083333333333333</v>
      </c>
      <c r="AD26" s="26">
        <f t="shared" si="31"/>
        <v>0.85</v>
      </c>
      <c r="AE26" s="27">
        <f t="shared" si="32"/>
        <v>0.07083333333333333</v>
      </c>
      <c r="AF26" s="28">
        <f t="shared" si="33"/>
        <v>15.37</v>
      </c>
      <c r="AG26" s="29">
        <f t="shared" si="34"/>
        <v>1.2808333333333333</v>
      </c>
      <c r="AH26" s="28">
        <f t="shared" si="35"/>
        <v>0</v>
      </c>
      <c r="AI26" s="22">
        <f t="shared" si="36"/>
        <v>0</v>
      </c>
    </row>
    <row r="27" spans="1:35" s="105" customFormat="1" ht="15">
      <c r="A27" s="107" t="s">
        <v>229</v>
      </c>
      <c r="B27" s="106" t="s">
        <v>68</v>
      </c>
      <c r="C27" s="106" t="s">
        <v>230</v>
      </c>
      <c r="D27" s="106">
        <v>12</v>
      </c>
      <c r="E27" s="18">
        <f t="shared" si="16"/>
        <v>1</v>
      </c>
      <c r="F27" s="108"/>
      <c r="G27" s="18">
        <f t="shared" si="17"/>
        <v>0</v>
      </c>
      <c r="H27" s="19"/>
      <c r="I27" s="18">
        <f t="shared" si="18"/>
        <v>0</v>
      </c>
      <c r="J27" s="19"/>
      <c r="K27" s="18">
        <f t="shared" si="19"/>
        <v>0</v>
      </c>
      <c r="L27" s="19"/>
      <c r="M27" s="18">
        <f t="shared" si="20"/>
        <v>0</v>
      </c>
      <c r="N27" s="20">
        <f t="shared" si="21"/>
        <v>12</v>
      </c>
      <c r="O27" s="21">
        <f t="shared" si="22"/>
        <v>1</v>
      </c>
      <c r="P27" s="109">
        <v>0</v>
      </c>
      <c r="Q27" s="18">
        <f t="shared" si="23"/>
        <v>0</v>
      </c>
      <c r="R27" s="19"/>
      <c r="S27" s="18">
        <f t="shared" si="24"/>
        <v>0</v>
      </c>
      <c r="T27" s="20">
        <f t="shared" si="25"/>
        <v>0</v>
      </c>
      <c r="U27" s="22">
        <f t="shared" si="26"/>
        <v>0</v>
      </c>
      <c r="V27" s="23"/>
      <c r="W27" s="18">
        <f t="shared" si="27"/>
        <v>0</v>
      </c>
      <c r="X27" s="24"/>
      <c r="Y27" s="18">
        <f t="shared" si="28"/>
        <v>0</v>
      </c>
      <c r="Z27" s="110">
        <v>6</v>
      </c>
      <c r="AA27" s="18">
        <f t="shared" si="29"/>
        <v>0.5</v>
      </c>
      <c r="AB27" s="25"/>
      <c r="AC27" s="18">
        <f t="shared" si="30"/>
        <v>0</v>
      </c>
      <c r="AD27" s="26">
        <f t="shared" si="31"/>
        <v>6</v>
      </c>
      <c r="AE27" s="27">
        <f t="shared" si="32"/>
        <v>0.5</v>
      </c>
      <c r="AF27" s="28">
        <f t="shared" si="33"/>
        <v>18</v>
      </c>
      <c r="AG27" s="29">
        <f t="shared" si="34"/>
        <v>1.5</v>
      </c>
      <c r="AH27" s="28">
        <f t="shared" si="35"/>
        <v>6</v>
      </c>
      <c r="AI27" s="22">
        <f t="shared" si="36"/>
        <v>0.5</v>
      </c>
    </row>
    <row r="28" spans="1:35" s="105" customFormat="1" ht="15">
      <c r="A28" s="107" t="s">
        <v>231</v>
      </c>
      <c r="B28" s="106" t="s">
        <v>68</v>
      </c>
      <c r="C28" s="106" t="s">
        <v>232</v>
      </c>
      <c r="D28" s="106">
        <v>12</v>
      </c>
      <c r="E28" s="18">
        <f t="shared" si="16"/>
        <v>1</v>
      </c>
      <c r="F28" s="108"/>
      <c r="G28" s="18">
        <f t="shared" si="17"/>
        <v>0</v>
      </c>
      <c r="H28" s="19"/>
      <c r="I28" s="18">
        <f t="shared" si="18"/>
        <v>0</v>
      </c>
      <c r="J28" s="19"/>
      <c r="K28" s="18">
        <f t="shared" si="19"/>
        <v>0</v>
      </c>
      <c r="L28" s="19"/>
      <c r="M28" s="18">
        <f t="shared" si="20"/>
        <v>0</v>
      </c>
      <c r="N28" s="20">
        <f t="shared" si="21"/>
        <v>12</v>
      </c>
      <c r="O28" s="21">
        <f t="shared" si="22"/>
        <v>1</v>
      </c>
      <c r="P28" s="109">
        <v>0</v>
      </c>
      <c r="Q28" s="18">
        <f t="shared" si="23"/>
        <v>0</v>
      </c>
      <c r="R28" s="19"/>
      <c r="S28" s="18">
        <f t="shared" si="24"/>
        <v>0</v>
      </c>
      <c r="T28" s="20">
        <f t="shared" si="25"/>
        <v>0</v>
      </c>
      <c r="U28" s="22">
        <f t="shared" si="26"/>
        <v>0</v>
      </c>
      <c r="V28" s="23"/>
      <c r="W28" s="18">
        <f t="shared" si="27"/>
        <v>0</v>
      </c>
      <c r="X28" s="24"/>
      <c r="Y28" s="18">
        <f t="shared" si="28"/>
        <v>0</v>
      </c>
      <c r="Z28" s="110">
        <v>0</v>
      </c>
      <c r="AA28" s="18">
        <f t="shared" si="29"/>
        <v>0</v>
      </c>
      <c r="AB28" s="25"/>
      <c r="AC28" s="18">
        <f t="shared" si="30"/>
        <v>0</v>
      </c>
      <c r="AD28" s="26">
        <f t="shared" si="31"/>
        <v>0</v>
      </c>
      <c r="AE28" s="27">
        <f t="shared" si="32"/>
        <v>0</v>
      </c>
      <c r="AF28" s="28">
        <f t="shared" si="33"/>
        <v>12</v>
      </c>
      <c r="AG28" s="29">
        <f t="shared" si="34"/>
        <v>1</v>
      </c>
      <c r="AH28" s="28">
        <f t="shared" si="35"/>
        <v>0</v>
      </c>
      <c r="AI28" s="22">
        <f t="shared" si="36"/>
        <v>0</v>
      </c>
    </row>
    <row r="29" spans="1:35" s="105" customFormat="1" ht="15">
      <c r="A29" s="107" t="s">
        <v>233</v>
      </c>
      <c r="B29" s="106" t="s">
        <v>234</v>
      </c>
      <c r="C29" s="106" t="s">
        <v>235</v>
      </c>
      <c r="D29" s="106">
        <v>6</v>
      </c>
      <c r="E29" s="18">
        <f t="shared" si="16"/>
        <v>0.5</v>
      </c>
      <c r="F29" s="108">
        <v>0.75</v>
      </c>
      <c r="G29" s="18">
        <f t="shared" si="17"/>
        <v>0.0625</v>
      </c>
      <c r="H29" s="19"/>
      <c r="I29" s="18">
        <f t="shared" si="18"/>
        <v>0</v>
      </c>
      <c r="J29" s="19"/>
      <c r="K29" s="18">
        <f t="shared" si="19"/>
        <v>0</v>
      </c>
      <c r="L29" s="19"/>
      <c r="M29" s="18">
        <f t="shared" si="20"/>
        <v>0</v>
      </c>
      <c r="N29" s="20">
        <f t="shared" si="21"/>
        <v>6.75</v>
      </c>
      <c r="O29" s="21">
        <f t="shared" si="22"/>
        <v>0.5625</v>
      </c>
      <c r="P29" s="109">
        <v>6</v>
      </c>
      <c r="Q29" s="18">
        <f t="shared" si="23"/>
        <v>0.5</v>
      </c>
      <c r="R29" s="19"/>
      <c r="S29" s="18">
        <f t="shared" si="24"/>
        <v>0</v>
      </c>
      <c r="T29" s="20">
        <f t="shared" si="25"/>
        <v>6</v>
      </c>
      <c r="U29" s="22">
        <f t="shared" si="26"/>
        <v>0.5</v>
      </c>
      <c r="V29" s="23"/>
      <c r="W29" s="18">
        <f t="shared" si="27"/>
        <v>0</v>
      </c>
      <c r="X29" s="24"/>
      <c r="Y29" s="18">
        <f t="shared" si="28"/>
        <v>0</v>
      </c>
      <c r="Z29" s="110">
        <v>0</v>
      </c>
      <c r="AA29" s="18">
        <f t="shared" si="29"/>
        <v>0</v>
      </c>
      <c r="AB29" s="25"/>
      <c r="AC29" s="18">
        <f t="shared" si="30"/>
        <v>0</v>
      </c>
      <c r="AD29" s="26">
        <f t="shared" si="31"/>
        <v>0</v>
      </c>
      <c r="AE29" s="27">
        <f t="shared" si="32"/>
        <v>0</v>
      </c>
      <c r="AF29" s="28">
        <f t="shared" si="33"/>
        <v>12.75</v>
      </c>
      <c r="AG29" s="29">
        <f t="shared" si="34"/>
        <v>1.0625</v>
      </c>
      <c r="AH29" s="28">
        <f t="shared" si="35"/>
        <v>0</v>
      </c>
      <c r="AI29" s="22">
        <f t="shared" si="36"/>
        <v>0</v>
      </c>
    </row>
    <row r="30" spans="1:35" s="105" customFormat="1" ht="15">
      <c r="A30" s="107" t="s">
        <v>236</v>
      </c>
      <c r="B30" s="106" t="s">
        <v>78</v>
      </c>
      <c r="C30" s="106" t="s">
        <v>237</v>
      </c>
      <c r="D30" s="106">
        <v>8</v>
      </c>
      <c r="E30" s="18">
        <f t="shared" si="16"/>
        <v>0.6666666666666666</v>
      </c>
      <c r="F30" s="108"/>
      <c r="G30" s="18">
        <f t="shared" si="17"/>
        <v>0</v>
      </c>
      <c r="H30" s="19"/>
      <c r="I30" s="18">
        <f t="shared" si="18"/>
        <v>0</v>
      </c>
      <c r="J30" s="19"/>
      <c r="K30" s="18">
        <f t="shared" si="19"/>
        <v>0</v>
      </c>
      <c r="L30" s="19"/>
      <c r="M30" s="18">
        <f t="shared" si="20"/>
        <v>0</v>
      </c>
      <c r="N30" s="20">
        <f t="shared" si="21"/>
        <v>8</v>
      </c>
      <c r="O30" s="21">
        <f t="shared" si="22"/>
        <v>0.6666666666666666</v>
      </c>
      <c r="P30" s="109">
        <v>9</v>
      </c>
      <c r="Q30" s="18">
        <f t="shared" si="23"/>
        <v>0.75</v>
      </c>
      <c r="R30" s="19"/>
      <c r="S30" s="18">
        <f t="shared" si="24"/>
        <v>0</v>
      </c>
      <c r="T30" s="20">
        <f t="shared" si="25"/>
        <v>9</v>
      </c>
      <c r="U30" s="22">
        <f t="shared" si="26"/>
        <v>0.75</v>
      </c>
      <c r="V30" s="23"/>
      <c r="W30" s="18">
        <f t="shared" si="27"/>
        <v>0</v>
      </c>
      <c r="X30" s="24"/>
      <c r="Y30" s="18">
        <f t="shared" si="28"/>
        <v>0</v>
      </c>
      <c r="Z30" s="110">
        <v>0</v>
      </c>
      <c r="AA30" s="18">
        <f t="shared" si="29"/>
        <v>0</v>
      </c>
      <c r="AB30" s="25"/>
      <c r="AC30" s="18">
        <f t="shared" si="30"/>
        <v>0</v>
      </c>
      <c r="AD30" s="26">
        <f t="shared" si="31"/>
        <v>0</v>
      </c>
      <c r="AE30" s="27">
        <f t="shared" si="32"/>
        <v>0</v>
      </c>
      <c r="AF30" s="28">
        <f t="shared" si="33"/>
        <v>17</v>
      </c>
      <c r="AG30" s="29">
        <f t="shared" si="34"/>
        <v>1.4166666666666665</v>
      </c>
      <c r="AH30" s="28">
        <f t="shared" si="35"/>
        <v>5</v>
      </c>
      <c r="AI30" s="22">
        <f t="shared" si="36"/>
        <v>0.4166666666666667</v>
      </c>
    </row>
    <row r="31" spans="1:35" s="105" customFormat="1" ht="15">
      <c r="A31" s="107" t="s">
        <v>238</v>
      </c>
      <c r="B31" s="106" t="s">
        <v>64</v>
      </c>
      <c r="C31" s="106" t="s">
        <v>239</v>
      </c>
      <c r="D31" s="106">
        <v>6.5</v>
      </c>
      <c r="E31" s="18">
        <f t="shared" si="16"/>
        <v>0.5416666666666666</v>
      </c>
      <c r="F31" s="108">
        <v>2</v>
      </c>
      <c r="G31" s="18">
        <f t="shared" si="17"/>
        <v>0.16666666666666666</v>
      </c>
      <c r="H31" s="19"/>
      <c r="I31" s="18">
        <f t="shared" si="18"/>
        <v>0</v>
      </c>
      <c r="J31" s="19"/>
      <c r="K31" s="18">
        <f t="shared" si="19"/>
        <v>0</v>
      </c>
      <c r="L31" s="19"/>
      <c r="M31" s="18">
        <f t="shared" si="20"/>
        <v>0</v>
      </c>
      <c r="N31" s="20">
        <f t="shared" si="21"/>
        <v>8.5</v>
      </c>
      <c r="O31" s="21">
        <f t="shared" si="22"/>
        <v>0.7083333333333333</v>
      </c>
      <c r="P31" s="109">
        <v>6</v>
      </c>
      <c r="Q31" s="18">
        <f t="shared" si="23"/>
        <v>0.5</v>
      </c>
      <c r="R31" s="19"/>
      <c r="S31" s="18">
        <f t="shared" si="24"/>
        <v>0</v>
      </c>
      <c r="T31" s="20">
        <f t="shared" si="25"/>
        <v>6</v>
      </c>
      <c r="U31" s="22">
        <f t="shared" si="26"/>
        <v>0.5</v>
      </c>
      <c r="V31" s="23"/>
      <c r="W31" s="18">
        <f t="shared" si="27"/>
        <v>0</v>
      </c>
      <c r="X31" s="24"/>
      <c r="Y31" s="18">
        <f t="shared" si="28"/>
        <v>0</v>
      </c>
      <c r="Z31" s="110">
        <v>0.53</v>
      </c>
      <c r="AA31" s="18">
        <f t="shared" si="29"/>
        <v>0.04416666666666667</v>
      </c>
      <c r="AB31" s="25"/>
      <c r="AC31" s="18">
        <f t="shared" si="30"/>
        <v>0</v>
      </c>
      <c r="AD31" s="26">
        <f t="shared" si="31"/>
        <v>0.53</v>
      </c>
      <c r="AE31" s="27">
        <f t="shared" si="32"/>
        <v>0.04416666666666667</v>
      </c>
      <c r="AF31" s="28">
        <f t="shared" si="33"/>
        <v>15.03</v>
      </c>
      <c r="AG31" s="29">
        <f t="shared" si="34"/>
        <v>1.2525</v>
      </c>
      <c r="AH31" s="28">
        <f t="shared" si="35"/>
        <v>1.0299999999999994</v>
      </c>
      <c r="AI31" s="22">
        <f t="shared" si="36"/>
        <v>0.08583333333333328</v>
      </c>
    </row>
    <row r="32" spans="1:35" s="105" customFormat="1" ht="15">
      <c r="A32" s="107" t="s">
        <v>240</v>
      </c>
      <c r="B32" s="106" t="s">
        <v>78</v>
      </c>
      <c r="C32" s="106" t="s">
        <v>241</v>
      </c>
      <c r="D32" s="106">
        <v>7.5</v>
      </c>
      <c r="E32" s="18">
        <f t="shared" si="16"/>
        <v>0.625</v>
      </c>
      <c r="F32" s="108">
        <v>2.25</v>
      </c>
      <c r="G32" s="18">
        <f t="shared" si="17"/>
        <v>0.1875</v>
      </c>
      <c r="H32" s="19"/>
      <c r="I32" s="18">
        <f t="shared" si="18"/>
        <v>0</v>
      </c>
      <c r="J32" s="19"/>
      <c r="K32" s="18">
        <f t="shared" si="19"/>
        <v>0</v>
      </c>
      <c r="L32" s="19"/>
      <c r="M32" s="18">
        <f t="shared" si="20"/>
        <v>0</v>
      </c>
      <c r="N32" s="20">
        <f t="shared" si="21"/>
        <v>9.75</v>
      </c>
      <c r="O32" s="21">
        <f t="shared" si="22"/>
        <v>0.8125</v>
      </c>
      <c r="P32" s="109">
        <v>5</v>
      </c>
      <c r="Q32" s="18">
        <f t="shared" si="23"/>
        <v>0.4166666666666667</v>
      </c>
      <c r="R32" s="19"/>
      <c r="S32" s="18">
        <f t="shared" si="24"/>
        <v>0</v>
      </c>
      <c r="T32" s="20">
        <f t="shared" si="25"/>
        <v>5</v>
      </c>
      <c r="U32" s="22">
        <f t="shared" si="26"/>
        <v>0.4166666666666667</v>
      </c>
      <c r="V32" s="23"/>
      <c r="W32" s="18">
        <f t="shared" si="27"/>
        <v>0</v>
      </c>
      <c r="X32" s="24"/>
      <c r="Y32" s="18">
        <f t="shared" si="28"/>
        <v>0</v>
      </c>
      <c r="Z32" s="110">
        <v>0</v>
      </c>
      <c r="AA32" s="18">
        <f t="shared" si="29"/>
        <v>0</v>
      </c>
      <c r="AB32" s="25"/>
      <c r="AC32" s="18">
        <f t="shared" si="30"/>
        <v>0</v>
      </c>
      <c r="AD32" s="26">
        <f t="shared" si="31"/>
        <v>0</v>
      </c>
      <c r="AE32" s="27">
        <f t="shared" si="32"/>
        <v>0</v>
      </c>
      <c r="AF32" s="28">
        <f t="shared" si="33"/>
        <v>14.75</v>
      </c>
      <c r="AG32" s="29">
        <f t="shared" si="34"/>
        <v>1.2291666666666667</v>
      </c>
      <c r="AH32" s="28">
        <f t="shared" si="35"/>
        <v>0.5</v>
      </c>
      <c r="AI32" s="22">
        <f t="shared" si="36"/>
        <v>0.041666666666666664</v>
      </c>
    </row>
    <row r="33" spans="1:35" s="105" customFormat="1" ht="15">
      <c r="A33" s="107" t="s">
        <v>242</v>
      </c>
      <c r="B33" s="106" t="s">
        <v>64</v>
      </c>
      <c r="C33" s="106" t="s">
        <v>243</v>
      </c>
      <c r="D33" s="106">
        <v>6.5</v>
      </c>
      <c r="E33" s="18">
        <f t="shared" si="16"/>
        <v>0.5416666666666666</v>
      </c>
      <c r="F33" s="108">
        <v>4</v>
      </c>
      <c r="G33" s="18">
        <f t="shared" si="17"/>
        <v>0.3333333333333333</v>
      </c>
      <c r="H33" s="19"/>
      <c r="I33" s="18">
        <f t="shared" si="18"/>
        <v>0</v>
      </c>
      <c r="J33" s="19"/>
      <c r="K33" s="18">
        <f t="shared" si="19"/>
        <v>0</v>
      </c>
      <c r="L33" s="19"/>
      <c r="M33" s="18">
        <f t="shared" si="20"/>
        <v>0</v>
      </c>
      <c r="N33" s="20">
        <f t="shared" si="21"/>
        <v>10.5</v>
      </c>
      <c r="O33" s="21">
        <f t="shared" si="22"/>
        <v>0.875</v>
      </c>
      <c r="P33" s="109">
        <v>6</v>
      </c>
      <c r="Q33" s="18">
        <f t="shared" si="23"/>
        <v>0.5</v>
      </c>
      <c r="R33" s="19"/>
      <c r="S33" s="18">
        <f t="shared" si="24"/>
        <v>0</v>
      </c>
      <c r="T33" s="20">
        <f t="shared" si="25"/>
        <v>6</v>
      </c>
      <c r="U33" s="22">
        <f t="shared" si="26"/>
        <v>0.5</v>
      </c>
      <c r="V33" s="23"/>
      <c r="W33" s="18">
        <f t="shared" si="27"/>
        <v>0</v>
      </c>
      <c r="X33" s="24"/>
      <c r="Y33" s="18">
        <f t="shared" si="28"/>
        <v>0</v>
      </c>
      <c r="Z33" s="110">
        <v>0</v>
      </c>
      <c r="AA33" s="18">
        <f t="shared" si="29"/>
        <v>0</v>
      </c>
      <c r="AB33" s="25">
        <v>4</v>
      </c>
      <c r="AC33" s="18">
        <f t="shared" si="30"/>
        <v>0.3333333333333333</v>
      </c>
      <c r="AD33" s="26">
        <f t="shared" si="31"/>
        <v>4</v>
      </c>
      <c r="AE33" s="27">
        <f t="shared" si="32"/>
        <v>0.3333333333333333</v>
      </c>
      <c r="AF33" s="28">
        <f t="shared" si="33"/>
        <v>20.5</v>
      </c>
      <c r="AG33" s="29">
        <f t="shared" si="34"/>
        <v>1.7083333333333333</v>
      </c>
      <c r="AH33" s="28">
        <f t="shared" si="35"/>
        <v>0.5</v>
      </c>
      <c r="AI33" s="22">
        <f t="shared" si="36"/>
        <v>0.041666666666666664</v>
      </c>
    </row>
    <row r="34" spans="1:35" s="105" customFormat="1" ht="15">
      <c r="A34" s="107" t="s">
        <v>244</v>
      </c>
      <c r="B34" s="106" t="s">
        <v>78</v>
      </c>
      <c r="C34" s="106" t="s">
        <v>245</v>
      </c>
      <c r="D34" s="106">
        <v>12</v>
      </c>
      <c r="E34" s="18">
        <f t="shared" si="16"/>
        <v>1</v>
      </c>
      <c r="F34" s="108"/>
      <c r="G34" s="18">
        <f t="shared" si="17"/>
        <v>0</v>
      </c>
      <c r="H34" s="19"/>
      <c r="I34" s="18">
        <f t="shared" si="18"/>
        <v>0</v>
      </c>
      <c r="J34" s="19"/>
      <c r="K34" s="18">
        <f t="shared" si="19"/>
        <v>0</v>
      </c>
      <c r="L34" s="19"/>
      <c r="M34" s="18">
        <f t="shared" si="20"/>
        <v>0</v>
      </c>
      <c r="N34" s="20">
        <f t="shared" si="21"/>
        <v>12</v>
      </c>
      <c r="O34" s="21">
        <f t="shared" si="22"/>
        <v>1</v>
      </c>
      <c r="P34" s="109">
        <v>0</v>
      </c>
      <c r="Q34" s="18">
        <f t="shared" si="23"/>
        <v>0</v>
      </c>
      <c r="R34" s="19"/>
      <c r="S34" s="18">
        <f t="shared" si="24"/>
        <v>0</v>
      </c>
      <c r="T34" s="20">
        <f t="shared" si="25"/>
        <v>0</v>
      </c>
      <c r="U34" s="22">
        <f t="shared" si="26"/>
        <v>0</v>
      </c>
      <c r="V34" s="23"/>
      <c r="W34" s="18">
        <f t="shared" si="27"/>
        <v>0</v>
      </c>
      <c r="X34" s="24"/>
      <c r="Y34" s="18">
        <f t="shared" si="28"/>
        <v>0</v>
      </c>
      <c r="Z34" s="110">
        <v>0</v>
      </c>
      <c r="AA34" s="18">
        <f t="shared" si="29"/>
        <v>0</v>
      </c>
      <c r="AB34" s="25"/>
      <c r="AC34" s="18">
        <f t="shared" si="30"/>
        <v>0</v>
      </c>
      <c r="AD34" s="26">
        <f t="shared" si="31"/>
        <v>0</v>
      </c>
      <c r="AE34" s="27">
        <f t="shared" si="32"/>
        <v>0</v>
      </c>
      <c r="AF34" s="28">
        <f t="shared" si="33"/>
        <v>12</v>
      </c>
      <c r="AG34" s="29">
        <f t="shared" si="34"/>
        <v>1</v>
      </c>
      <c r="AH34" s="28">
        <f t="shared" si="35"/>
        <v>0</v>
      </c>
      <c r="AI34" s="22">
        <f t="shared" si="36"/>
        <v>0</v>
      </c>
    </row>
    <row r="35" spans="1:35" s="105" customFormat="1" ht="15">
      <c r="A35" s="107" t="s">
        <v>246</v>
      </c>
      <c r="B35" s="106" t="s">
        <v>78</v>
      </c>
      <c r="C35" s="106" t="s">
        <v>247</v>
      </c>
      <c r="D35" s="106">
        <v>6</v>
      </c>
      <c r="E35" s="18">
        <f t="shared" si="16"/>
        <v>0.5</v>
      </c>
      <c r="F35" s="108">
        <v>1</v>
      </c>
      <c r="G35" s="18">
        <f t="shared" si="17"/>
        <v>0.08333333333333333</v>
      </c>
      <c r="H35" s="19"/>
      <c r="I35" s="18">
        <f t="shared" si="18"/>
        <v>0</v>
      </c>
      <c r="J35" s="19"/>
      <c r="K35" s="18">
        <f t="shared" si="19"/>
        <v>0</v>
      </c>
      <c r="L35" s="19"/>
      <c r="M35" s="18">
        <f t="shared" si="20"/>
        <v>0</v>
      </c>
      <c r="N35" s="20">
        <f t="shared" si="21"/>
        <v>7</v>
      </c>
      <c r="O35" s="21">
        <f t="shared" si="22"/>
        <v>0.5833333333333334</v>
      </c>
      <c r="P35" s="109">
        <v>0</v>
      </c>
      <c r="Q35" s="18">
        <f t="shared" si="23"/>
        <v>0</v>
      </c>
      <c r="R35" s="19"/>
      <c r="S35" s="18">
        <f t="shared" si="24"/>
        <v>0</v>
      </c>
      <c r="T35" s="20">
        <f t="shared" si="25"/>
        <v>0</v>
      </c>
      <c r="U35" s="22">
        <f t="shared" si="26"/>
        <v>0</v>
      </c>
      <c r="V35" s="23"/>
      <c r="W35" s="18">
        <f t="shared" si="27"/>
        <v>0</v>
      </c>
      <c r="X35" s="24"/>
      <c r="Y35" s="18">
        <f t="shared" si="28"/>
        <v>0</v>
      </c>
      <c r="Z35" s="110">
        <v>6</v>
      </c>
      <c r="AA35" s="18">
        <f t="shared" si="29"/>
        <v>0.5</v>
      </c>
      <c r="AB35" s="25"/>
      <c r="AC35" s="18">
        <f t="shared" si="30"/>
        <v>0</v>
      </c>
      <c r="AD35" s="26">
        <f t="shared" si="31"/>
        <v>6</v>
      </c>
      <c r="AE35" s="27">
        <f t="shared" si="32"/>
        <v>0.5</v>
      </c>
      <c r="AF35" s="28">
        <f t="shared" si="33"/>
        <v>13</v>
      </c>
      <c r="AG35" s="29">
        <f t="shared" si="34"/>
        <v>1.0833333333333335</v>
      </c>
      <c r="AH35" s="28">
        <f t="shared" si="35"/>
        <v>0</v>
      </c>
      <c r="AI35" s="22">
        <f t="shared" si="36"/>
        <v>0</v>
      </c>
    </row>
    <row r="36" spans="1:35" s="105" customFormat="1" ht="15">
      <c r="A36" s="107" t="s">
        <v>248</v>
      </c>
      <c r="B36" s="106" t="s">
        <v>61</v>
      </c>
      <c r="C36" s="106" t="s">
        <v>249</v>
      </c>
      <c r="D36" s="106">
        <v>3</v>
      </c>
      <c r="E36" s="18">
        <f t="shared" si="16"/>
        <v>0.25</v>
      </c>
      <c r="F36" s="108"/>
      <c r="G36" s="18">
        <f t="shared" si="17"/>
        <v>0</v>
      </c>
      <c r="H36" s="19"/>
      <c r="I36" s="18">
        <f t="shared" si="18"/>
        <v>0</v>
      </c>
      <c r="J36" s="19"/>
      <c r="K36" s="18">
        <f t="shared" si="19"/>
        <v>0</v>
      </c>
      <c r="L36" s="19"/>
      <c r="M36" s="18">
        <f t="shared" si="20"/>
        <v>0</v>
      </c>
      <c r="N36" s="20">
        <f t="shared" si="21"/>
        <v>3</v>
      </c>
      <c r="O36" s="21">
        <f t="shared" si="22"/>
        <v>0.25</v>
      </c>
      <c r="P36" s="109">
        <v>3</v>
      </c>
      <c r="Q36" s="18">
        <f t="shared" si="23"/>
        <v>0.25</v>
      </c>
      <c r="R36" s="19"/>
      <c r="S36" s="18">
        <f t="shared" si="24"/>
        <v>0</v>
      </c>
      <c r="T36" s="20">
        <f t="shared" si="25"/>
        <v>3</v>
      </c>
      <c r="U36" s="22">
        <f t="shared" si="26"/>
        <v>0.25</v>
      </c>
      <c r="V36" s="23"/>
      <c r="W36" s="18">
        <f t="shared" si="27"/>
        <v>0</v>
      </c>
      <c r="X36" s="24"/>
      <c r="Y36" s="18">
        <f t="shared" si="28"/>
        <v>0</v>
      </c>
      <c r="Z36" s="110">
        <v>6.53</v>
      </c>
      <c r="AA36" s="18">
        <f t="shared" si="29"/>
        <v>0.5441666666666667</v>
      </c>
      <c r="AB36" s="25"/>
      <c r="AC36" s="18">
        <f t="shared" si="30"/>
        <v>0</v>
      </c>
      <c r="AD36" s="26">
        <f t="shared" si="31"/>
        <v>6.53</v>
      </c>
      <c r="AE36" s="27">
        <f t="shared" si="32"/>
        <v>0.5441666666666667</v>
      </c>
      <c r="AF36" s="28">
        <f t="shared" si="33"/>
        <v>12.530000000000001</v>
      </c>
      <c r="AG36" s="29">
        <f t="shared" si="34"/>
        <v>1.0441666666666667</v>
      </c>
      <c r="AH36" s="28">
        <f t="shared" si="35"/>
        <v>0.5300000000000011</v>
      </c>
      <c r="AI36" s="22">
        <f t="shared" si="36"/>
        <v>0.044166666666666764</v>
      </c>
    </row>
    <row r="37" spans="1:35" s="105" customFormat="1" ht="15">
      <c r="A37" s="107" t="s">
        <v>250</v>
      </c>
      <c r="B37" s="106" t="s">
        <v>61</v>
      </c>
      <c r="C37" s="106" t="s">
        <v>251</v>
      </c>
      <c r="D37" s="106">
        <v>12</v>
      </c>
      <c r="E37" s="18">
        <f t="shared" si="16"/>
        <v>1</v>
      </c>
      <c r="F37" s="108"/>
      <c r="G37" s="18">
        <f t="shared" si="17"/>
        <v>0</v>
      </c>
      <c r="H37" s="19"/>
      <c r="I37" s="18">
        <f t="shared" si="18"/>
        <v>0</v>
      </c>
      <c r="J37" s="19"/>
      <c r="K37" s="18">
        <f t="shared" si="19"/>
        <v>0</v>
      </c>
      <c r="L37" s="19"/>
      <c r="M37" s="18">
        <f t="shared" si="20"/>
        <v>0</v>
      </c>
      <c r="N37" s="20">
        <f t="shared" si="21"/>
        <v>12</v>
      </c>
      <c r="O37" s="21">
        <f t="shared" si="22"/>
        <v>1</v>
      </c>
      <c r="P37" s="109">
        <v>0</v>
      </c>
      <c r="Q37" s="18">
        <f t="shared" si="23"/>
        <v>0</v>
      </c>
      <c r="R37" s="19"/>
      <c r="S37" s="18">
        <f t="shared" si="24"/>
        <v>0</v>
      </c>
      <c r="T37" s="20">
        <f t="shared" si="25"/>
        <v>0</v>
      </c>
      <c r="U37" s="22">
        <f t="shared" si="26"/>
        <v>0</v>
      </c>
      <c r="V37" s="23"/>
      <c r="W37" s="18">
        <f t="shared" si="27"/>
        <v>0</v>
      </c>
      <c r="X37" s="24"/>
      <c r="Y37" s="18">
        <f t="shared" si="28"/>
        <v>0</v>
      </c>
      <c r="Z37" s="110">
        <v>0</v>
      </c>
      <c r="AA37" s="18">
        <f t="shared" si="29"/>
        <v>0</v>
      </c>
      <c r="AB37" s="25"/>
      <c r="AC37" s="18">
        <f t="shared" si="30"/>
        <v>0</v>
      </c>
      <c r="AD37" s="26">
        <f t="shared" si="31"/>
        <v>0</v>
      </c>
      <c r="AE37" s="27">
        <f t="shared" si="32"/>
        <v>0</v>
      </c>
      <c r="AF37" s="28">
        <f t="shared" si="33"/>
        <v>12</v>
      </c>
      <c r="AG37" s="29">
        <f t="shared" si="34"/>
        <v>1</v>
      </c>
      <c r="AH37" s="28">
        <f t="shared" si="35"/>
        <v>0</v>
      </c>
      <c r="AI37" s="22">
        <f t="shared" si="36"/>
        <v>0</v>
      </c>
    </row>
    <row r="38" spans="1:35" ht="15">
      <c r="A38" s="107" t="s">
        <v>252</v>
      </c>
      <c r="B38" s="106" t="s">
        <v>78</v>
      </c>
      <c r="C38" s="106" t="s">
        <v>253</v>
      </c>
      <c r="D38" s="106">
        <v>12</v>
      </c>
      <c r="E38" s="18">
        <f t="shared" si="0"/>
        <v>1</v>
      </c>
      <c r="F38" s="108"/>
      <c r="G38" s="18">
        <f t="shared" si="1"/>
        <v>0</v>
      </c>
      <c r="H38" s="19"/>
      <c r="I38" s="18">
        <f t="shared" si="2"/>
        <v>0</v>
      </c>
      <c r="J38" s="19"/>
      <c r="K38" s="18">
        <f t="shared" si="3"/>
        <v>0</v>
      </c>
      <c r="L38" s="19"/>
      <c r="M38" s="18">
        <f t="shared" si="3"/>
        <v>0</v>
      </c>
      <c r="N38" s="20">
        <f t="shared" si="4"/>
        <v>12</v>
      </c>
      <c r="O38" s="21">
        <f t="shared" si="4"/>
        <v>1</v>
      </c>
      <c r="P38" s="109">
        <v>0</v>
      </c>
      <c r="Q38" s="18">
        <f t="shared" si="5"/>
        <v>0</v>
      </c>
      <c r="R38" s="19"/>
      <c r="S38" s="18">
        <f t="shared" si="6"/>
        <v>0</v>
      </c>
      <c r="T38" s="20">
        <f t="shared" si="7"/>
        <v>0</v>
      </c>
      <c r="U38" s="22">
        <f t="shared" si="7"/>
        <v>0</v>
      </c>
      <c r="V38" s="23"/>
      <c r="W38" s="18">
        <f t="shared" si="8"/>
        <v>0</v>
      </c>
      <c r="X38" s="24"/>
      <c r="Y38" s="18">
        <f t="shared" si="9"/>
        <v>0</v>
      </c>
      <c r="Z38" s="110">
        <v>0</v>
      </c>
      <c r="AA38" s="18">
        <f t="shared" si="10"/>
        <v>0</v>
      </c>
      <c r="AB38" s="25"/>
      <c r="AC38" s="18">
        <f t="shared" si="11"/>
        <v>0</v>
      </c>
      <c r="AD38" s="26">
        <f t="shared" si="12"/>
        <v>0</v>
      </c>
      <c r="AE38" s="27">
        <f t="shared" si="12"/>
        <v>0</v>
      </c>
      <c r="AF38" s="28">
        <f t="shared" si="13"/>
        <v>12</v>
      </c>
      <c r="AG38" s="29">
        <f t="shared" si="13"/>
        <v>1</v>
      </c>
      <c r="AH38" s="28">
        <f t="shared" si="14"/>
        <v>0</v>
      </c>
      <c r="AI38" s="22">
        <f t="shared" si="15"/>
        <v>0</v>
      </c>
    </row>
    <row r="39" spans="1:35" ht="15">
      <c r="A39" s="107" t="s">
        <v>254</v>
      </c>
      <c r="B39" s="106" t="s">
        <v>61</v>
      </c>
      <c r="C39" s="106" t="s">
        <v>255</v>
      </c>
      <c r="D39" s="106">
        <v>12</v>
      </c>
      <c r="E39" s="18">
        <f t="shared" si="0"/>
        <v>1</v>
      </c>
      <c r="F39" s="108"/>
      <c r="G39" s="18">
        <f t="shared" si="1"/>
        <v>0</v>
      </c>
      <c r="H39" s="19"/>
      <c r="I39" s="18">
        <f t="shared" si="2"/>
        <v>0</v>
      </c>
      <c r="J39" s="19"/>
      <c r="K39" s="18">
        <f t="shared" si="3"/>
        <v>0</v>
      </c>
      <c r="L39" s="19"/>
      <c r="M39" s="18">
        <f t="shared" si="3"/>
        <v>0</v>
      </c>
      <c r="N39" s="20">
        <f t="shared" si="4"/>
        <v>12</v>
      </c>
      <c r="O39" s="21">
        <f t="shared" si="4"/>
        <v>1</v>
      </c>
      <c r="P39" s="109">
        <v>0</v>
      </c>
      <c r="Q39" s="18">
        <f t="shared" si="5"/>
        <v>0</v>
      </c>
      <c r="R39" s="19"/>
      <c r="S39" s="18">
        <f t="shared" si="6"/>
        <v>0</v>
      </c>
      <c r="T39" s="20">
        <f t="shared" si="7"/>
        <v>0</v>
      </c>
      <c r="U39" s="22">
        <f t="shared" si="7"/>
        <v>0</v>
      </c>
      <c r="V39" s="23"/>
      <c r="W39" s="18">
        <f t="shared" si="8"/>
        <v>0</v>
      </c>
      <c r="X39" s="24"/>
      <c r="Y39" s="18">
        <f t="shared" si="9"/>
        <v>0</v>
      </c>
      <c r="Z39" s="110">
        <v>0</v>
      </c>
      <c r="AA39" s="18">
        <f t="shared" si="10"/>
        <v>0</v>
      </c>
      <c r="AB39" s="25"/>
      <c r="AC39" s="18">
        <f t="shared" si="11"/>
        <v>0</v>
      </c>
      <c r="AD39" s="26">
        <f t="shared" si="12"/>
        <v>0</v>
      </c>
      <c r="AE39" s="27">
        <f t="shared" si="12"/>
        <v>0</v>
      </c>
      <c r="AF39" s="28">
        <f t="shared" si="13"/>
        <v>12</v>
      </c>
      <c r="AG39" s="29">
        <f t="shared" si="13"/>
        <v>1</v>
      </c>
      <c r="AH39" s="28">
        <f t="shared" si="14"/>
        <v>0</v>
      </c>
      <c r="AI39" s="22">
        <f t="shared" si="15"/>
        <v>0</v>
      </c>
    </row>
    <row r="40" spans="1:35" ht="15">
      <c r="A40" s="107" t="s">
        <v>256</v>
      </c>
      <c r="B40" s="106" t="s">
        <v>75</v>
      </c>
      <c r="C40" s="106" t="s">
        <v>257</v>
      </c>
      <c r="D40" s="106">
        <v>12</v>
      </c>
      <c r="E40" s="18">
        <f t="shared" si="0"/>
        <v>1</v>
      </c>
      <c r="F40" s="108"/>
      <c r="G40" s="18">
        <f t="shared" si="1"/>
        <v>0</v>
      </c>
      <c r="H40" s="19"/>
      <c r="I40" s="18">
        <f t="shared" si="2"/>
        <v>0</v>
      </c>
      <c r="J40" s="19"/>
      <c r="K40" s="18">
        <f t="shared" si="3"/>
        <v>0</v>
      </c>
      <c r="L40" s="19"/>
      <c r="M40" s="18">
        <f t="shared" si="3"/>
        <v>0</v>
      </c>
      <c r="N40" s="20">
        <f t="shared" si="4"/>
        <v>12</v>
      </c>
      <c r="O40" s="21">
        <f t="shared" si="4"/>
        <v>1</v>
      </c>
      <c r="P40" s="109">
        <v>0</v>
      </c>
      <c r="Q40" s="18">
        <f t="shared" si="5"/>
        <v>0</v>
      </c>
      <c r="R40" s="19"/>
      <c r="S40" s="18">
        <f t="shared" si="6"/>
        <v>0</v>
      </c>
      <c r="T40" s="20">
        <f t="shared" si="7"/>
        <v>0</v>
      </c>
      <c r="U40" s="22">
        <f t="shared" si="7"/>
        <v>0</v>
      </c>
      <c r="V40" s="23"/>
      <c r="W40" s="18">
        <f t="shared" si="8"/>
        <v>0</v>
      </c>
      <c r="X40" s="24"/>
      <c r="Y40" s="18">
        <f t="shared" si="9"/>
        <v>0</v>
      </c>
      <c r="Z40" s="110">
        <v>0</v>
      </c>
      <c r="AA40" s="18">
        <f t="shared" si="10"/>
        <v>0</v>
      </c>
      <c r="AB40" s="25"/>
      <c r="AC40" s="18">
        <f t="shared" si="11"/>
        <v>0</v>
      </c>
      <c r="AD40" s="26">
        <f t="shared" si="12"/>
        <v>0</v>
      </c>
      <c r="AE40" s="27">
        <f t="shared" si="12"/>
        <v>0</v>
      </c>
      <c r="AF40" s="28">
        <f t="shared" si="13"/>
        <v>12</v>
      </c>
      <c r="AG40" s="29">
        <f t="shared" si="13"/>
        <v>1</v>
      </c>
      <c r="AH40" s="28">
        <f t="shared" si="14"/>
        <v>0</v>
      </c>
      <c r="AI40" s="22">
        <f t="shared" si="15"/>
        <v>0</v>
      </c>
    </row>
    <row r="41" spans="1:35" ht="15">
      <c r="A41" s="107" t="s">
        <v>258</v>
      </c>
      <c r="B41" s="106" t="s">
        <v>61</v>
      </c>
      <c r="C41" s="106" t="s">
        <v>259</v>
      </c>
      <c r="D41" s="106">
        <v>12</v>
      </c>
      <c r="E41" s="18">
        <f t="shared" si="0"/>
        <v>1</v>
      </c>
      <c r="F41" s="108"/>
      <c r="G41" s="18">
        <f t="shared" si="1"/>
        <v>0</v>
      </c>
      <c r="H41" s="19"/>
      <c r="I41" s="18">
        <f t="shared" si="2"/>
        <v>0</v>
      </c>
      <c r="J41" s="19"/>
      <c r="K41" s="18">
        <f t="shared" si="3"/>
        <v>0</v>
      </c>
      <c r="L41" s="19"/>
      <c r="M41" s="18">
        <f t="shared" si="3"/>
        <v>0</v>
      </c>
      <c r="N41" s="20">
        <f t="shared" si="4"/>
        <v>12</v>
      </c>
      <c r="O41" s="21">
        <f t="shared" si="4"/>
        <v>1</v>
      </c>
      <c r="P41" s="109">
        <v>0</v>
      </c>
      <c r="Q41" s="18">
        <f t="shared" si="5"/>
        <v>0</v>
      </c>
      <c r="R41" s="19"/>
      <c r="S41" s="18">
        <f t="shared" si="6"/>
        <v>0</v>
      </c>
      <c r="T41" s="20">
        <f t="shared" si="7"/>
        <v>0</v>
      </c>
      <c r="U41" s="22">
        <f t="shared" si="7"/>
        <v>0</v>
      </c>
      <c r="V41" s="23"/>
      <c r="W41" s="18">
        <f t="shared" si="8"/>
        <v>0</v>
      </c>
      <c r="X41" s="24"/>
      <c r="Y41" s="18">
        <f t="shared" si="9"/>
        <v>0</v>
      </c>
      <c r="Z41" s="110">
        <v>0</v>
      </c>
      <c r="AA41" s="18">
        <f t="shared" si="10"/>
        <v>0</v>
      </c>
      <c r="AB41" s="25"/>
      <c r="AC41" s="18">
        <f t="shared" si="11"/>
        <v>0</v>
      </c>
      <c r="AD41" s="26">
        <f t="shared" si="12"/>
        <v>0</v>
      </c>
      <c r="AE41" s="27">
        <f t="shared" si="12"/>
        <v>0</v>
      </c>
      <c r="AF41" s="28">
        <f t="shared" si="13"/>
        <v>12</v>
      </c>
      <c r="AG41" s="29">
        <f t="shared" si="13"/>
        <v>1</v>
      </c>
      <c r="AH41" s="28">
        <f t="shared" si="14"/>
        <v>0</v>
      </c>
      <c r="AI41" s="22">
        <f t="shared" si="15"/>
        <v>0</v>
      </c>
    </row>
    <row r="42" spans="1:35" ht="15">
      <c r="A42" s="107" t="s">
        <v>260</v>
      </c>
      <c r="B42" s="106" t="s">
        <v>61</v>
      </c>
      <c r="C42" s="106" t="s">
        <v>261</v>
      </c>
      <c r="D42" s="106">
        <v>12</v>
      </c>
      <c r="E42" s="18">
        <f t="shared" si="0"/>
        <v>1</v>
      </c>
      <c r="F42" s="108"/>
      <c r="G42" s="18">
        <f t="shared" si="1"/>
        <v>0</v>
      </c>
      <c r="H42" s="19"/>
      <c r="I42" s="18">
        <f t="shared" si="2"/>
        <v>0</v>
      </c>
      <c r="J42" s="19"/>
      <c r="K42" s="18">
        <f t="shared" si="3"/>
        <v>0</v>
      </c>
      <c r="L42" s="19"/>
      <c r="M42" s="18">
        <f t="shared" si="3"/>
        <v>0</v>
      </c>
      <c r="N42" s="20">
        <f t="shared" si="4"/>
        <v>12</v>
      </c>
      <c r="O42" s="21">
        <f t="shared" si="4"/>
        <v>1</v>
      </c>
      <c r="P42" s="109">
        <v>0</v>
      </c>
      <c r="Q42" s="18">
        <f t="shared" si="5"/>
        <v>0</v>
      </c>
      <c r="R42" s="19"/>
      <c r="S42" s="18">
        <f t="shared" si="6"/>
        <v>0</v>
      </c>
      <c r="T42" s="20">
        <f t="shared" si="7"/>
        <v>0</v>
      </c>
      <c r="U42" s="22">
        <f t="shared" si="7"/>
        <v>0</v>
      </c>
      <c r="V42" s="23"/>
      <c r="W42" s="18">
        <f t="shared" si="8"/>
        <v>0</v>
      </c>
      <c r="X42" s="24"/>
      <c r="Y42" s="18">
        <f t="shared" si="9"/>
        <v>0</v>
      </c>
      <c r="Z42" s="110">
        <v>0</v>
      </c>
      <c r="AA42" s="18">
        <f t="shared" si="10"/>
        <v>0</v>
      </c>
      <c r="AB42" s="25"/>
      <c r="AC42" s="18">
        <f t="shared" si="11"/>
        <v>0</v>
      </c>
      <c r="AD42" s="26">
        <f t="shared" si="12"/>
        <v>0</v>
      </c>
      <c r="AE42" s="27">
        <f t="shared" si="12"/>
        <v>0</v>
      </c>
      <c r="AF42" s="28">
        <f t="shared" si="13"/>
        <v>12</v>
      </c>
      <c r="AG42" s="29">
        <f t="shared" si="13"/>
        <v>1</v>
      </c>
      <c r="AH42" s="28">
        <f t="shared" si="14"/>
        <v>0</v>
      </c>
      <c r="AI42" s="22">
        <f t="shared" si="15"/>
        <v>0</v>
      </c>
    </row>
    <row r="43" spans="1:35" ht="15">
      <c r="A43" s="107" t="s">
        <v>262</v>
      </c>
      <c r="B43" s="106" t="s">
        <v>61</v>
      </c>
      <c r="C43" s="106" t="s">
        <v>263</v>
      </c>
      <c r="D43" s="106">
        <v>12</v>
      </c>
      <c r="E43" s="18">
        <f t="shared" si="0"/>
        <v>1</v>
      </c>
      <c r="F43" s="108"/>
      <c r="G43" s="18">
        <f t="shared" si="1"/>
        <v>0</v>
      </c>
      <c r="H43" s="19"/>
      <c r="I43" s="18">
        <f t="shared" si="2"/>
        <v>0</v>
      </c>
      <c r="J43" s="19"/>
      <c r="K43" s="18">
        <f t="shared" si="3"/>
        <v>0</v>
      </c>
      <c r="L43" s="19"/>
      <c r="M43" s="18">
        <f t="shared" si="3"/>
        <v>0</v>
      </c>
      <c r="N43" s="20">
        <f t="shared" si="4"/>
        <v>12</v>
      </c>
      <c r="O43" s="21">
        <f t="shared" si="4"/>
        <v>1</v>
      </c>
      <c r="P43" s="109">
        <v>0</v>
      </c>
      <c r="Q43" s="18">
        <f t="shared" si="5"/>
        <v>0</v>
      </c>
      <c r="R43" s="19"/>
      <c r="S43" s="18">
        <f t="shared" si="6"/>
        <v>0</v>
      </c>
      <c r="T43" s="20">
        <f t="shared" si="7"/>
        <v>0</v>
      </c>
      <c r="U43" s="22">
        <f t="shared" si="7"/>
        <v>0</v>
      </c>
      <c r="V43" s="23"/>
      <c r="W43" s="18">
        <f t="shared" si="8"/>
        <v>0</v>
      </c>
      <c r="X43" s="24"/>
      <c r="Y43" s="18">
        <f t="shared" si="9"/>
        <v>0</v>
      </c>
      <c r="Z43" s="110">
        <v>0</v>
      </c>
      <c r="AA43" s="18">
        <f t="shared" si="10"/>
        <v>0</v>
      </c>
      <c r="AB43" s="25"/>
      <c r="AC43" s="18">
        <f t="shared" si="11"/>
        <v>0</v>
      </c>
      <c r="AD43" s="26">
        <f t="shared" si="12"/>
        <v>0</v>
      </c>
      <c r="AE43" s="27">
        <f t="shared" si="12"/>
        <v>0</v>
      </c>
      <c r="AF43" s="28">
        <f t="shared" si="13"/>
        <v>12</v>
      </c>
      <c r="AG43" s="29">
        <f t="shared" si="13"/>
        <v>1</v>
      </c>
      <c r="AH43" s="28">
        <f t="shared" si="14"/>
        <v>0</v>
      </c>
      <c r="AI43" s="22">
        <f t="shared" si="15"/>
        <v>0</v>
      </c>
    </row>
    <row r="44" spans="1:35" ht="15">
      <c r="A44" s="107" t="s">
        <v>264</v>
      </c>
      <c r="B44" s="106" t="s">
        <v>61</v>
      </c>
      <c r="C44" s="106" t="s">
        <v>265</v>
      </c>
      <c r="D44" s="106">
        <v>3</v>
      </c>
      <c r="E44" s="18">
        <f t="shared" si="0"/>
        <v>0.25</v>
      </c>
      <c r="F44" s="108">
        <v>9</v>
      </c>
      <c r="G44" s="18">
        <f t="shared" si="1"/>
        <v>0.75</v>
      </c>
      <c r="H44" s="19"/>
      <c r="I44" s="18">
        <f t="shared" si="2"/>
        <v>0</v>
      </c>
      <c r="J44" s="19"/>
      <c r="K44" s="18">
        <f t="shared" si="3"/>
        <v>0</v>
      </c>
      <c r="L44" s="19"/>
      <c r="M44" s="18">
        <f t="shared" si="3"/>
        <v>0</v>
      </c>
      <c r="N44" s="20">
        <f t="shared" si="4"/>
        <v>12</v>
      </c>
      <c r="O44" s="21">
        <f t="shared" si="4"/>
        <v>1</v>
      </c>
      <c r="P44" s="109">
        <v>9</v>
      </c>
      <c r="Q44" s="18">
        <f t="shared" si="5"/>
        <v>0.75</v>
      </c>
      <c r="R44" s="19"/>
      <c r="S44" s="18">
        <f t="shared" si="6"/>
        <v>0</v>
      </c>
      <c r="T44" s="20">
        <f t="shared" si="7"/>
        <v>9</v>
      </c>
      <c r="U44" s="22">
        <f t="shared" si="7"/>
        <v>0.75</v>
      </c>
      <c r="V44" s="23"/>
      <c r="W44" s="18">
        <f t="shared" si="8"/>
        <v>0</v>
      </c>
      <c r="X44" s="24"/>
      <c r="Y44" s="18">
        <f t="shared" si="9"/>
        <v>0</v>
      </c>
      <c r="Z44" s="110">
        <v>0</v>
      </c>
      <c r="AA44" s="18">
        <f t="shared" si="10"/>
        <v>0</v>
      </c>
      <c r="AB44" s="25"/>
      <c r="AC44" s="18">
        <f t="shared" si="11"/>
        <v>0</v>
      </c>
      <c r="AD44" s="26">
        <f t="shared" si="12"/>
        <v>0</v>
      </c>
      <c r="AE44" s="27">
        <f t="shared" si="12"/>
        <v>0</v>
      </c>
      <c r="AF44" s="28">
        <f t="shared" si="13"/>
        <v>21</v>
      </c>
      <c r="AG44" s="29">
        <f t="shared" si="13"/>
        <v>1.75</v>
      </c>
      <c r="AH44" s="28">
        <f t="shared" si="14"/>
        <v>0</v>
      </c>
      <c r="AI44" s="22">
        <f t="shared" si="15"/>
        <v>0</v>
      </c>
    </row>
    <row r="45" spans="1:35" ht="15">
      <c r="A45" s="107" t="s">
        <v>266</v>
      </c>
      <c r="B45" s="106" t="s">
        <v>61</v>
      </c>
      <c r="C45" s="106" t="s">
        <v>267</v>
      </c>
      <c r="D45" s="106">
        <v>12</v>
      </c>
      <c r="E45" s="18">
        <f t="shared" si="0"/>
        <v>1</v>
      </c>
      <c r="F45" s="108"/>
      <c r="G45" s="18">
        <f t="shared" si="1"/>
        <v>0</v>
      </c>
      <c r="H45" s="19"/>
      <c r="I45" s="18">
        <f t="shared" si="2"/>
        <v>0</v>
      </c>
      <c r="J45" s="19"/>
      <c r="K45" s="18">
        <f t="shared" si="3"/>
        <v>0</v>
      </c>
      <c r="L45" s="19"/>
      <c r="M45" s="18">
        <f t="shared" si="3"/>
        <v>0</v>
      </c>
      <c r="N45" s="20">
        <f t="shared" si="4"/>
        <v>12</v>
      </c>
      <c r="O45" s="21">
        <f t="shared" si="4"/>
        <v>1</v>
      </c>
      <c r="P45" s="109">
        <v>0</v>
      </c>
      <c r="Q45" s="18">
        <f t="shared" si="5"/>
        <v>0</v>
      </c>
      <c r="R45" s="19"/>
      <c r="S45" s="18">
        <f t="shared" si="6"/>
        <v>0</v>
      </c>
      <c r="T45" s="20">
        <f t="shared" si="7"/>
        <v>0</v>
      </c>
      <c r="U45" s="22">
        <f t="shared" si="7"/>
        <v>0</v>
      </c>
      <c r="V45" s="23"/>
      <c r="W45" s="18">
        <f t="shared" si="8"/>
        <v>0</v>
      </c>
      <c r="X45" s="24"/>
      <c r="Y45" s="18">
        <f t="shared" si="9"/>
        <v>0</v>
      </c>
      <c r="Z45" s="110">
        <v>3</v>
      </c>
      <c r="AA45" s="18">
        <f t="shared" si="10"/>
        <v>0.25</v>
      </c>
      <c r="AB45" s="25"/>
      <c r="AC45" s="18">
        <f t="shared" si="11"/>
        <v>0</v>
      </c>
      <c r="AD45" s="26">
        <f t="shared" si="12"/>
        <v>3</v>
      </c>
      <c r="AE45" s="27">
        <f t="shared" si="12"/>
        <v>0.25</v>
      </c>
      <c r="AF45" s="28">
        <f t="shared" si="13"/>
        <v>15</v>
      </c>
      <c r="AG45" s="29">
        <f t="shared" si="13"/>
        <v>1.25</v>
      </c>
      <c r="AH45" s="28">
        <f t="shared" si="14"/>
        <v>3</v>
      </c>
      <c r="AI45" s="22">
        <f t="shared" si="15"/>
        <v>0.25</v>
      </c>
    </row>
    <row r="46" spans="1:35" ht="15">
      <c r="A46" s="107" t="s">
        <v>268</v>
      </c>
      <c r="B46" s="106" t="s">
        <v>61</v>
      </c>
      <c r="C46" s="106" t="s">
        <v>269</v>
      </c>
      <c r="D46" s="106">
        <v>12</v>
      </c>
      <c r="E46" s="18">
        <f t="shared" si="0"/>
        <v>1</v>
      </c>
      <c r="F46" s="108"/>
      <c r="G46" s="18">
        <f t="shared" si="1"/>
        <v>0</v>
      </c>
      <c r="H46" s="19"/>
      <c r="I46" s="18">
        <f t="shared" si="2"/>
        <v>0</v>
      </c>
      <c r="J46" s="19"/>
      <c r="K46" s="18">
        <f t="shared" si="3"/>
        <v>0</v>
      </c>
      <c r="L46" s="19"/>
      <c r="M46" s="18">
        <f t="shared" si="3"/>
        <v>0</v>
      </c>
      <c r="N46" s="20">
        <f t="shared" si="4"/>
        <v>12</v>
      </c>
      <c r="O46" s="21">
        <f t="shared" si="4"/>
        <v>1</v>
      </c>
      <c r="P46" s="109">
        <v>0</v>
      </c>
      <c r="Q46" s="18">
        <f t="shared" si="5"/>
        <v>0</v>
      </c>
      <c r="R46" s="19"/>
      <c r="S46" s="18">
        <f t="shared" si="6"/>
        <v>0</v>
      </c>
      <c r="T46" s="20">
        <f t="shared" si="7"/>
        <v>0</v>
      </c>
      <c r="U46" s="22">
        <f t="shared" si="7"/>
        <v>0</v>
      </c>
      <c r="V46" s="23"/>
      <c r="W46" s="18">
        <f t="shared" si="8"/>
        <v>0</v>
      </c>
      <c r="X46" s="24"/>
      <c r="Y46" s="18">
        <f t="shared" si="9"/>
        <v>0</v>
      </c>
      <c r="Z46" s="110">
        <v>0</v>
      </c>
      <c r="AA46" s="18">
        <f t="shared" si="10"/>
        <v>0</v>
      </c>
      <c r="AB46" s="25"/>
      <c r="AC46" s="18">
        <f t="shared" si="11"/>
        <v>0</v>
      </c>
      <c r="AD46" s="26">
        <f t="shared" si="12"/>
        <v>0</v>
      </c>
      <c r="AE46" s="27">
        <f t="shared" si="12"/>
        <v>0</v>
      </c>
      <c r="AF46" s="28">
        <f t="shared" si="13"/>
        <v>12</v>
      </c>
      <c r="AG46" s="29">
        <f t="shared" si="13"/>
        <v>1</v>
      </c>
      <c r="AH46" s="28">
        <f t="shared" si="14"/>
        <v>0</v>
      </c>
      <c r="AI46" s="22">
        <f t="shared" si="15"/>
        <v>0</v>
      </c>
    </row>
    <row r="47" spans="1:35" ht="15">
      <c r="A47" s="107" t="s">
        <v>270</v>
      </c>
      <c r="B47" s="106" t="s">
        <v>64</v>
      </c>
      <c r="C47" s="106" t="s">
        <v>271</v>
      </c>
      <c r="D47" s="106">
        <v>7</v>
      </c>
      <c r="E47" s="18">
        <f t="shared" si="0"/>
        <v>0.5833333333333334</v>
      </c>
      <c r="F47" s="108">
        <v>1</v>
      </c>
      <c r="G47" s="18">
        <f t="shared" si="1"/>
        <v>0.08333333333333333</v>
      </c>
      <c r="H47" s="19"/>
      <c r="I47" s="18">
        <f t="shared" si="2"/>
        <v>0</v>
      </c>
      <c r="J47" s="19"/>
      <c r="K47" s="18">
        <f t="shared" si="3"/>
        <v>0</v>
      </c>
      <c r="L47" s="19"/>
      <c r="M47" s="18">
        <f t="shared" si="3"/>
        <v>0</v>
      </c>
      <c r="N47" s="20">
        <f t="shared" si="4"/>
        <v>8</v>
      </c>
      <c r="O47" s="21">
        <f t="shared" si="4"/>
        <v>0.6666666666666667</v>
      </c>
      <c r="P47" s="109">
        <v>5</v>
      </c>
      <c r="Q47" s="18">
        <f t="shared" si="5"/>
        <v>0.4166666666666667</v>
      </c>
      <c r="R47" s="19"/>
      <c r="S47" s="18">
        <f t="shared" si="6"/>
        <v>0</v>
      </c>
      <c r="T47" s="20">
        <f t="shared" si="7"/>
        <v>5</v>
      </c>
      <c r="U47" s="22">
        <f t="shared" si="7"/>
        <v>0.4166666666666667</v>
      </c>
      <c r="V47" s="23"/>
      <c r="W47" s="18">
        <f t="shared" si="8"/>
        <v>0</v>
      </c>
      <c r="X47" s="24"/>
      <c r="Y47" s="18">
        <f t="shared" si="9"/>
        <v>0</v>
      </c>
      <c r="Z47" s="110">
        <v>0.53</v>
      </c>
      <c r="AA47" s="18">
        <f t="shared" si="10"/>
        <v>0.04416666666666667</v>
      </c>
      <c r="AB47" s="25"/>
      <c r="AC47" s="18">
        <f t="shared" si="11"/>
        <v>0</v>
      </c>
      <c r="AD47" s="26">
        <f t="shared" si="12"/>
        <v>0.53</v>
      </c>
      <c r="AE47" s="27">
        <f t="shared" si="12"/>
        <v>0.04416666666666667</v>
      </c>
      <c r="AF47" s="28">
        <f t="shared" si="13"/>
        <v>13.53</v>
      </c>
      <c r="AG47" s="29">
        <f t="shared" si="13"/>
        <v>1.1275000000000002</v>
      </c>
      <c r="AH47" s="28">
        <f t="shared" si="14"/>
        <v>0.5299999999999994</v>
      </c>
      <c r="AI47" s="22">
        <f t="shared" si="15"/>
        <v>0.04416666666666661</v>
      </c>
    </row>
    <row r="48" spans="1:35" ht="15">
      <c r="A48" s="15"/>
      <c r="B48" s="16"/>
      <c r="C48" s="16"/>
      <c r="D48" s="17"/>
      <c r="E48" s="18">
        <f t="shared" si="0"/>
        <v>0</v>
      </c>
      <c r="F48" s="19"/>
      <c r="G48" s="18">
        <f t="shared" si="1"/>
        <v>0</v>
      </c>
      <c r="H48" s="19"/>
      <c r="I48" s="18">
        <f t="shared" si="2"/>
        <v>0</v>
      </c>
      <c r="J48" s="19"/>
      <c r="K48" s="18">
        <f t="shared" si="3"/>
        <v>0</v>
      </c>
      <c r="L48" s="19"/>
      <c r="M48" s="18">
        <f t="shared" si="3"/>
        <v>0</v>
      </c>
      <c r="N48" s="20">
        <f t="shared" si="4"/>
        <v>0</v>
      </c>
      <c r="O48" s="21">
        <f t="shared" si="4"/>
        <v>0</v>
      </c>
      <c r="P48" s="19"/>
      <c r="Q48" s="18">
        <f t="shared" si="5"/>
        <v>0</v>
      </c>
      <c r="R48" s="19"/>
      <c r="S48" s="18">
        <f t="shared" si="6"/>
        <v>0</v>
      </c>
      <c r="T48" s="20">
        <f t="shared" si="7"/>
        <v>0</v>
      </c>
      <c r="U48" s="22">
        <f t="shared" si="7"/>
        <v>0</v>
      </c>
      <c r="V48" s="23"/>
      <c r="W48" s="18">
        <f t="shared" si="8"/>
        <v>0</v>
      </c>
      <c r="X48" s="24"/>
      <c r="Y48" s="18">
        <f t="shared" si="9"/>
        <v>0</v>
      </c>
      <c r="Z48" s="24"/>
      <c r="AA48" s="18">
        <f t="shared" si="10"/>
        <v>0</v>
      </c>
      <c r="AB48" s="25"/>
      <c r="AC48" s="18">
        <f t="shared" si="11"/>
        <v>0</v>
      </c>
      <c r="AD48" s="26">
        <f t="shared" si="12"/>
        <v>0</v>
      </c>
      <c r="AE48" s="27">
        <f t="shared" si="12"/>
        <v>0</v>
      </c>
      <c r="AF48" s="28">
        <f t="shared" si="13"/>
        <v>0</v>
      </c>
      <c r="AG48" s="29">
        <f t="shared" si="13"/>
        <v>0</v>
      </c>
      <c r="AH48" s="28">
        <f t="shared" si="14"/>
        <v>0</v>
      </c>
      <c r="AI48" s="22">
        <f t="shared" si="15"/>
        <v>0</v>
      </c>
    </row>
    <row r="49" spans="1:35" ht="15">
      <c r="A49" s="15"/>
      <c r="B49" s="16"/>
      <c r="C49" s="16"/>
      <c r="D49" s="17"/>
      <c r="E49" s="18">
        <f t="shared" si="0"/>
        <v>0</v>
      </c>
      <c r="F49" s="19"/>
      <c r="G49" s="18">
        <f t="shared" si="1"/>
        <v>0</v>
      </c>
      <c r="H49" s="19"/>
      <c r="I49" s="18">
        <f t="shared" si="2"/>
        <v>0</v>
      </c>
      <c r="J49" s="19"/>
      <c r="K49" s="18">
        <f t="shared" si="3"/>
        <v>0</v>
      </c>
      <c r="L49" s="19"/>
      <c r="M49" s="18">
        <f t="shared" si="3"/>
        <v>0</v>
      </c>
      <c r="N49" s="20">
        <f t="shared" si="4"/>
        <v>0</v>
      </c>
      <c r="O49" s="21">
        <f t="shared" si="4"/>
        <v>0</v>
      </c>
      <c r="P49" s="19"/>
      <c r="Q49" s="18">
        <f t="shared" si="5"/>
        <v>0</v>
      </c>
      <c r="R49" s="19"/>
      <c r="S49" s="18">
        <f t="shared" si="6"/>
        <v>0</v>
      </c>
      <c r="T49" s="20">
        <f t="shared" si="7"/>
        <v>0</v>
      </c>
      <c r="U49" s="22">
        <f t="shared" si="7"/>
        <v>0</v>
      </c>
      <c r="V49" s="23"/>
      <c r="W49" s="18">
        <f t="shared" si="8"/>
        <v>0</v>
      </c>
      <c r="X49" s="24"/>
      <c r="Y49" s="18">
        <f t="shared" si="9"/>
        <v>0</v>
      </c>
      <c r="Z49" s="24"/>
      <c r="AA49" s="18">
        <f t="shared" si="10"/>
        <v>0</v>
      </c>
      <c r="AB49" s="25"/>
      <c r="AC49" s="18">
        <f t="shared" si="11"/>
        <v>0</v>
      </c>
      <c r="AD49" s="26">
        <f t="shared" si="12"/>
        <v>0</v>
      </c>
      <c r="AE49" s="27">
        <f t="shared" si="12"/>
        <v>0</v>
      </c>
      <c r="AF49" s="28">
        <f t="shared" si="13"/>
        <v>0</v>
      </c>
      <c r="AG49" s="29">
        <f t="shared" si="13"/>
        <v>0</v>
      </c>
      <c r="AH49" s="28">
        <f t="shared" si="14"/>
        <v>0</v>
      </c>
      <c r="AI49" s="22">
        <f t="shared" si="15"/>
        <v>0</v>
      </c>
    </row>
    <row r="50" spans="1:35" s="1" customFormat="1" ht="15">
      <c r="A50" s="493" t="s">
        <v>35</v>
      </c>
      <c r="B50" s="494"/>
      <c r="C50" s="495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8"/>
    </row>
    <row r="51" spans="1:35" ht="15">
      <c r="A51" s="15"/>
      <c r="B51" s="16"/>
      <c r="C51" s="16"/>
      <c r="D51" s="17"/>
      <c r="E51" s="18">
        <f t="shared" si="0"/>
        <v>0</v>
      </c>
      <c r="F51" s="19"/>
      <c r="G51" s="18">
        <f t="shared" si="1"/>
        <v>0</v>
      </c>
      <c r="H51" s="19"/>
      <c r="I51" s="18">
        <f t="shared" si="2"/>
        <v>0</v>
      </c>
      <c r="J51" s="19"/>
      <c r="K51" s="18">
        <f t="shared" si="3"/>
        <v>0</v>
      </c>
      <c r="L51" s="19"/>
      <c r="M51" s="18">
        <f t="shared" si="3"/>
        <v>0</v>
      </c>
      <c r="N51" s="20">
        <f t="shared" si="4"/>
        <v>0</v>
      </c>
      <c r="O51" s="21">
        <f t="shared" si="4"/>
        <v>0</v>
      </c>
      <c r="P51" s="19"/>
      <c r="Q51" s="18">
        <f t="shared" si="5"/>
        <v>0</v>
      </c>
      <c r="R51" s="19"/>
      <c r="S51" s="18">
        <f t="shared" si="6"/>
        <v>0</v>
      </c>
      <c r="T51" s="20">
        <f t="shared" si="7"/>
        <v>0</v>
      </c>
      <c r="U51" s="22">
        <f t="shared" si="7"/>
        <v>0</v>
      </c>
      <c r="V51" s="23"/>
      <c r="W51" s="18">
        <f t="shared" si="8"/>
        <v>0</v>
      </c>
      <c r="X51" s="24"/>
      <c r="Y51" s="18">
        <f t="shared" si="9"/>
        <v>0</v>
      </c>
      <c r="Z51" s="24"/>
      <c r="AA51" s="18">
        <f t="shared" si="10"/>
        <v>0</v>
      </c>
      <c r="AB51" s="25"/>
      <c r="AC51" s="18">
        <f t="shared" si="11"/>
        <v>0</v>
      </c>
      <c r="AD51" s="26">
        <f t="shared" si="12"/>
        <v>0</v>
      </c>
      <c r="AE51" s="27">
        <f t="shared" si="12"/>
        <v>0</v>
      </c>
      <c r="AF51" s="28">
        <f t="shared" si="13"/>
        <v>0</v>
      </c>
      <c r="AG51" s="29">
        <f t="shared" si="13"/>
        <v>0</v>
      </c>
      <c r="AH51" s="28">
        <f t="shared" si="14"/>
        <v>0</v>
      </c>
      <c r="AI51" s="22">
        <f t="shared" si="15"/>
        <v>0</v>
      </c>
    </row>
    <row r="52" spans="1:35" ht="15">
      <c r="A52" s="15"/>
      <c r="B52" s="16"/>
      <c r="C52" s="16"/>
      <c r="D52" s="17"/>
      <c r="E52" s="18">
        <f t="shared" si="0"/>
        <v>0</v>
      </c>
      <c r="F52" s="19"/>
      <c r="G52" s="18">
        <f t="shared" si="1"/>
        <v>0</v>
      </c>
      <c r="H52" s="19"/>
      <c r="I52" s="18">
        <f t="shared" si="2"/>
        <v>0</v>
      </c>
      <c r="J52" s="19"/>
      <c r="K52" s="18">
        <f t="shared" si="3"/>
        <v>0</v>
      </c>
      <c r="L52" s="19"/>
      <c r="M52" s="18">
        <f t="shared" si="3"/>
        <v>0</v>
      </c>
      <c r="N52" s="20">
        <f t="shared" si="4"/>
        <v>0</v>
      </c>
      <c r="O52" s="21">
        <f t="shared" si="4"/>
        <v>0</v>
      </c>
      <c r="P52" s="19"/>
      <c r="Q52" s="18">
        <f t="shared" si="5"/>
        <v>0</v>
      </c>
      <c r="R52" s="19"/>
      <c r="S52" s="18">
        <f t="shared" si="6"/>
        <v>0</v>
      </c>
      <c r="T52" s="20">
        <f t="shared" si="7"/>
        <v>0</v>
      </c>
      <c r="U52" s="22">
        <f t="shared" si="7"/>
        <v>0</v>
      </c>
      <c r="V52" s="23"/>
      <c r="W52" s="18">
        <f t="shared" si="8"/>
        <v>0</v>
      </c>
      <c r="X52" s="24"/>
      <c r="Y52" s="18">
        <f t="shared" si="9"/>
        <v>0</v>
      </c>
      <c r="Z52" s="24"/>
      <c r="AA52" s="18">
        <f t="shared" si="10"/>
        <v>0</v>
      </c>
      <c r="AB52" s="25"/>
      <c r="AC52" s="18">
        <f t="shared" si="11"/>
        <v>0</v>
      </c>
      <c r="AD52" s="26">
        <f t="shared" si="12"/>
        <v>0</v>
      </c>
      <c r="AE52" s="27">
        <f t="shared" si="12"/>
        <v>0</v>
      </c>
      <c r="AF52" s="28">
        <f t="shared" si="13"/>
        <v>0</v>
      </c>
      <c r="AG52" s="29">
        <f t="shared" si="13"/>
        <v>0</v>
      </c>
      <c r="AH52" s="28">
        <f t="shared" si="14"/>
        <v>0</v>
      </c>
      <c r="AI52" s="22">
        <f t="shared" si="15"/>
        <v>0</v>
      </c>
    </row>
    <row r="53" spans="1:35" ht="15">
      <c r="A53" s="15"/>
      <c r="B53" s="16"/>
      <c r="C53" s="16"/>
      <c r="D53" s="17"/>
      <c r="E53" s="18">
        <f t="shared" si="0"/>
        <v>0</v>
      </c>
      <c r="F53" s="19"/>
      <c r="G53" s="18">
        <f t="shared" si="1"/>
        <v>0</v>
      </c>
      <c r="H53" s="19"/>
      <c r="I53" s="18">
        <f t="shared" si="2"/>
        <v>0</v>
      </c>
      <c r="J53" s="19"/>
      <c r="K53" s="18">
        <f t="shared" si="3"/>
        <v>0</v>
      </c>
      <c r="L53" s="19"/>
      <c r="M53" s="18">
        <f t="shared" si="3"/>
        <v>0</v>
      </c>
      <c r="N53" s="20">
        <f t="shared" si="4"/>
        <v>0</v>
      </c>
      <c r="O53" s="21">
        <f t="shared" si="4"/>
        <v>0</v>
      </c>
      <c r="P53" s="19"/>
      <c r="Q53" s="18">
        <f t="shared" si="5"/>
        <v>0</v>
      </c>
      <c r="R53" s="19"/>
      <c r="S53" s="18">
        <f t="shared" si="6"/>
        <v>0</v>
      </c>
      <c r="T53" s="20">
        <f t="shared" si="7"/>
        <v>0</v>
      </c>
      <c r="U53" s="22">
        <f t="shared" si="7"/>
        <v>0</v>
      </c>
      <c r="V53" s="23"/>
      <c r="W53" s="18">
        <f t="shared" si="8"/>
        <v>0</v>
      </c>
      <c r="X53" s="24"/>
      <c r="Y53" s="18">
        <f t="shared" si="9"/>
        <v>0</v>
      </c>
      <c r="Z53" s="24"/>
      <c r="AA53" s="18">
        <f t="shared" si="10"/>
        <v>0</v>
      </c>
      <c r="AB53" s="25"/>
      <c r="AC53" s="18">
        <f t="shared" si="11"/>
        <v>0</v>
      </c>
      <c r="AD53" s="26">
        <f t="shared" si="12"/>
        <v>0</v>
      </c>
      <c r="AE53" s="27">
        <f t="shared" si="12"/>
        <v>0</v>
      </c>
      <c r="AF53" s="28">
        <f t="shared" si="13"/>
        <v>0</v>
      </c>
      <c r="AG53" s="29">
        <f t="shared" si="13"/>
        <v>0</v>
      </c>
      <c r="AH53" s="28">
        <f t="shared" si="14"/>
        <v>0</v>
      </c>
      <c r="AI53" s="22">
        <f t="shared" si="15"/>
        <v>0</v>
      </c>
    </row>
    <row r="54" spans="1:35" ht="15">
      <c r="A54" s="15"/>
      <c r="B54" s="16"/>
      <c r="C54" s="16"/>
      <c r="D54" s="17"/>
      <c r="E54" s="18">
        <f t="shared" si="0"/>
        <v>0</v>
      </c>
      <c r="F54" s="19"/>
      <c r="G54" s="18">
        <f t="shared" si="1"/>
        <v>0</v>
      </c>
      <c r="H54" s="19"/>
      <c r="I54" s="18">
        <f t="shared" si="2"/>
        <v>0</v>
      </c>
      <c r="J54" s="19"/>
      <c r="K54" s="18">
        <f t="shared" si="3"/>
        <v>0</v>
      </c>
      <c r="L54" s="19"/>
      <c r="M54" s="18">
        <f t="shared" si="3"/>
        <v>0</v>
      </c>
      <c r="N54" s="20">
        <f t="shared" si="4"/>
        <v>0</v>
      </c>
      <c r="O54" s="21">
        <f t="shared" si="4"/>
        <v>0</v>
      </c>
      <c r="P54" s="19"/>
      <c r="Q54" s="18">
        <f t="shared" si="5"/>
        <v>0</v>
      </c>
      <c r="R54" s="19"/>
      <c r="S54" s="18">
        <f t="shared" si="6"/>
        <v>0</v>
      </c>
      <c r="T54" s="20">
        <f t="shared" si="7"/>
        <v>0</v>
      </c>
      <c r="U54" s="22">
        <f t="shared" si="7"/>
        <v>0</v>
      </c>
      <c r="V54" s="23"/>
      <c r="W54" s="18">
        <f t="shared" si="8"/>
        <v>0</v>
      </c>
      <c r="X54" s="24"/>
      <c r="Y54" s="18">
        <f t="shared" si="9"/>
        <v>0</v>
      </c>
      <c r="Z54" s="24"/>
      <c r="AA54" s="18">
        <f t="shared" si="10"/>
        <v>0</v>
      </c>
      <c r="AB54" s="25"/>
      <c r="AC54" s="18">
        <f t="shared" si="11"/>
        <v>0</v>
      </c>
      <c r="AD54" s="26">
        <f t="shared" si="12"/>
        <v>0</v>
      </c>
      <c r="AE54" s="27">
        <f t="shared" si="12"/>
        <v>0</v>
      </c>
      <c r="AF54" s="28">
        <f t="shared" si="13"/>
        <v>0</v>
      </c>
      <c r="AG54" s="29">
        <f t="shared" si="13"/>
        <v>0</v>
      </c>
      <c r="AH54" s="28">
        <f t="shared" si="14"/>
        <v>0</v>
      </c>
      <c r="AI54" s="22">
        <f t="shared" si="15"/>
        <v>0</v>
      </c>
    </row>
    <row r="55" spans="1:35" ht="15">
      <c r="A55" s="15"/>
      <c r="B55" s="16"/>
      <c r="C55" s="16"/>
      <c r="D55" s="17"/>
      <c r="E55" s="18">
        <f t="shared" si="0"/>
        <v>0</v>
      </c>
      <c r="F55" s="19"/>
      <c r="G55" s="18">
        <f t="shared" si="1"/>
        <v>0</v>
      </c>
      <c r="H55" s="19"/>
      <c r="I55" s="18">
        <f t="shared" si="2"/>
        <v>0</v>
      </c>
      <c r="J55" s="19"/>
      <c r="K55" s="18">
        <f t="shared" si="3"/>
        <v>0</v>
      </c>
      <c r="L55" s="19"/>
      <c r="M55" s="18">
        <f t="shared" si="3"/>
        <v>0</v>
      </c>
      <c r="N55" s="20">
        <f t="shared" si="4"/>
        <v>0</v>
      </c>
      <c r="O55" s="21">
        <f t="shared" si="4"/>
        <v>0</v>
      </c>
      <c r="P55" s="19"/>
      <c r="Q55" s="18">
        <f t="shared" si="5"/>
        <v>0</v>
      </c>
      <c r="R55" s="19"/>
      <c r="S55" s="18">
        <f t="shared" si="6"/>
        <v>0</v>
      </c>
      <c r="T55" s="20">
        <f t="shared" si="7"/>
        <v>0</v>
      </c>
      <c r="U55" s="22">
        <f t="shared" si="7"/>
        <v>0</v>
      </c>
      <c r="V55" s="23"/>
      <c r="W55" s="18">
        <f t="shared" si="8"/>
        <v>0</v>
      </c>
      <c r="X55" s="24"/>
      <c r="Y55" s="18">
        <f t="shared" si="9"/>
        <v>0</v>
      </c>
      <c r="Z55" s="24"/>
      <c r="AA55" s="18">
        <f t="shared" si="10"/>
        <v>0</v>
      </c>
      <c r="AB55" s="25"/>
      <c r="AC55" s="18">
        <f t="shared" si="11"/>
        <v>0</v>
      </c>
      <c r="AD55" s="26">
        <f t="shared" si="12"/>
        <v>0</v>
      </c>
      <c r="AE55" s="27">
        <f t="shared" si="12"/>
        <v>0</v>
      </c>
      <c r="AF55" s="28">
        <f t="shared" si="13"/>
        <v>0</v>
      </c>
      <c r="AG55" s="29">
        <f t="shared" si="13"/>
        <v>0</v>
      </c>
      <c r="AH55" s="28">
        <f t="shared" si="14"/>
        <v>0</v>
      </c>
      <c r="AI55" s="22">
        <f t="shared" si="15"/>
        <v>0</v>
      </c>
    </row>
    <row r="56" spans="1:35" ht="15">
      <c r="A56" s="15"/>
      <c r="B56" s="16"/>
      <c r="C56" s="16"/>
      <c r="D56" s="17"/>
      <c r="E56" s="18">
        <f t="shared" si="0"/>
        <v>0</v>
      </c>
      <c r="F56" s="19"/>
      <c r="G56" s="18">
        <f t="shared" si="1"/>
        <v>0</v>
      </c>
      <c r="H56" s="19"/>
      <c r="I56" s="18">
        <f t="shared" si="2"/>
        <v>0</v>
      </c>
      <c r="J56" s="19"/>
      <c r="K56" s="18">
        <f t="shared" si="3"/>
        <v>0</v>
      </c>
      <c r="L56" s="19"/>
      <c r="M56" s="18">
        <f t="shared" si="3"/>
        <v>0</v>
      </c>
      <c r="N56" s="20">
        <f t="shared" si="4"/>
        <v>0</v>
      </c>
      <c r="O56" s="21">
        <f t="shared" si="4"/>
        <v>0</v>
      </c>
      <c r="P56" s="19"/>
      <c r="Q56" s="18">
        <f t="shared" si="5"/>
        <v>0</v>
      </c>
      <c r="R56" s="19"/>
      <c r="S56" s="18">
        <f t="shared" si="6"/>
        <v>0</v>
      </c>
      <c r="T56" s="20">
        <f t="shared" si="7"/>
        <v>0</v>
      </c>
      <c r="U56" s="22">
        <f t="shared" si="7"/>
        <v>0</v>
      </c>
      <c r="V56" s="23"/>
      <c r="W56" s="18">
        <f t="shared" si="8"/>
        <v>0</v>
      </c>
      <c r="X56" s="24"/>
      <c r="Y56" s="18">
        <f t="shared" si="9"/>
        <v>0</v>
      </c>
      <c r="Z56" s="24"/>
      <c r="AA56" s="18">
        <f t="shared" si="10"/>
        <v>0</v>
      </c>
      <c r="AB56" s="25"/>
      <c r="AC56" s="18">
        <f t="shared" si="11"/>
        <v>0</v>
      </c>
      <c r="AD56" s="26">
        <f t="shared" si="12"/>
        <v>0</v>
      </c>
      <c r="AE56" s="27">
        <f t="shared" si="12"/>
        <v>0</v>
      </c>
      <c r="AF56" s="28">
        <f t="shared" si="13"/>
        <v>0</v>
      </c>
      <c r="AG56" s="29">
        <f t="shared" si="13"/>
        <v>0</v>
      </c>
      <c r="AH56" s="28">
        <f t="shared" si="14"/>
        <v>0</v>
      </c>
      <c r="AI56" s="22">
        <f t="shared" si="15"/>
        <v>0</v>
      </c>
    </row>
    <row r="57" spans="1:35" ht="15">
      <c r="A57" s="30"/>
      <c r="B57" s="31"/>
      <c r="C57" s="31"/>
      <c r="D57" s="17"/>
      <c r="E57" s="18">
        <f t="shared" si="0"/>
        <v>0</v>
      </c>
      <c r="F57" s="19"/>
      <c r="G57" s="18">
        <f t="shared" si="1"/>
        <v>0</v>
      </c>
      <c r="H57" s="19"/>
      <c r="I57" s="18">
        <f t="shared" si="2"/>
        <v>0</v>
      </c>
      <c r="J57" s="19"/>
      <c r="K57" s="18">
        <f t="shared" si="3"/>
        <v>0</v>
      </c>
      <c r="L57" s="19"/>
      <c r="M57" s="18">
        <f t="shared" si="3"/>
        <v>0</v>
      </c>
      <c r="N57" s="20">
        <f t="shared" si="4"/>
        <v>0</v>
      </c>
      <c r="O57" s="21">
        <f t="shared" si="4"/>
        <v>0</v>
      </c>
      <c r="P57" s="19"/>
      <c r="Q57" s="18">
        <f t="shared" si="5"/>
        <v>0</v>
      </c>
      <c r="R57" s="19"/>
      <c r="S57" s="18">
        <f t="shared" si="6"/>
        <v>0</v>
      </c>
      <c r="T57" s="20">
        <f t="shared" si="7"/>
        <v>0</v>
      </c>
      <c r="U57" s="22">
        <f t="shared" si="7"/>
        <v>0</v>
      </c>
      <c r="V57" s="23"/>
      <c r="W57" s="18">
        <f t="shared" si="8"/>
        <v>0</v>
      </c>
      <c r="X57" s="24"/>
      <c r="Y57" s="18">
        <f t="shared" si="9"/>
        <v>0</v>
      </c>
      <c r="Z57" s="24"/>
      <c r="AA57" s="18">
        <f t="shared" si="10"/>
        <v>0</v>
      </c>
      <c r="AB57" s="25"/>
      <c r="AC57" s="18">
        <f t="shared" si="11"/>
        <v>0</v>
      </c>
      <c r="AD57" s="26">
        <f t="shared" si="12"/>
        <v>0</v>
      </c>
      <c r="AE57" s="27">
        <f t="shared" si="12"/>
        <v>0</v>
      </c>
      <c r="AF57" s="28">
        <f t="shared" si="13"/>
        <v>0</v>
      </c>
      <c r="AG57" s="29">
        <f t="shared" si="13"/>
        <v>0</v>
      </c>
      <c r="AH57" s="28">
        <f t="shared" si="14"/>
        <v>0</v>
      </c>
      <c r="AI57" s="22">
        <f t="shared" si="15"/>
        <v>0</v>
      </c>
    </row>
    <row r="58" spans="1:35" s="1" customFormat="1" ht="15">
      <c r="A58" s="493" t="s">
        <v>36</v>
      </c>
      <c r="B58" s="494"/>
      <c r="C58" s="495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8"/>
    </row>
    <row r="59" spans="1:35" ht="15">
      <c r="A59" s="15"/>
      <c r="B59" s="16"/>
      <c r="C59" s="369" t="s">
        <v>1852</v>
      </c>
      <c r="D59" s="17">
        <v>8</v>
      </c>
      <c r="E59" s="18">
        <f t="shared" si="0"/>
        <v>0.6666666666666666</v>
      </c>
      <c r="F59" s="19"/>
      <c r="G59" s="18">
        <f t="shared" si="1"/>
        <v>0</v>
      </c>
      <c r="H59" s="19"/>
      <c r="I59" s="18">
        <f t="shared" si="2"/>
        <v>0</v>
      </c>
      <c r="J59" s="19"/>
      <c r="K59" s="18">
        <f t="shared" si="3"/>
        <v>0</v>
      </c>
      <c r="L59" s="19"/>
      <c r="M59" s="18">
        <f t="shared" si="3"/>
        <v>0</v>
      </c>
      <c r="N59" s="20">
        <f t="shared" si="4"/>
        <v>8</v>
      </c>
      <c r="O59" s="21">
        <f t="shared" si="4"/>
        <v>0.6666666666666666</v>
      </c>
      <c r="P59" s="19"/>
      <c r="Q59" s="18">
        <f t="shared" si="5"/>
        <v>0</v>
      </c>
      <c r="R59" s="19"/>
      <c r="S59" s="18">
        <f t="shared" si="6"/>
        <v>0</v>
      </c>
      <c r="T59" s="20">
        <f t="shared" si="7"/>
        <v>0</v>
      </c>
      <c r="U59" s="22">
        <f t="shared" si="7"/>
        <v>0</v>
      </c>
      <c r="V59" s="23"/>
      <c r="W59" s="18">
        <f t="shared" si="8"/>
        <v>0</v>
      </c>
      <c r="X59" s="24"/>
      <c r="Y59" s="18">
        <f t="shared" si="9"/>
        <v>0</v>
      </c>
      <c r="Z59" s="24"/>
      <c r="AA59" s="18">
        <f t="shared" si="10"/>
        <v>0</v>
      </c>
      <c r="AB59" s="25"/>
      <c r="AC59" s="18">
        <f t="shared" si="11"/>
        <v>0</v>
      </c>
      <c r="AD59" s="26">
        <f t="shared" si="12"/>
        <v>0</v>
      </c>
      <c r="AE59" s="27">
        <f t="shared" si="12"/>
        <v>0</v>
      </c>
      <c r="AF59" s="28">
        <f t="shared" si="13"/>
        <v>8</v>
      </c>
      <c r="AG59" s="29">
        <f t="shared" si="13"/>
        <v>0.6666666666666666</v>
      </c>
      <c r="AH59" s="28">
        <f t="shared" si="14"/>
        <v>0</v>
      </c>
      <c r="AI59" s="22">
        <f t="shared" si="15"/>
        <v>0</v>
      </c>
    </row>
    <row r="60" spans="1:35" ht="15">
      <c r="A60" s="15"/>
      <c r="B60" s="16"/>
      <c r="C60" s="16"/>
      <c r="D60" s="17"/>
      <c r="E60" s="18">
        <f t="shared" si="0"/>
        <v>0</v>
      </c>
      <c r="F60" s="19"/>
      <c r="G60" s="18">
        <f t="shared" si="1"/>
        <v>0</v>
      </c>
      <c r="H60" s="19"/>
      <c r="I60" s="18">
        <f t="shared" si="2"/>
        <v>0</v>
      </c>
      <c r="J60" s="19"/>
      <c r="K60" s="18">
        <f t="shared" si="3"/>
        <v>0</v>
      </c>
      <c r="L60" s="19"/>
      <c r="M60" s="18">
        <f t="shared" si="3"/>
        <v>0</v>
      </c>
      <c r="N60" s="20">
        <f t="shared" si="4"/>
        <v>0</v>
      </c>
      <c r="O60" s="21">
        <f t="shared" si="4"/>
        <v>0</v>
      </c>
      <c r="P60" s="19"/>
      <c r="Q60" s="18">
        <f t="shared" si="5"/>
        <v>0</v>
      </c>
      <c r="R60" s="19"/>
      <c r="S60" s="18">
        <f t="shared" si="6"/>
        <v>0</v>
      </c>
      <c r="T60" s="20">
        <f t="shared" si="7"/>
        <v>0</v>
      </c>
      <c r="U60" s="22">
        <f t="shared" si="7"/>
        <v>0</v>
      </c>
      <c r="V60" s="23"/>
      <c r="W60" s="18">
        <f t="shared" si="8"/>
        <v>0</v>
      </c>
      <c r="X60" s="24"/>
      <c r="Y60" s="18">
        <f t="shared" si="9"/>
        <v>0</v>
      </c>
      <c r="Z60" s="24"/>
      <c r="AA60" s="18">
        <f t="shared" si="10"/>
        <v>0</v>
      </c>
      <c r="AB60" s="25"/>
      <c r="AC60" s="18">
        <f t="shared" si="11"/>
        <v>0</v>
      </c>
      <c r="AD60" s="26">
        <f t="shared" si="12"/>
        <v>0</v>
      </c>
      <c r="AE60" s="27">
        <f t="shared" si="12"/>
        <v>0</v>
      </c>
      <c r="AF60" s="28">
        <f t="shared" si="13"/>
        <v>0</v>
      </c>
      <c r="AG60" s="29">
        <f t="shared" si="13"/>
        <v>0</v>
      </c>
      <c r="AH60" s="28">
        <f t="shared" si="14"/>
        <v>0</v>
      </c>
      <c r="AI60" s="22">
        <f t="shared" si="15"/>
        <v>0</v>
      </c>
    </row>
    <row r="61" spans="1:35" ht="15">
      <c r="A61" s="15"/>
      <c r="B61" s="16"/>
      <c r="C61" s="16"/>
      <c r="D61" s="17"/>
      <c r="E61" s="18">
        <f t="shared" si="0"/>
        <v>0</v>
      </c>
      <c r="F61" s="19"/>
      <c r="G61" s="18">
        <f t="shared" si="1"/>
        <v>0</v>
      </c>
      <c r="H61" s="19"/>
      <c r="I61" s="18">
        <f t="shared" si="2"/>
        <v>0</v>
      </c>
      <c r="J61" s="19"/>
      <c r="K61" s="18">
        <f t="shared" si="3"/>
        <v>0</v>
      </c>
      <c r="L61" s="19"/>
      <c r="M61" s="18">
        <f t="shared" si="3"/>
        <v>0</v>
      </c>
      <c r="N61" s="20">
        <f t="shared" si="4"/>
        <v>0</v>
      </c>
      <c r="O61" s="21">
        <f t="shared" si="4"/>
        <v>0</v>
      </c>
      <c r="P61" s="19"/>
      <c r="Q61" s="18">
        <f t="shared" si="5"/>
        <v>0</v>
      </c>
      <c r="R61" s="19"/>
      <c r="S61" s="18">
        <f t="shared" si="6"/>
        <v>0</v>
      </c>
      <c r="T61" s="20">
        <f t="shared" si="7"/>
        <v>0</v>
      </c>
      <c r="U61" s="22">
        <f t="shared" si="7"/>
        <v>0</v>
      </c>
      <c r="V61" s="23"/>
      <c r="W61" s="18">
        <f t="shared" si="8"/>
        <v>0</v>
      </c>
      <c r="X61" s="24"/>
      <c r="Y61" s="18">
        <f t="shared" si="9"/>
        <v>0</v>
      </c>
      <c r="Z61" s="24"/>
      <c r="AA61" s="18">
        <f t="shared" si="10"/>
        <v>0</v>
      </c>
      <c r="AB61" s="25"/>
      <c r="AC61" s="18">
        <f t="shared" si="11"/>
        <v>0</v>
      </c>
      <c r="AD61" s="26">
        <f t="shared" si="12"/>
        <v>0</v>
      </c>
      <c r="AE61" s="27">
        <f t="shared" si="12"/>
        <v>0</v>
      </c>
      <c r="AF61" s="28">
        <f t="shared" si="13"/>
        <v>0</v>
      </c>
      <c r="AG61" s="29">
        <f t="shared" si="13"/>
        <v>0</v>
      </c>
      <c r="AH61" s="28">
        <f t="shared" si="14"/>
        <v>0</v>
      </c>
      <c r="AI61" s="22">
        <f t="shared" si="15"/>
        <v>0</v>
      </c>
    </row>
    <row r="62" spans="1:35" ht="15">
      <c r="A62" s="15"/>
      <c r="B62" s="16"/>
      <c r="C62" s="16"/>
      <c r="D62" s="17"/>
      <c r="E62" s="18">
        <f t="shared" si="0"/>
        <v>0</v>
      </c>
      <c r="F62" s="19"/>
      <c r="G62" s="18">
        <f t="shared" si="1"/>
        <v>0</v>
      </c>
      <c r="H62" s="19"/>
      <c r="I62" s="18">
        <f t="shared" si="2"/>
        <v>0</v>
      </c>
      <c r="J62" s="19"/>
      <c r="K62" s="18">
        <f t="shared" si="3"/>
        <v>0</v>
      </c>
      <c r="L62" s="19"/>
      <c r="M62" s="18">
        <f t="shared" si="3"/>
        <v>0</v>
      </c>
      <c r="N62" s="20">
        <f t="shared" si="4"/>
        <v>0</v>
      </c>
      <c r="O62" s="21">
        <f t="shared" si="4"/>
        <v>0</v>
      </c>
      <c r="P62" s="19"/>
      <c r="Q62" s="18">
        <f t="shared" si="5"/>
        <v>0</v>
      </c>
      <c r="R62" s="19"/>
      <c r="S62" s="18">
        <f t="shared" si="6"/>
        <v>0</v>
      </c>
      <c r="T62" s="20">
        <f t="shared" si="7"/>
        <v>0</v>
      </c>
      <c r="U62" s="22">
        <f t="shared" si="7"/>
        <v>0</v>
      </c>
      <c r="V62" s="23"/>
      <c r="W62" s="18">
        <f t="shared" si="8"/>
        <v>0</v>
      </c>
      <c r="X62" s="24"/>
      <c r="Y62" s="18">
        <f t="shared" si="9"/>
        <v>0</v>
      </c>
      <c r="Z62" s="24"/>
      <c r="AA62" s="18">
        <f t="shared" si="10"/>
        <v>0</v>
      </c>
      <c r="AB62" s="25"/>
      <c r="AC62" s="18">
        <f t="shared" si="11"/>
        <v>0</v>
      </c>
      <c r="AD62" s="26">
        <f>X62+AD63</f>
        <v>0</v>
      </c>
      <c r="AE62" s="27">
        <f aca="true" t="shared" si="37" ref="AE62:AE63">Y62+AA62+AC62</f>
        <v>0</v>
      </c>
      <c r="AF62" s="28">
        <f t="shared" si="13"/>
        <v>0</v>
      </c>
      <c r="AG62" s="29">
        <f t="shared" si="13"/>
        <v>0</v>
      </c>
      <c r="AH62" s="28">
        <f t="shared" si="14"/>
        <v>0</v>
      </c>
      <c r="AI62" s="22">
        <f t="shared" si="15"/>
        <v>0</v>
      </c>
    </row>
    <row r="63" spans="1:35" ht="15">
      <c r="A63" s="30"/>
      <c r="B63" s="31"/>
      <c r="C63" s="31"/>
      <c r="D63" s="17"/>
      <c r="E63" s="18">
        <f t="shared" si="0"/>
        <v>0</v>
      </c>
      <c r="F63" s="19"/>
      <c r="G63" s="18">
        <f>F63/12</f>
        <v>0</v>
      </c>
      <c r="H63" s="19"/>
      <c r="I63" s="18">
        <f>+H63/12</f>
        <v>0</v>
      </c>
      <c r="J63" s="19"/>
      <c r="K63" s="18">
        <f>+J63/12</f>
        <v>0</v>
      </c>
      <c r="L63" s="19"/>
      <c r="M63" s="18">
        <f>+L63/12</f>
        <v>0</v>
      </c>
      <c r="N63" s="20">
        <f aca="true" t="shared" si="38" ref="N63:O84">D63+F63+H63+J63+L63</f>
        <v>0</v>
      </c>
      <c r="O63" s="21">
        <f t="shared" si="38"/>
        <v>0</v>
      </c>
      <c r="P63" s="19"/>
      <c r="Q63" s="18">
        <f>+P63/12</f>
        <v>0</v>
      </c>
      <c r="R63" s="19"/>
      <c r="S63" s="18">
        <f>+R63/12</f>
        <v>0</v>
      </c>
      <c r="T63" s="20">
        <f aca="true" t="shared" si="39" ref="T63:U84">P63+R63</f>
        <v>0</v>
      </c>
      <c r="U63" s="22">
        <f t="shared" si="39"/>
        <v>0</v>
      </c>
      <c r="V63" s="23"/>
      <c r="W63" s="18">
        <f>+V63/12</f>
        <v>0</v>
      </c>
      <c r="X63" s="24"/>
      <c r="Y63" s="18">
        <f>+X63/12</f>
        <v>0</v>
      </c>
      <c r="Z63" s="24"/>
      <c r="AA63" s="18">
        <f>+Z63/12</f>
        <v>0</v>
      </c>
      <c r="AB63" s="32"/>
      <c r="AC63" s="18">
        <f t="shared" si="11"/>
        <v>0</v>
      </c>
      <c r="AD63" s="26">
        <f>X63+AD64</f>
        <v>0</v>
      </c>
      <c r="AE63" s="27">
        <f t="shared" si="37"/>
        <v>0</v>
      </c>
      <c r="AF63" s="28">
        <f aca="true" t="shared" si="40" ref="AF63:AG63">N63+T63+V63+AD63</f>
        <v>0</v>
      </c>
      <c r="AG63" s="29">
        <f t="shared" si="40"/>
        <v>0</v>
      </c>
      <c r="AH63" s="28">
        <f t="shared" si="14"/>
        <v>0</v>
      </c>
      <c r="AI63" s="22">
        <f t="shared" si="15"/>
        <v>0</v>
      </c>
    </row>
    <row r="64" spans="1:35" ht="15">
      <c r="A64" s="30"/>
      <c r="B64" s="31"/>
      <c r="C64" s="31"/>
      <c r="D64" s="17"/>
      <c r="E64" s="18">
        <f t="shared" si="0"/>
        <v>0</v>
      </c>
      <c r="F64" s="19"/>
      <c r="G64" s="18">
        <f aca="true" t="shared" si="41" ref="G64:G86">F64/12</f>
        <v>0</v>
      </c>
      <c r="H64" s="19"/>
      <c r="I64" s="18">
        <f aca="true" t="shared" si="42" ref="I64:I86">+H64/12</f>
        <v>0</v>
      </c>
      <c r="J64" s="19"/>
      <c r="K64" s="18">
        <f aca="true" t="shared" si="43" ref="K64:K86">+J64/12</f>
        <v>0</v>
      </c>
      <c r="L64" s="19"/>
      <c r="M64" s="18">
        <f aca="true" t="shared" si="44" ref="M64:M86">+L64/12</f>
        <v>0</v>
      </c>
      <c r="N64" s="20">
        <f t="shared" si="38"/>
        <v>0</v>
      </c>
      <c r="O64" s="21">
        <f t="shared" si="38"/>
        <v>0</v>
      </c>
      <c r="P64" s="19"/>
      <c r="Q64" s="18">
        <f aca="true" t="shared" si="45" ref="Q64:Q86">+P64/12</f>
        <v>0</v>
      </c>
      <c r="R64" s="19"/>
      <c r="S64" s="18">
        <f aca="true" t="shared" si="46" ref="S64:S86">+R64/12</f>
        <v>0</v>
      </c>
      <c r="T64" s="20">
        <f t="shared" si="39"/>
        <v>0</v>
      </c>
      <c r="U64" s="22">
        <f t="shared" si="39"/>
        <v>0</v>
      </c>
      <c r="V64" s="23"/>
      <c r="W64" s="18">
        <f aca="true" t="shared" si="47" ref="W64:W86">+V64/12</f>
        <v>0</v>
      </c>
      <c r="X64" s="24"/>
      <c r="Y64" s="18">
        <f aca="true" t="shared" si="48" ref="Y64:Y86">+X64/12</f>
        <v>0</v>
      </c>
      <c r="Z64" s="24"/>
      <c r="AA64" s="18">
        <f aca="true" t="shared" si="49" ref="AA64:AA65">+Z64/12</f>
        <v>0</v>
      </c>
      <c r="AB64" s="33"/>
      <c r="AC64" s="18">
        <f t="shared" si="11"/>
        <v>0</v>
      </c>
      <c r="AD64" s="26">
        <f>X64+Z64+AB64</f>
        <v>0</v>
      </c>
      <c r="AE64" s="27">
        <f>Y64+AA64+AC64</f>
        <v>0</v>
      </c>
      <c r="AF64" s="28">
        <f>N64+T64+V64+AD64</f>
        <v>0</v>
      </c>
      <c r="AG64" s="29">
        <f>O64+U64+W64+AE64</f>
        <v>0</v>
      </c>
      <c r="AH64" s="28">
        <f>IF(AF64-F64-J64-AB64-12&lt;0,0,AF64-F64-J64-AB64-12)</f>
        <v>0</v>
      </c>
      <c r="AI64" s="22">
        <f>AH64/12</f>
        <v>0</v>
      </c>
    </row>
    <row r="65" spans="1:35" ht="15">
      <c r="A65" s="30"/>
      <c r="B65" s="31"/>
      <c r="C65" s="31"/>
      <c r="D65" s="17"/>
      <c r="E65" s="18">
        <f t="shared" si="0"/>
        <v>0</v>
      </c>
      <c r="F65" s="19"/>
      <c r="G65" s="18">
        <f t="shared" si="41"/>
        <v>0</v>
      </c>
      <c r="H65" s="19"/>
      <c r="I65" s="18">
        <f t="shared" si="42"/>
        <v>0</v>
      </c>
      <c r="J65" s="19"/>
      <c r="K65" s="18">
        <f t="shared" si="43"/>
        <v>0</v>
      </c>
      <c r="L65" s="19"/>
      <c r="M65" s="18">
        <f t="shared" si="44"/>
        <v>0</v>
      </c>
      <c r="N65" s="20">
        <f t="shared" si="38"/>
        <v>0</v>
      </c>
      <c r="O65" s="21">
        <f t="shared" si="38"/>
        <v>0</v>
      </c>
      <c r="P65" s="19"/>
      <c r="Q65" s="18">
        <f t="shared" si="45"/>
        <v>0</v>
      </c>
      <c r="R65" s="19"/>
      <c r="S65" s="18">
        <f t="shared" si="46"/>
        <v>0</v>
      </c>
      <c r="T65" s="20">
        <f t="shared" si="39"/>
        <v>0</v>
      </c>
      <c r="U65" s="22">
        <f t="shared" si="39"/>
        <v>0</v>
      </c>
      <c r="V65" s="23"/>
      <c r="W65" s="18">
        <f t="shared" si="47"/>
        <v>0</v>
      </c>
      <c r="X65" s="24"/>
      <c r="Y65" s="18">
        <f t="shared" si="48"/>
        <v>0</v>
      </c>
      <c r="Z65" s="24"/>
      <c r="AA65" s="18">
        <f t="shared" si="49"/>
        <v>0</v>
      </c>
      <c r="AB65" s="33"/>
      <c r="AC65" s="18">
        <f t="shared" si="11"/>
        <v>0</v>
      </c>
      <c r="AD65" s="26">
        <f>X65+Z65+AB65</f>
        <v>0</v>
      </c>
      <c r="AE65" s="27">
        <f>Y65+AA65+AC65</f>
        <v>0</v>
      </c>
      <c r="AF65" s="28">
        <f>N65+T65+V65+AD65</f>
        <v>0</v>
      </c>
      <c r="AG65" s="29">
        <f>O65+U65+W65+AE65</f>
        <v>0</v>
      </c>
      <c r="AH65" s="28">
        <f>IF(AF65-F65-J65-AB65-12&lt;0,0,AF65-F65-J65-AB65-12)</f>
        <v>0</v>
      </c>
      <c r="AI65" s="22">
        <f>AH65/12</f>
        <v>0</v>
      </c>
    </row>
    <row r="66" spans="1:35" ht="15">
      <c r="A66" s="30"/>
      <c r="B66" s="31"/>
      <c r="C66" s="31"/>
      <c r="D66" s="17"/>
      <c r="E66" s="18">
        <f t="shared" si="0"/>
        <v>0</v>
      </c>
      <c r="F66" s="19"/>
      <c r="G66" s="18">
        <f t="shared" si="41"/>
        <v>0</v>
      </c>
      <c r="H66" s="19"/>
      <c r="I66" s="18">
        <f t="shared" si="42"/>
        <v>0</v>
      </c>
      <c r="J66" s="19"/>
      <c r="K66" s="18">
        <f t="shared" si="43"/>
        <v>0</v>
      </c>
      <c r="L66" s="19"/>
      <c r="M66" s="18">
        <f t="shared" si="44"/>
        <v>0</v>
      </c>
      <c r="N66" s="20">
        <f t="shared" si="38"/>
        <v>0</v>
      </c>
      <c r="O66" s="21">
        <f t="shared" si="38"/>
        <v>0</v>
      </c>
      <c r="P66" s="19"/>
      <c r="Q66" s="18">
        <f t="shared" si="45"/>
        <v>0</v>
      </c>
      <c r="R66" s="19"/>
      <c r="S66" s="18">
        <f t="shared" si="46"/>
        <v>0</v>
      </c>
      <c r="T66" s="20">
        <f t="shared" si="39"/>
        <v>0</v>
      </c>
      <c r="U66" s="22">
        <f t="shared" si="39"/>
        <v>0</v>
      </c>
      <c r="V66" s="23"/>
      <c r="W66" s="18">
        <f t="shared" si="47"/>
        <v>0</v>
      </c>
      <c r="X66" s="24"/>
      <c r="Y66" s="18">
        <f t="shared" si="48"/>
        <v>0</v>
      </c>
      <c r="Z66" s="24"/>
      <c r="AA66" s="18">
        <v>0</v>
      </c>
      <c r="AB66" s="33"/>
      <c r="AC66" s="18">
        <f t="shared" si="11"/>
        <v>0</v>
      </c>
      <c r="AD66" s="26">
        <f aca="true" t="shared" si="50" ref="AD66:AE86">X66+Z66+AB66</f>
        <v>0</v>
      </c>
      <c r="AE66" s="27">
        <f t="shared" si="50"/>
        <v>0</v>
      </c>
      <c r="AF66" s="28">
        <f aca="true" t="shared" si="51" ref="AF66:AG86">N66+T66+V66+AD66</f>
        <v>0</v>
      </c>
      <c r="AG66" s="29">
        <f t="shared" si="51"/>
        <v>0</v>
      </c>
      <c r="AH66" s="28">
        <f aca="true" t="shared" si="52" ref="AH66:AH86">IF(AF66-F66-J66-AB66-12&lt;0,0,AF66-F66-J66-AB66-12)</f>
        <v>0</v>
      </c>
      <c r="AI66" s="22">
        <f aca="true" t="shared" si="53" ref="AI66:AI86">AH66/12</f>
        <v>0</v>
      </c>
    </row>
    <row r="67" spans="1:35" ht="15">
      <c r="A67" s="30"/>
      <c r="B67" s="31"/>
      <c r="C67" s="31"/>
      <c r="D67" s="17"/>
      <c r="E67" s="18">
        <f t="shared" si="0"/>
        <v>0</v>
      </c>
      <c r="F67" s="19"/>
      <c r="G67" s="18">
        <f t="shared" si="41"/>
        <v>0</v>
      </c>
      <c r="H67" s="19"/>
      <c r="I67" s="18">
        <f t="shared" si="42"/>
        <v>0</v>
      </c>
      <c r="J67" s="19"/>
      <c r="K67" s="18">
        <f t="shared" si="43"/>
        <v>0</v>
      </c>
      <c r="L67" s="19"/>
      <c r="M67" s="18">
        <f t="shared" si="44"/>
        <v>0</v>
      </c>
      <c r="N67" s="20">
        <f t="shared" si="38"/>
        <v>0</v>
      </c>
      <c r="O67" s="21">
        <f t="shared" si="38"/>
        <v>0</v>
      </c>
      <c r="P67" s="19"/>
      <c r="Q67" s="18">
        <f t="shared" si="45"/>
        <v>0</v>
      </c>
      <c r="R67" s="19"/>
      <c r="S67" s="18">
        <f t="shared" si="46"/>
        <v>0</v>
      </c>
      <c r="T67" s="20">
        <f t="shared" si="39"/>
        <v>0</v>
      </c>
      <c r="U67" s="22">
        <f t="shared" si="39"/>
        <v>0</v>
      </c>
      <c r="V67" s="23"/>
      <c r="W67" s="18">
        <f t="shared" si="47"/>
        <v>0</v>
      </c>
      <c r="X67" s="24"/>
      <c r="Y67" s="18">
        <f t="shared" si="48"/>
        <v>0</v>
      </c>
      <c r="Z67" s="24"/>
      <c r="AA67" s="18">
        <f aca="true" t="shared" si="54" ref="AA67:AA86">+Z67/12</f>
        <v>0</v>
      </c>
      <c r="AB67" s="33"/>
      <c r="AC67" s="18">
        <f t="shared" si="11"/>
        <v>0</v>
      </c>
      <c r="AD67" s="26">
        <f t="shared" si="50"/>
        <v>0</v>
      </c>
      <c r="AE67" s="27">
        <f t="shared" si="50"/>
        <v>0</v>
      </c>
      <c r="AF67" s="28">
        <f t="shared" si="51"/>
        <v>0</v>
      </c>
      <c r="AG67" s="29">
        <f t="shared" si="51"/>
        <v>0</v>
      </c>
      <c r="AH67" s="28">
        <f t="shared" si="52"/>
        <v>0</v>
      </c>
      <c r="AI67" s="22">
        <f t="shared" si="53"/>
        <v>0</v>
      </c>
    </row>
    <row r="68" spans="1:35" ht="15">
      <c r="A68" s="30"/>
      <c r="B68" s="31"/>
      <c r="C68" s="31"/>
      <c r="D68" s="17"/>
      <c r="E68" s="18">
        <f t="shared" si="0"/>
        <v>0</v>
      </c>
      <c r="F68" s="19"/>
      <c r="G68" s="18">
        <f t="shared" si="41"/>
        <v>0</v>
      </c>
      <c r="H68" s="19"/>
      <c r="I68" s="18">
        <f t="shared" si="42"/>
        <v>0</v>
      </c>
      <c r="J68" s="19"/>
      <c r="K68" s="18">
        <f t="shared" si="43"/>
        <v>0</v>
      </c>
      <c r="L68" s="19"/>
      <c r="M68" s="18">
        <f t="shared" si="44"/>
        <v>0</v>
      </c>
      <c r="N68" s="20">
        <f t="shared" si="38"/>
        <v>0</v>
      </c>
      <c r="O68" s="21">
        <f t="shared" si="38"/>
        <v>0</v>
      </c>
      <c r="P68" s="19"/>
      <c r="Q68" s="18">
        <f t="shared" si="45"/>
        <v>0</v>
      </c>
      <c r="R68" s="19"/>
      <c r="S68" s="18">
        <f t="shared" si="46"/>
        <v>0</v>
      </c>
      <c r="T68" s="20">
        <f t="shared" si="39"/>
        <v>0</v>
      </c>
      <c r="U68" s="22">
        <f t="shared" si="39"/>
        <v>0</v>
      </c>
      <c r="V68" s="23"/>
      <c r="W68" s="18">
        <f t="shared" si="47"/>
        <v>0</v>
      </c>
      <c r="X68" s="24"/>
      <c r="Y68" s="18">
        <f t="shared" si="48"/>
        <v>0</v>
      </c>
      <c r="Z68" s="24"/>
      <c r="AA68" s="18">
        <f t="shared" si="54"/>
        <v>0</v>
      </c>
      <c r="AB68" s="33"/>
      <c r="AC68" s="18">
        <f t="shared" si="11"/>
        <v>0</v>
      </c>
      <c r="AD68" s="26">
        <f t="shared" si="50"/>
        <v>0</v>
      </c>
      <c r="AE68" s="27">
        <f t="shared" si="50"/>
        <v>0</v>
      </c>
      <c r="AF68" s="28">
        <f t="shared" si="51"/>
        <v>0</v>
      </c>
      <c r="AG68" s="29">
        <f t="shared" si="51"/>
        <v>0</v>
      </c>
      <c r="AH68" s="28">
        <f t="shared" si="52"/>
        <v>0</v>
      </c>
      <c r="AI68" s="22">
        <f t="shared" si="53"/>
        <v>0</v>
      </c>
    </row>
    <row r="69" spans="1:35" ht="15">
      <c r="A69" s="30"/>
      <c r="B69" s="31"/>
      <c r="C69" s="31"/>
      <c r="D69" s="17"/>
      <c r="E69" s="18">
        <f t="shared" si="0"/>
        <v>0</v>
      </c>
      <c r="F69" s="19"/>
      <c r="G69" s="18">
        <f t="shared" si="41"/>
        <v>0</v>
      </c>
      <c r="H69" s="19"/>
      <c r="I69" s="18">
        <f t="shared" si="42"/>
        <v>0</v>
      </c>
      <c r="J69" s="19"/>
      <c r="K69" s="18">
        <f t="shared" si="43"/>
        <v>0</v>
      </c>
      <c r="L69" s="19"/>
      <c r="M69" s="18">
        <f t="shared" si="44"/>
        <v>0</v>
      </c>
      <c r="N69" s="20">
        <f t="shared" si="38"/>
        <v>0</v>
      </c>
      <c r="O69" s="21">
        <f t="shared" si="38"/>
        <v>0</v>
      </c>
      <c r="P69" s="19"/>
      <c r="Q69" s="18">
        <f t="shared" si="45"/>
        <v>0</v>
      </c>
      <c r="R69" s="19"/>
      <c r="S69" s="18">
        <f t="shared" si="46"/>
        <v>0</v>
      </c>
      <c r="T69" s="20">
        <f t="shared" si="39"/>
        <v>0</v>
      </c>
      <c r="U69" s="22">
        <f t="shared" si="39"/>
        <v>0</v>
      </c>
      <c r="V69" s="23"/>
      <c r="W69" s="18">
        <f t="shared" si="47"/>
        <v>0</v>
      </c>
      <c r="X69" s="24"/>
      <c r="Y69" s="18">
        <f t="shared" si="48"/>
        <v>0</v>
      </c>
      <c r="Z69" s="24"/>
      <c r="AA69" s="18">
        <f t="shared" si="54"/>
        <v>0</v>
      </c>
      <c r="AB69" s="33"/>
      <c r="AC69" s="18">
        <f t="shared" si="11"/>
        <v>0</v>
      </c>
      <c r="AD69" s="26">
        <f t="shared" si="50"/>
        <v>0</v>
      </c>
      <c r="AE69" s="27">
        <f t="shared" si="50"/>
        <v>0</v>
      </c>
      <c r="AF69" s="28">
        <f t="shared" si="51"/>
        <v>0</v>
      </c>
      <c r="AG69" s="29">
        <f t="shared" si="51"/>
        <v>0</v>
      </c>
      <c r="AH69" s="28">
        <f t="shared" si="52"/>
        <v>0</v>
      </c>
      <c r="AI69" s="22">
        <f t="shared" si="53"/>
        <v>0</v>
      </c>
    </row>
    <row r="70" spans="1:35" ht="15">
      <c r="A70" s="30"/>
      <c r="B70" s="31"/>
      <c r="C70" s="31"/>
      <c r="D70" s="17"/>
      <c r="E70" s="18">
        <f t="shared" si="0"/>
        <v>0</v>
      </c>
      <c r="F70" s="19"/>
      <c r="G70" s="18">
        <f t="shared" si="41"/>
        <v>0</v>
      </c>
      <c r="H70" s="19"/>
      <c r="I70" s="18">
        <f t="shared" si="42"/>
        <v>0</v>
      </c>
      <c r="J70" s="19"/>
      <c r="K70" s="18">
        <f t="shared" si="43"/>
        <v>0</v>
      </c>
      <c r="L70" s="19"/>
      <c r="M70" s="18">
        <f t="shared" si="44"/>
        <v>0</v>
      </c>
      <c r="N70" s="20">
        <f t="shared" si="38"/>
        <v>0</v>
      </c>
      <c r="O70" s="21">
        <f t="shared" si="38"/>
        <v>0</v>
      </c>
      <c r="P70" s="19"/>
      <c r="Q70" s="18">
        <f t="shared" si="45"/>
        <v>0</v>
      </c>
      <c r="R70" s="19"/>
      <c r="S70" s="18">
        <f t="shared" si="46"/>
        <v>0</v>
      </c>
      <c r="T70" s="20">
        <f t="shared" si="39"/>
        <v>0</v>
      </c>
      <c r="U70" s="22">
        <f t="shared" si="39"/>
        <v>0</v>
      </c>
      <c r="V70" s="23"/>
      <c r="W70" s="18">
        <f t="shared" si="47"/>
        <v>0</v>
      </c>
      <c r="X70" s="24"/>
      <c r="Y70" s="18">
        <f t="shared" si="48"/>
        <v>0</v>
      </c>
      <c r="Z70" s="24"/>
      <c r="AA70" s="18">
        <f t="shared" si="54"/>
        <v>0</v>
      </c>
      <c r="AB70" s="33"/>
      <c r="AC70" s="18">
        <f t="shared" si="11"/>
        <v>0</v>
      </c>
      <c r="AD70" s="26">
        <f t="shared" si="50"/>
        <v>0</v>
      </c>
      <c r="AE70" s="27">
        <f t="shared" si="50"/>
        <v>0</v>
      </c>
      <c r="AF70" s="28">
        <f t="shared" si="51"/>
        <v>0</v>
      </c>
      <c r="AG70" s="29">
        <f t="shared" si="51"/>
        <v>0</v>
      </c>
      <c r="AH70" s="28">
        <f t="shared" si="52"/>
        <v>0</v>
      </c>
      <c r="AI70" s="22">
        <f t="shared" si="53"/>
        <v>0</v>
      </c>
    </row>
    <row r="71" spans="1:35" ht="15">
      <c r="A71" s="30"/>
      <c r="B71" s="31"/>
      <c r="C71" s="31"/>
      <c r="D71" s="17"/>
      <c r="E71" s="18">
        <f t="shared" si="0"/>
        <v>0</v>
      </c>
      <c r="F71" s="19"/>
      <c r="G71" s="18">
        <f t="shared" si="41"/>
        <v>0</v>
      </c>
      <c r="H71" s="19"/>
      <c r="I71" s="18">
        <f t="shared" si="42"/>
        <v>0</v>
      </c>
      <c r="J71" s="19"/>
      <c r="K71" s="18">
        <f t="shared" si="43"/>
        <v>0</v>
      </c>
      <c r="L71" s="19"/>
      <c r="M71" s="18">
        <f t="shared" si="44"/>
        <v>0</v>
      </c>
      <c r="N71" s="20">
        <f t="shared" si="38"/>
        <v>0</v>
      </c>
      <c r="O71" s="21">
        <f t="shared" si="38"/>
        <v>0</v>
      </c>
      <c r="P71" s="19"/>
      <c r="Q71" s="18">
        <f t="shared" si="45"/>
        <v>0</v>
      </c>
      <c r="R71" s="19"/>
      <c r="S71" s="18">
        <f t="shared" si="46"/>
        <v>0</v>
      </c>
      <c r="T71" s="20">
        <f t="shared" si="39"/>
        <v>0</v>
      </c>
      <c r="U71" s="22">
        <f t="shared" si="39"/>
        <v>0</v>
      </c>
      <c r="V71" s="23"/>
      <c r="W71" s="18">
        <f t="shared" si="47"/>
        <v>0</v>
      </c>
      <c r="X71" s="24"/>
      <c r="Y71" s="18">
        <f t="shared" si="48"/>
        <v>0</v>
      </c>
      <c r="Z71" s="24"/>
      <c r="AA71" s="18">
        <f t="shared" si="54"/>
        <v>0</v>
      </c>
      <c r="AB71" s="33"/>
      <c r="AC71" s="18">
        <f t="shared" si="11"/>
        <v>0</v>
      </c>
      <c r="AD71" s="26">
        <f t="shared" si="50"/>
        <v>0</v>
      </c>
      <c r="AE71" s="27">
        <f t="shared" si="50"/>
        <v>0</v>
      </c>
      <c r="AF71" s="28">
        <f t="shared" si="51"/>
        <v>0</v>
      </c>
      <c r="AG71" s="29">
        <f t="shared" si="51"/>
        <v>0</v>
      </c>
      <c r="AH71" s="28">
        <f t="shared" si="52"/>
        <v>0</v>
      </c>
      <c r="AI71" s="22">
        <f t="shared" si="53"/>
        <v>0</v>
      </c>
    </row>
    <row r="72" spans="1:35" ht="15">
      <c r="A72" s="30"/>
      <c r="B72" s="31"/>
      <c r="C72" s="16"/>
      <c r="D72" s="17"/>
      <c r="E72" s="18">
        <f t="shared" si="0"/>
        <v>0</v>
      </c>
      <c r="F72" s="19"/>
      <c r="G72" s="18">
        <f t="shared" si="41"/>
        <v>0</v>
      </c>
      <c r="H72" s="19"/>
      <c r="I72" s="18">
        <f t="shared" si="42"/>
        <v>0</v>
      </c>
      <c r="J72" s="19"/>
      <c r="K72" s="18">
        <f t="shared" si="43"/>
        <v>0</v>
      </c>
      <c r="L72" s="19"/>
      <c r="M72" s="18">
        <f t="shared" si="44"/>
        <v>0</v>
      </c>
      <c r="N72" s="20">
        <f t="shared" si="38"/>
        <v>0</v>
      </c>
      <c r="O72" s="21">
        <f t="shared" si="38"/>
        <v>0</v>
      </c>
      <c r="P72" s="19"/>
      <c r="Q72" s="18">
        <f t="shared" si="45"/>
        <v>0</v>
      </c>
      <c r="R72" s="19"/>
      <c r="S72" s="18">
        <f t="shared" si="46"/>
        <v>0</v>
      </c>
      <c r="T72" s="20">
        <f t="shared" si="39"/>
        <v>0</v>
      </c>
      <c r="U72" s="22">
        <f t="shared" si="39"/>
        <v>0</v>
      </c>
      <c r="V72" s="23"/>
      <c r="W72" s="18">
        <f t="shared" si="47"/>
        <v>0</v>
      </c>
      <c r="X72" s="24"/>
      <c r="Y72" s="18">
        <f t="shared" si="48"/>
        <v>0</v>
      </c>
      <c r="Z72" s="24"/>
      <c r="AA72" s="18">
        <f t="shared" si="54"/>
        <v>0</v>
      </c>
      <c r="AB72" s="33"/>
      <c r="AC72" s="18">
        <f t="shared" si="11"/>
        <v>0</v>
      </c>
      <c r="AD72" s="26">
        <f t="shared" si="50"/>
        <v>0</v>
      </c>
      <c r="AE72" s="27">
        <f t="shared" si="50"/>
        <v>0</v>
      </c>
      <c r="AF72" s="28">
        <f t="shared" si="51"/>
        <v>0</v>
      </c>
      <c r="AG72" s="29">
        <f t="shared" si="51"/>
        <v>0</v>
      </c>
      <c r="AH72" s="28">
        <f t="shared" si="52"/>
        <v>0</v>
      </c>
      <c r="AI72" s="22">
        <f t="shared" si="53"/>
        <v>0</v>
      </c>
    </row>
    <row r="73" spans="1:35" s="1" customFormat="1" ht="15">
      <c r="A73" s="493" t="s">
        <v>37</v>
      </c>
      <c r="B73" s="494"/>
      <c r="C73" s="495"/>
      <c r="D73" s="46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8"/>
    </row>
    <row r="74" spans="1:35" s="274" customFormat="1" ht="15">
      <c r="A74" s="30"/>
      <c r="B74" s="305" t="s">
        <v>1442</v>
      </c>
      <c r="C74" s="305" t="s">
        <v>1430</v>
      </c>
      <c r="D74" s="309">
        <v>8</v>
      </c>
      <c r="E74" s="18">
        <f aca="true" t="shared" si="55" ref="E74:E79">+D74/12</f>
        <v>0.6666666666666666</v>
      </c>
      <c r="F74" s="19"/>
      <c r="G74" s="18">
        <f aca="true" t="shared" si="56" ref="G74:G79">F74/12</f>
        <v>0</v>
      </c>
      <c r="H74" s="19"/>
      <c r="I74" s="18">
        <f aca="true" t="shared" si="57" ref="I74:I79">+H74/12</f>
        <v>0</v>
      </c>
      <c r="J74" s="19"/>
      <c r="K74" s="18">
        <f aca="true" t="shared" si="58" ref="K74:K79">+J74/12</f>
        <v>0</v>
      </c>
      <c r="L74" s="19"/>
      <c r="M74" s="18">
        <f aca="true" t="shared" si="59" ref="M74:M79">+L74/12</f>
        <v>0</v>
      </c>
      <c r="N74" s="20">
        <f aca="true" t="shared" si="60" ref="N74:N79">D74+F74+H74+J74+L74</f>
        <v>8</v>
      </c>
      <c r="O74" s="21">
        <f aca="true" t="shared" si="61" ref="O74:O79">E74+G74+I74+K74+M74</f>
        <v>0.6666666666666666</v>
      </c>
      <c r="P74" s="19"/>
      <c r="Q74" s="18">
        <f aca="true" t="shared" si="62" ref="Q74:Q79">+P74/12</f>
        <v>0</v>
      </c>
      <c r="R74" s="19"/>
      <c r="S74" s="18">
        <f aca="true" t="shared" si="63" ref="S74:S79">+R74/12</f>
        <v>0</v>
      </c>
      <c r="T74" s="20">
        <f aca="true" t="shared" si="64" ref="T74:T79">P74+R74</f>
        <v>0</v>
      </c>
      <c r="U74" s="22">
        <f aca="true" t="shared" si="65" ref="U74:U79">Q74+S74</f>
        <v>0</v>
      </c>
      <c r="V74" s="23"/>
      <c r="W74" s="18">
        <f aca="true" t="shared" si="66" ref="W74:W79">+V74/12</f>
        <v>0</v>
      </c>
      <c r="X74" s="24"/>
      <c r="Y74" s="18">
        <f aca="true" t="shared" si="67" ref="Y74:Y79">+X74/12</f>
        <v>0</v>
      </c>
      <c r="Z74" s="24"/>
      <c r="AA74" s="34">
        <f aca="true" t="shared" si="68" ref="AA74:AA79">+Z74/12</f>
        <v>0</v>
      </c>
      <c r="AB74" s="33"/>
      <c r="AC74" s="34">
        <f aca="true" t="shared" si="69" ref="AC74:AC79">AB74/12</f>
        <v>0</v>
      </c>
      <c r="AD74" s="26">
        <f aca="true" t="shared" si="70" ref="AD74:AD79">X74+Z74+AB74</f>
        <v>0</v>
      </c>
      <c r="AE74" s="27">
        <f aca="true" t="shared" si="71" ref="AE74:AE79">Y74+AA74+AC74</f>
        <v>0</v>
      </c>
      <c r="AF74" s="28">
        <f aca="true" t="shared" si="72" ref="AF74:AF79">N74+T74+V74+AD74</f>
        <v>8</v>
      </c>
      <c r="AG74" s="29">
        <f aca="true" t="shared" si="73" ref="AG74:AG79">O74+U74+W74+AE74</f>
        <v>0.6666666666666666</v>
      </c>
      <c r="AH74" s="28">
        <f aca="true" t="shared" si="74" ref="AH74:AH79">IF(AF74-F74-J74-AB74-12&lt;0,0,AF74-F74-J74-AB74-12)</f>
        <v>0</v>
      </c>
      <c r="AI74" s="22">
        <f aca="true" t="shared" si="75" ref="AI74:AI79">AH74/12</f>
        <v>0</v>
      </c>
    </row>
    <row r="75" spans="1:35" s="274" customFormat="1" ht="15">
      <c r="A75" s="30"/>
      <c r="B75" s="305" t="s">
        <v>1443</v>
      </c>
      <c r="C75" s="305" t="s">
        <v>1431</v>
      </c>
      <c r="D75" s="309">
        <v>3</v>
      </c>
      <c r="E75" s="18">
        <f t="shared" si="55"/>
        <v>0.25</v>
      </c>
      <c r="F75" s="19"/>
      <c r="G75" s="18">
        <f t="shared" si="56"/>
        <v>0</v>
      </c>
      <c r="H75" s="19"/>
      <c r="I75" s="18">
        <f t="shared" si="57"/>
        <v>0</v>
      </c>
      <c r="J75" s="19"/>
      <c r="K75" s="18">
        <f t="shared" si="58"/>
        <v>0</v>
      </c>
      <c r="L75" s="19"/>
      <c r="M75" s="18">
        <f t="shared" si="59"/>
        <v>0</v>
      </c>
      <c r="N75" s="20">
        <f t="shared" si="60"/>
        <v>3</v>
      </c>
      <c r="O75" s="21">
        <f t="shared" si="61"/>
        <v>0.25</v>
      </c>
      <c r="P75" s="19"/>
      <c r="Q75" s="18">
        <f t="shared" si="62"/>
        <v>0</v>
      </c>
      <c r="R75" s="19"/>
      <c r="S75" s="18">
        <f t="shared" si="63"/>
        <v>0</v>
      </c>
      <c r="T75" s="20">
        <f t="shared" si="64"/>
        <v>0</v>
      </c>
      <c r="U75" s="22">
        <f t="shared" si="65"/>
        <v>0</v>
      </c>
      <c r="V75" s="23"/>
      <c r="W75" s="18">
        <f t="shared" si="66"/>
        <v>0</v>
      </c>
      <c r="X75" s="24"/>
      <c r="Y75" s="18">
        <f t="shared" si="67"/>
        <v>0</v>
      </c>
      <c r="Z75" s="24"/>
      <c r="AA75" s="34">
        <f t="shared" si="68"/>
        <v>0</v>
      </c>
      <c r="AB75" s="33"/>
      <c r="AC75" s="34">
        <f t="shared" si="69"/>
        <v>0</v>
      </c>
      <c r="AD75" s="26">
        <f t="shared" si="70"/>
        <v>0</v>
      </c>
      <c r="AE75" s="27">
        <f t="shared" si="71"/>
        <v>0</v>
      </c>
      <c r="AF75" s="28">
        <f t="shared" si="72"/>
        <v>3</v>
      </c>
      <c r="AG75" s="29">
        <f t="shared" si="73"/>
        <v>0.25</v>
      </c>
      <c r="AH75" s="28">
        <f t="shared" si="74"/>
        <v>0</v>
      </c>
      <c r="AI75" s="22">
        <f t="shared" si="75"/>
        <v>0</v>
      </c>
    </row>
    <row r="76" spans="1:35" s="274" customFormat="1" ht="15">
      <c r="A76" s="30"/>
      <c r="B76" s="305" t="s">
        <v>1444</v>
      </c>
      <c r="C76" s="305" t="s">
        <v>1432</v>
      </c>
      <c r="D76" s="309">
        <v>2</v>
      </c>
      <c r="E76" s="18">
        <f t="shared" si="55"/>
        <v>0.16666666666666666</v>
      </c>
      <c r="F76" s="19"/>
      <c r="G76" s="18">
        <f t="shared" si="56"/>
        <v>0</v>
      </c>
      <c r="H76" s="19"/>
      <c r="I76" s="18">
        <f t="shared" si="57"/>
        <v>0</v>
      </c>
      <c r="J76" s="19"/>
      <c r="K76" s="18">
        <f t="shared" si="58"/>
        <v>0</v>
      </c>
      <c r="L76" s="19"/>
      <c r="M76" s="18">
        <f t="shared" si="59"/>
        <v>0</v>
      </c>
      <c r="N76" s="20">
        <f t="shared" si="60"/>
        <v>2</v>
      </c>
      <c r="O76" s="21">
        <f t="shared" si="61"/>
        <v>0.16666666666666666</v>
      </c>
      <c r="P76" s="19"/>
      <c r="Q76" s="18">
        <f t="shared" si="62"/>
        <v>0</v>
      </c>
      <c r="R76" s="19"/>
      <c r="S76" s="18">
        <f t="shared" si="63"/>
        <v>0</v>
      </c>
      <c r="T76" s="20">
        <f t="shared" si="64"/>
        <v>0</v>
      </c>
      <c r="U76" s="22">
        <f t="shared" si="65"/>
        <v>0</v>
      </c>
      <c r="V76" s="23"/>
      <c r="W76" s="18">
        <f t="shared" si="66"/>
        <v>0</v>
      </c>
      <c r="X76" s="24"/>
      <c r="Y76" s="18">
        <f t="shared" si="67"/>
        <v>0</v>
      </c>
      <c r="Z76" s="24"/>
      <c r="AA76" s="34">
        <f t="shared" si="68"/>
        <v>0</v>
      </c>
      <c r="AB76" s="33"/>
      <c r="AC76" s="34">
        <f t="shared" si="69"/>
        <v>0</v>
      </c>
      <c r="AD76" s="26">
        <f t="shared" si="70"/>
        <v>0</v>
      </c>
      <c r="AE76" s="27">
        <f t="shared" si="71"/>
        <v>0</v>
      </c>
      <c r="AF76" s="28">
        <f t="shared" si="72"/>
        <v>2</v>
      </c>
      <c r="AG76" s="29">
        <f t="shared" si="73"/>
        <v>0.16666666666666666</v>
      </c>
      <c r="AH76" s="28">
        <f t="shared" si="74"/>
        <v>0</v>
      </c>
      <c r="AI76" s="22">
        <f t="shared" si="75"/>
        <v>0</v>
      </c>
    </row>
    <row r="77" spans="1:35" s="274" customFormat="1" ht="15">
      <c r="A77" s="30"/>
      <c r="B77" s="305" t="s">
        <v>1445</v>
      </c>
      <c r="C77" s="305" t="s">
        <v>1433</v>
      </c>
      <c r="D77" s="309">
        <v>3</v>
      </c>
      <c r="E77" s="18">
        <f t="shared" si="55"/>
        <v>0.25</v>
      </c>
      <c r="F77" s="19"/>
      <c r="G77" s="18">
        <f t="shared" si="56"/>
        <v>0</v>
      </c>
      <c r="H77" s="19"/>
      <c r="I77" s="18">
        <f t="shared" si="57"/>
        <v>0</v>
      </c>
      <c r="J77" s="19"/>
      <c r="K77" s="18">
        <f t="shared" si="58"/>
        <v>0</v>
      </c>
      <c r="L77" s="19"/>
      <c r="M77" s="18">
        <f t="shared" si="59"/>
        <v>0</v>
      </c>
      <c r="N77" s="20">
        <f t="shared" si="60"/>
        <v>3</v>
      </c>
      <c r="O77" s="21">
        <f t="shared" si="61"/>
        <v>0.25</v>
      </c>
      <c r="P77" s="19"/>
      <c r="Q77" s="18">
        <f t="shared" si="62"/>
        <v>0</v>
      </c>
      <c r="R77" s="19"/>
      <c r="S77" s="18">
        <f t="shared" si="63"/>
        <v>0</v>
      </c>
      <c r="T77" s="20">
        <f t="shared" si="64"/>
        <v>0</v>
      </c>
      <c r="U77" s="22">
        <f t="shared" si="65"/>
        <v>0</v>
      </c>
      <c r="V77" s="23"/>
      <c r="W77" s="18">
        <f t="shared" si="66"/>
        <v>0</v>
      </c>
      <c r="X77" s="24"/>
      <c r="Y77" s="18">
        <f t="shared" si="67"/>
        <v>0</v>
      </c>
      <c r="Z77" s="24"/>
      <c r="AA77" s="34">
        <f t="shared" si="68"/>
        <v>0</v>
      </c>
      <c r="AB77" s="33"/>
      <c r="AC77" s="34">
        <f t="shared" si="69"/>
        <v>0</v>
      </c>
      <c r="AD77" s="26">
        <f t="shared" si="70"/>
        <v>0</v>
      </c>
      <c r="AE77" s="27">
        <f t="shared" si="71"/>
        <v>0</v>
      </c>
      <c r="AF77" s="28">
        <f t="shared" si="72"/>
        <v>3</v>
      </c>
      <c r="AG77" s="29">
        <f t="shared" si="73"/>
        <v>0.25</v>
      </c>
      <c r="AH77" s="28">
        <f t="shared" si="74"/>
        <v>0</v>
      </c>
      <c r="AI77" s="22">
        <f t="shared" si="75"/>
        <v>0</v>
      </c>
    </row>
    <row r="78" spans="1:35" s="274" customFormat="1" ht="15">
      <c r="A78" s="30"/>
      <c r="B78" s="305" t="s">
        <v>1446</v>
      </c>
      <c r="C78" s="305" t="s">
        <v>1434</v>
      </c>
      <c r="D78" s="309">
        <v>3</v>
      </c>
      <c r="E78" s="18">
        <f t="shared" si="55"/>
        <v>0.25</v>
      </c>
      <c r="F78" s="19"/>
      <c r="G78" s="18">
        <f t="shared" si="56"/>
        <v>0</v>
      </c>
      <c r="H78" s="19"/>
      <c r="I78" s="18">
        <f t="shared" si="57"/>
        <v>0</v>
      </c>
      <c r="J78" s="19"/>
      <c r="K78" s="18">
        <f t="shared" si="58"/>
        <v>0</v>
      </c>
      <c r="L78" s="19"/>
      <c r="M78" s="18">
        <f t="shared" si="59"/>
        <v>0</v>
      </c>
      <c r="N78" s="20">
        <f t="shared" si="60"/>
        <v>3</v>
      </c>
      <c r="O78" s="21">
        <f t="shared" si="61"/>
        <v>0.25</v>
      </c>
      <c r="P78" s="19"/>
      <c r="Q78" s="18">
        <f t="shared" si="62"/>
        <v>0</v>
      </c>
      <c r="R78" s="19"/>
      <c r="S78" s="18">
        <f t="shared" si="63"/>
        <v>0</v>
      </c>
      <c r="T78" s="20">
        <f t="shared" si="64"/>
        <v>0</v>
      </c>
      <c r="U78" s="22">
        <f t="shared" si="65"/>
        <v>0</v>
      </c>
      <c r="V78" s="23"/>
      <c r="W78" s="18">
        <f t="shared" si="66"/>
        <v>0</v>
      </c>
      <c r="X78" s="24"/>
      <c r="Y78" s="18">
        <f t="shared" si="67"/>
        <v>0</v>
      </c>
      <c r="Z78" s="24"/>
      <c r="AA78" s="34">
        <f t="shared" si="68"/>
        <v>0</v>
      </c>
      <c r="AB78" s="33"/>
      <c r="AC78" s="34">
        <f t="shared" si="69"/>
        <v>0</v>
      </c>
      <c r="AD78" s="26">
        <f t="shared" si="70"/>
        <v>0</v>
      </c>
      <c r="AE78" s="27">
        <f t="shared" si="71"/>
        <v>0</v>
      </c>
      <c r="AF78" s="28">
        <f t="shared" si="72"/>
        <v>3</v>
      </c>
      <c r="AG78" s="29">
        <f t="shared" si="73"/>
        <v>0.25</v>
      </c>
      <c r="AH78" s="28">
        <f t="shared" si="74"/>
        <v>0</v>
      </c>
      <c r="AI78" s="22">
        <f t="shared" si="75"/>
        <v>0</v>
      </c>
    </row>
    <row r="79" spans="1:35" s="274" customFormat="1" ht="15">
      <c r="A79" s="15"/>
      <c r="B79" s="305" t="s">
        <v>1447</v>
      </c>
      <c r="C79" s="305" t="s">
        <v>1435</v>
      </c>
      <c r="D79" s="309">
        <v>3</v>
      </c>
      <c r="E79" s="18">
        <f t="shared" si="55"/>
        <v>0.25</v>
      </c>
      <c r="F79" s="19"/>
      <c r="G79" s="18">
        <f t="shared" si="56"/>
        <v>0</v>
      </c>
      <c r="H79" s="19"/>
      <c r="I79" s="18">
        <f t="shared" si="57"/>
        <v>0</v>
      </c>
      <c r="J79" s="19"/>
      <c r="K79" s="18">
        <f t="shared" si="58"/>
        <v>0</v>
      </c>
      <c r="L79" s="19"/>
      <c r="M79" s="18">
        <f t="shared" si="59"/>
        <v>0</v>
      </c>
      <c r="N79" s="20">
        <f t="shared" si="60"/>
        <v>3</v>
      </c>
      <c r="O79" s="21">
        <f t="shared" si="61"/>
        <v>0.25</v>
      </c>
      <c r="P79" s="19"/>
      <c r="Q79" s="18">
        <f t="shared" si="62"/>
        <v>0</v>
      </c>
      <c r="R79" s="19"/>
      <c r="S79" s="18">
        <f t="shared" si="63"/>
        <v>0</v>
      </c>
      <c r="T79" s="20">
        <f t="shared" si="64"/>
        <v>0</v>
      </c>
      <c r="U79" s="22">
        <f t="shared" si="65"/>
        <v>0</v>
      </c>
      <c r="V79" s="23"/>
      <c r="W79" s="18">
        <f t="shared" si="66"/>
        <v>0</v>
      </c>
      <c r="X79" s="24"/>
      <c r="Y79" s="18">
        <f t="shared" si="67"/>
        <v>0</v>
      </c>
      <c r="Z79" s="24"/>
      <c r="AA79" s="34">
        <f t="shared" si="68"/>
        <v>0</v>
      </c>
      <c r="AB79" s="33"/>
      <c r="AC79" s="34">
        <f t="shared" si="69"/>
        <v>0</v>
      </c>
      <c r="AD79" s="26">
        <f t="shared" si="70"/>
        <v>0</v>
      </c>
      <c r="AE79" s="27">
        <f t="shared" si="71"/>
        <v>0</v>
      </c>
      <c r="AF79" s="28">
        <f t="shared" si="72"/>
        <v>3</v>
      </c>
      <c r="AG79" s="29">
        <f t="shared" si="73"/>
        <v>0.25</v>
      </c>
      <c r="AH79" s="28">
        <f t="shared" si="74"/>
        <v>0</v>
      </c>
      <c r="AI79" s="22">
        <f t="shared" si="75"/>
        <v>0</v>
      </c>
    </row>
    <row r="80" spans="1:35" ht="15">
      <c r="A80" s="30"/>
      <c r="B80" s="305" t="s">
        <v>1448</v>
      </c>
      <c r="C80" s="305" t="s">
        <v>1436</v>
      </c>
      <c r="D80" s="309">
        <v>3</v>
      </c>
      <c r="E80" s="18">
        <f t="shared" si="0"/>
        <v>0.25</v>
      </c>
      <c r="F80" s="19"/>
      <c r="G80" s="18">
        <f t="shared" si="41"/>
        <v>0</v>
      </c>
      <c r="H80" s="19"/>
      <c r="I80" s="18">
        <f t="shared" si="42"/>
        <v>0</v>
      </c>
      <c r="J80" s="19"/>
      <c r="K80" s="18">
        <f t="shared" si="43"/>
        <v>0</v>
      </c>
      <c r="L80" s="19"/>
      <c r="M80" s="18">
        <f t="shared" si="44"/>
        <v>0</v>
      </c>
      <c r="N80" s="20">
        <f t="shared" si="38"/>
        <v>3</v>
      </c>
      <c r="O80" s="21">
        <f t="shared" si="38"/>
        <v>0.25</v>
      </c>
      <c r="P80" s="19"/>
      <c r="Q80" s="18">
        <f t="shared" si="45"/>
        <v>0</v>
      </c>
      <c r="R80" s="19"/>
      <c r="S80" s="18">
        <f t="shared" si="46"/>
        <v>0</v>
      </c>
      <c r="T80" s="20">
        <f t="shared" si="39"/>
        <v>0</v>
      </c>
      <c r="U80" s="22">
        <f t="shared" si="39"/>
        <v>0</v>
      </c>
      <c r="V80" s="23"/>
      <c r="W80" s="18">
        <f t="shared" si="47"/>
        <v>0</v>
      </c>
      <c r="X80" s="24"/>
      <c r="Y80" s="18">
        <f t="shared" si="48"/>
        <v>0</v>
      </c>
      <c r="Z80" s="24"/>
      <c r="AA80" s="34">
        <f t="shared" si="54"/>
        <v>0</v>
      </c>
      <c r="AB80" s="33"/>
      <c r="AC80" s="34">
        <f t="shared" si="11"/>
        <v>0</v>
      </c>
      <c r="AD80" s="26">
        <f t="shared" si="50"/>
        <v>0</v>
      </c>
      <c r="AE80" s="27">
        <f t="shared" si="50"/>
        <v>0</v>
      </c>
      <c r="AF80" s="28">
        <f t="shared" si="51"/>
        <v>3</v>
      </c>
      <c r="AG80" s="29">
        <f t="shared" si="51"/>
        <v>0.25</v>
      </c>
      <c r="AH80" s="28">
        <f t="shared" si="52"/>
        <v>0</v>
      </c>
      <c r="AI80" s="22">
        <f t="shared" si="53"/>
        <v>0</v>
      </c>
    </row>
    <row r="81" spans="1:35" ht="15">
      <c r="A81" s="30"/>
      <c r="B81" s="305" t="s">
        <v>1449</v>
      </c>
      <c r="C81" s="305" t="s">
        <v>1437</v>
      </c>
      <c r="D81" s="309">
        <v>3</v>
      </c>
      <c r="E81" s="18">
        <f t="shared" si="0"/>
        <v>0.25</v>
      </c>
      <c r="F81" s="19"/>
      <c r="G81" s="18">
        <f t="shared" si="41"/>
        <v>0</v>
      </c>
      <c r="H81" s="19"/>
      <c r="I81" s="18">
        <f t="shared" si="42"/>
        <v>0</v>
      </c>
      <c r="J81" s="19"/>
      <c r="K81" s="18">
        <f t="shared" si="43"/>
        <v>0</v>
      </c>
      <c r="L81" s="19"/>
      <c r="M81" s="18">
        <f t="shared" si="44"/>
        <v>0</v>
      </c>
      <c r="N81" s="20">
        <f t="shared" si="38"/>
        <v>3</v>
      </c>
      <c r="O81" s="21">
        <f t="shared" si="38"/>
        <v>0.25</v>
      </c>
      <c r="P81" s="19"/>
      <c r="Q81" s="18">
        <f t="shared" si="45"/>
        <v>0</v>
      </c>
      <c r="R81" s="19"/>
      <c r="S81" s="18">
        <f t="shared" si="46"/>
        <v>0</v>
      </c>
      <c r="T81" s="20">
        <f t="shared" si="39"/>
        <v>0</v>
      </c>
      <c r="U81" s="22">
        <f t="shared" si="39"/>
        <v>0</v>
      </c>
      <c r="V81" s="23"/>
      <c r="W81" s="18">
        <f t="shared" si="47"/>
        <v>0</v>
      </c>
      <c r="X81" s="24"/>
      <c r="Y81" s="18">
        <f t="shared" si="48"/>
        <v>0</v>
      </c>
      <c r="Z81" s="24"/>
      <c r="AA81" s="34">
        <f t="shared" si="54"/>
        <v>0</v>
      </c>
      <c r="AB81" s="33"/>
      <c r="AC81" s="34">
        <f t="shared" si="11"/>
        <v>0</v>
      </c>
      <c r="AD81" s="26">
        <f t="shared" si="50"/>
        <v>0</v>
      </c>
      <c r="AE81" s="27">
        <f t="shared" si="50"/>
        <v>0</v>
      </c>
      <c r="AF81" s="28">
        <f t="shared" si="51"/>
        <v>3</v>
      </c>
      <c r="AG81" s="29">
        <f t="shared" si="51"/>
        <v>0.25</v>
      </c>
      <c r="AH81" s="28">
        <f t="shared" si="52"/>
        <v>0</v>
      </c>
      <c r="AI81" s="22">
        <f t="shared" si="53"/>
        <v>0</v>
      </c>
    </row>
    <row r="82" spans="1:35" ht="15">
      <c r="A82" s="30"/>
      <c r="B82" s="305" t="s">
        <v>1450</v>
      </c>
      <c r="C82" s="305" t="s">
        <v>1438</v>
      </c>
      <c r="D82" s="309">
        <v>4</v>
      </c>
      <c r="E82" s="18">
        <f t="shared" si="0"/>
        <v>0.3333333333333333</v>
      </c>
      <c r="F82" s="19"/>
      <c r="G82" s="18">
        <f t="shared" si="41"/>
        <v>0</v>
      </c>
      <c r="H82" s="19"/>
      <c r="I82" s="18">
        <f t="shared" si="42"/>
        <v>0</v>
      </c>
      <c r="J82" s="19"/>
      <c r="K82" s="18">
        <f t="shared" si="43"/>
        <v>0</v>
      </c>
      <c r="L82" s="19"/>
      <c r="M82" s="18">
        <f t="shared" si="44"/>
        <v>0</v>
      </c>
      <c r="N82" s="20">
        <f t="shared" si="38"/>
        <v>4</v>
      </c>
      <c r="O82" s="21">
        <f t="shared" si="38"/>
        <v>0.3333333333333333</v>
      </c>
      <c r="P82" s="19"/>
      <c r="Q82" s="18">
        <f t="shared" si="45"/>
        <v>0</v>
      </c>
      <c r="R82" s="19"/>
      <c r="S82" s="18">
        <f t="shared" si="46"/>
        <v>0</v>
      </c>
      <c r="T82" s="20">
        <f t="shared" si="39"/>
        <v>0</v>
      </c>
      <c r="U82" s="22">
        <f t="shared" si="39"/>
        <v>0</v>
      </c>
      <c r="V82" s="23"/>
      <c r="W82" s="18">
        <f t="shared" si="47"/>
        <v>0</v>
      </c>
      <c r="X82" s="24"/>
      <c r="Y82" s="18">
        <f t="shared" si="48"/>
        <v>0</v>
      </c>
      <c r="Z82" s="24"/>
      <c r="AA82" s="34">
        <f t="shared" si="54"/>
        <v>0</v>
      </c>
      <c r="AB82" s="33"/>
      <c r="AC82" s="34">
        <f t="shared" si="11"/>
        <v>0</v>
      </c>
      <c r="AD82" s="26">
        <f t="shared" si="50"/>
        <v>0</v>
      </c>
      <c r="AE82" s="27">
        <f t="shared" si="50"/>
        <v>0</v>
      </c>
      <c r="AF82" s="28">
        <f t="shared" si="51"/>
        <v>4</v>
      </c>
      <c r="AG82" s="29">
        <f t="shared" si="51"/>
        <v>0.3333333333333333</v>
      </c>
      <c r="AH82" s="28">
        <f t="shared" si="52"/>
        <v>0</v>
      </c>
      <c r="AI82" s="22">
        <f t="shared" si="53"/>
        <v>0</v>
      </c>
    </row>
    <row r="83" spans="1:35" ht="15">
      <c r="A83" s="30"/>
      <c r="B83" s="305" t="s">
        <v>1383</v>
      </c>
      <c r="C83" s="305" t="s">
        <v>1439</v>
      </c>
      <c r="D83" s="309">
        <v>3</v>
      </c>
      <c r="E83" s="18">
        <f t="shared" si="0"/>
        <v>0.25</v>
      </c>
      <c r="F83" s="19"/>
      <c r="G83" s="18">
        <f t="shared" si="41"/>
        <v>0</v>
      </c>
      <c r="H83" s="19"/>
      <c r="I83" s="18">
        <f t="shared" si="42"/>
        <v>0</v>
      </c>
      <c r="J83" s="19"/>
      <c r="K83" s="18">
        <f t="shared" si="43"/>
        <v>0</v>
      </c>
      <c r="L83" s="19"/>
      <c r="M83" s="18">
        <f t="shared" si="44"/>
        <v>0</v>
      </c>
      <c r="N83" s="20">
        <f t="shared" si="38"/>
        <v>3</v>
      </c>
      <c r="O83" s="21">
        <f t="shared" si="38"/>
        <v>0.25</v>
      </c>
      <c r="P83" s="19"/>
      <c r="Q83" s="18">
        <f t="shared" si="45"/>
        <v>0</v>
      </c>
      <c r="R83" s="19"/>
      <c r="S83" s="18">
        <f t="shared" si="46"/>
        <v>0</v>
      </c>
      <c r="T83" s="20">
        <f t="shared" si="39"/>
        <v>0</v>
      </c>
      <c r="U83" s="22">
        <f t="shared" si="39"/>
        <v>0</v>
      </c>
      <c r="V83" s="23"/>
      <c r="W83" s="18">
        <f t="shared" si="47"/>
        <v>0</v>
      </c>
      <c r="X83" s="24"/>
      <c r="Y83" s="18">
        <f t="shared" si="48"/>
        <v>0</v>
      </c>
      <c r="Z83" s="24"/>
      <c r="AA83" s="34">
        <f t="shared" si="54"/>
        <v>0</v>
      </c>
      <c r="AB83" s="33"/>
      <c r="AC83" s="34">
        <f t="shared" si="11"/>
        <v>0</v>
      </c>
      <c r="AD83" s="26">
        <f t="shared" si="50"/>
        <v>0</v>
      </c>
      <c r="AE83" s="27">
        <f t="shared" si="50"/>
        <v>0</v>
      </c>
      <c r="AF83" s="28">
        <f t="shared" si="51"/>
        <v>3</v>
      </c>
      <c r="AG83" s="29">
        <f t="shared" si="51"/>
        <v>0.25</v>
      </c>
      <c r="AH83" s="28">
        <f t="shared" si="52"/>
        <v>0</v>
      </c>
      <c r="AI83" s="22">
        <f t="shared" si="53"/>
        <v>0</v>
      </c>
    </row>
    <row r="84" spans="1:35" ht="15">
      <c r="A84" s="30"/>
      <c r="B84" s="305" t="s">
        <v>1451</v>
      </c>
      <c r="C84" s="305" t="s">
        <v>1440</v>
      </c>
      <c r="D84" s="309">
        <v>6</v>
      </c>
      <c r="E84" s="18">
        <f t="shared" si="0"/>
        <v>0.5</v>
      </c>
      <c r="F84" s="19"/>
      <c r="G84" s="18">
        <f t="shared" si="41"/>
        <v>0</v>
      </c>
      <c r="H84" s="19"/>
      <c r="I84" s="18">
        <f t="shared" si="42"/>
        <v>0</v>
      </c>
      <c r="J84" s="19"/>
      <c r="K84" s="18">
        <f t="shared" si="43"/>
        <v>0</v>
      </c>
      <c r="L84" s="19"/>
      <c r="M84" s="18">
        <f t="shared" si="44"/>
        <v>0</v>
      </c>
      <c r="N84" s="20">
        <f t="shared" si="38"/>
        <v>6</v>
      </c>
      <c r="O84" s="21">
        <f t="shared" si="38"/>
        <v>0.5</v>
      </c>
      <c r="P84" s="19"/>
      <c r="Q84" s="18">
        <f t="shared" si="45"/>
        <v>0</v>
      </c>
      <c r="R84" s="19"/>
      <c r="S84" s="18">
        <f t="shared" si="46"/>
        <v>0</v>
      </c>
      <c r="T84" s="20">
        <f t="shared" si="39"/>
        <v>0</v>
      </c>
      <c r="U84" s="22">
        <f t="shared" si="39"/>
        <v>0</v>
      </c>
      <c r="V84" s="23"/>
      <c r="W84" s="18">
        <f t="shared" si="47"/>
        <v>0</v>
      </c>
      <c r="X84" s="24"/>
      <c r="Y84" s="18">
        <f t="shared" si="48"/>
        <v>0</v>
      </c>
      <c r="Z84" s="24"/>
      <c r="AA84" s="34">
        <f t="shared" si="54"/>
        <v>0</v>
      </c>
      <c r="AB84" s="33"/>
      <c r="AC84" s="34">
        <f t="shared" si="11"/>
        <v>0</v>
      </c>
      <c r="AD84" s="26">
        <f t="shared" si="50"/>
        <v>0</v>
      </c>
      <c r="AE84" s="27">
        <f t="shared" si="50"/>
        <v>0</v>
      </c>
      <c r="AF84" s="28">
        <f t="shared" si="51"/>
        <v>6</v>
      </c>
      <c r="AG84" s="29">
        <f t="shared" si="51"/>
        <v>0.5</v>
      </c>
      <c r="AH84" s="28">
        <f t="shared" si="52"/>
        <v>0</v>
      </c>
      <c r="AI84" s="22">
        <f t="shared" si="53"/>
        <v>0</v>
      </c>
    </row>
    <row r="85" spans="1:35" ht="15">
      <c r="A85" s="15"/>
      <c r="B85" s="305" t="s">
        <v>1411</v>
      </c>
      <c r="C85" s="305" t="s">
        <v>1441</v>
      </c>
      <c r="D85" s="309">
        <v>3</v>
      </c>
      <c r="E85" s="18">
        <f t="shared" si="0"/>
        <v>0.25</v>
      </c>
      <c r="F85" s="19"/>
      <c r="G85" s="18">
        <f t="shared" si="41"/>
        <v>0</v>
      </c>
      <c r="H85" s="19"/>
      <c r="I85" s="18">
        <f t="shared" si="42"/>
        <v>0</v>
      </c>
      <c r="J85" s="19"/>
      <c r="K85" s="18">
        <f t="shared" si="43"/>
        <v>0</v>
      </c>
      <c r="L85" s="19"/>
      <c r="M85" s="18">
        <f t="shared" si="44"/>
        <v>0</v>
      </c>
      <c r="N85" s="20">
        <f aca="true" t="shared" si="76" ref="N85:O86">D85+F85+H85+J85+L85</f>
        <v>3</v>
      </c>
      <c r="O85" s="21">
        <f t="shared" si="76"/>
        <v>0.25</v>
      </c>
      <c r="P85" s="19"/>
      <c r="Q85" s="18">
        <f t="shared" si="45"/>
        <v>0</v>
      </c>
      <c r="R85" s="19"/>
      <c r="S85" s="18">
        <f t="shared" si="46"/>
        <v>0</v>
      </c>
      <c r="T85" s="20">
        <f aca="true" t="shared" si="77" ref="T85:U86">P85+R85</f>
        <v>0</v>
      </c>
      <c r="U85" s="22">
        <f t="shared" si="77"/>
        <v>0</v>
      </c>
      <c r="V85" s="23"/>
      <c r="W85" s="18">
        <f t="shared" si="47"/>
        <v>0</v>
      </c>
      <c r="X85" s="24"/>
      <c r="Y85" s="18">
        <f t="shared" si="48"/>
        <v>0</v>
      </c>
      <c r="Z85" s="24"/>
      <c r="AA85" s="34">
        <f t="shared" si="54"/>
        <v>0</v>
      </c>
      <c r="AB85" s="33"/>
      <c r="AC85" s="34">
        <f t="shared" si="11"/>
        <v>0</v>
      </c>
      <c r="AD85" s="26">
        <f t="shared" si="50"/>
        <v>0</v>
      </c>
      <c r="AE85" s="27">
        <f t="shared" si="50"/>
        <v>0</v>
      </c>
      <c r="AF85" s="28">
        <f t="shared" si="51"/>
        <v>3</v>
      </c>
      <c r="AG85" s="29">
        <f t="shared" si="51"/>
        <v>0.25</v>
      </c>
      <c r="AH85" s="28">
        <f t="shared" si="52"/>
        <v>0</v>
      </c>
      <c r="AI85" s="22">
        <f t="shared" si="53"/>
        <v>0</v>
      </c>
    </row>
    <row r="86" spans="1:35" ht="15.75" thickBot="1">
      <c r="A86" s="30"/>
      <c r="B86" s="31"/>
      <c r="C86" s="36"/>
      <c r="D86" s="17"/>
      <c r="E86" s="18">
        <f t="shared" si="0"/>
        <v>0</v>
      </c>
      <c r="F86" s="19"/>
      <c r="G86" s="18">
        <f t="shared" si="41"/>
        <v>0</v>
      </c>
      <c r="H86" s="19"/>
      <c r="I86" s="18">
        <f t="shared" si="42"/>
        <v>0</v>
      </c>
      <c r="J86" s="19"/>
      <c r="K86" s="18">
        <f t="shared" si="43"/>
        <v>0</v>
      </c>
      <c r="L86" s="19"/>
      <c r="M86" s="18">
        <f t="shared" si="44"/>
        <v>0</v>
      </c>
      <c r="N86" s="20">
        <f t="shared" si="76"/>
        <v>0</v>
      </c>
      <c r="O86" s="21">
        <f t="shared" si="76"/>
        <v>0</v>
      </c>
      <c r="P86" s="19"/>
      <c r="Q86" s="18">
        <f t="shared" si="45"/>
        <v>0</v>
      </c>
      <c r="R86" s="19"/>
      <c r="S86" s="18">
        <f t="shared" si="46"/>
        <v>0</v>
      </c>
      <c r="T86" s="20">
        <f t="shared" si="77"/>
        <v>0</v>
      </c>
      <c r="U86" s="22">
        <f t="shared" si="77"/>
        <v>0</v>
      </c>
      <c r="V86" s="23"/>
      <c r="W86" s="18">
        <f t="shared" si="47"/>
        <v>0</v>
      </c>
      <c r="X86" s="24"/>
      <c r="Y86" s="18">
        <f t="shared" si="48"/>
        <v>0</v>
      </c>
      <c r="Z86" s="24"/>
      <c r="AA86" s="34">
        <f t="shared" si="54"/>
        <v>0</v>
      </c>
      <c r="AB86" s="37"/>
      <c r="AC86" s="34">
        <f t="shared" si="11"/>
        <v>0</v>
      </c>
      <c r="AD86" s="38">
        <f t="shared" si="50"/>
        <v>0</v>
      </c>
      <c r="AE86" s="27">
        <f t="shared" si="50"/>
        <v>0</v>
      </c>
      <c r="AF86" s="28">
        <f t="shared" si="51"/>
        <v>0</v>
      </c>
      <c r="AG86" s="29">
        <f t="shared" si="51"/>
        <v>0</v>
      </c>
      <c r="AH86" s="28">
        <f t="shared" si="52"/>
        <v>0</v>
      </c>
      <c r="AI86" s="22">
        <f t="shared" si="53"/>
        <v>0</v>
      </c>
    </row>
    <row r="87" spans="1:67" s="41" customFormat="1" ht="15.75" thickBot="1">
      <c r="A87" s="496" t="s">
        <v>38</v>
      </c>
      <c r="B87" s="497"/>
      <c r="C87" s="498"/>
      <c r="D87" s="39">
        <f aca="true" t="shared" si="78" ref="D87:Q87">SUM(D20:D86)</f>
        <v>304.98</v>
      </c>
      <c r="E87" s="39">
        <f t="shared" si="78"/>
        <v>25.415000000000003</v>
      </c>
      <c r="F87" s="39">
        <f t="shared" si="78"/>
        <v>23.52</v>
      </c>
      <c r="G87" s="39">
        <f t="shared" si="78"/>
        <v>1.9599999999999997</v>
      </c>
      <c r="H87" s="39">
        <f t="shared" si="78"/>
        <v>0</v>
      </c>
      <c r="I87" s="39">
        <f t="shared" si="78"/>
        <v>0</v>
      </c>
      <c r="J87" s="39">
        <f t="shared" si="78"/>
        <v>0</v>
      </c>
      <c r="K87" s="39">
        <f t="shared" si="78"/>
        <v>0</v>
      </c>
      <c r="L87" s="39">
        <f t="shared" si="78"/>
        <v>0</v>
      </c>
      <c r="M87" s="39">
        <f t="shared" si="78"/>
        <v>0</v>
      </c>
      <c r="N87" s="39">
        <f t="shared" si="78"/>
        <v>328.5</v>
      </c>
      <c r="O87" s="39">
        <f t="shared" si="78"/>
        <v>27.375000000000004</v>
      </c>
      <c r="P87" s="39">
        <f t="shared" si="78"/>
        <v>60.519999999999996</v>
      </c>
      <c r="Q87" s="39">
        <f t="shared" si="78"/>
        <v>5.043333333333334</v>
      </c>
      <c r="R87" s="39">
        <f>SUM(R20:R63)</f>
        <v>0</v>
      </c>
      <c r="S87" s="39">
        <f>SUM(S20:S86)</f>
        <v>0</v>
      </c>
      <c r="T87" s="39">
        <f>SUM(T20:T86)</f>
        <v>60.519999999999996</v>
      </c>
      <c r="U87" s="39">
        <f>SUM(U20:U86)</f>
        <v>5.043333333333334</v>
      </c>
      <c r="V87" s="39">
        <f>SUM(V20:V86)</f>
        <v>0</v>
      </c>
      <c r="W87" s="39">
        <f>SUM(W20:W63)</f>
        <v>0</v>
      </c>
      <c r="X87" s="39">
        <f aca="true" t="shared" si="79" ref="X87:AI87">SUM(X20:X86)</f>
        <v>0</v>
      </c>
      <c r="Y87" s="39">
        <f t="shared" si="79"/>
        <v>0</v>
      </c>
      <c r="Z87" s="39">
        <f t="shared" si="79"/>
        <v>36.11000000000001</v>
      </c>
      <c r="AA87" s="39">
        <f t="shared" si="79"/>
        <v>3.0091666666666663</v>
      </c>
      <c r="AB87" s="39">
        <f t="shared" si="79"/>
        <v>4.85</v>
      </c>
      <c r="AC87" s="39">
        <f t="shared" si="79"/>
        <v>0.4041666666666667</v>
      </c>
      <c r="AD87" s="39">
        <f t="shared" si="79"/>
        <v>40.96</v>
      </c>
      <c r="AE87" s="39">
        <f t="shared" si="79"/>
        <v>3.413333333333333</v>
      </c>
      <c r="AF87" s="39">
        <f t="shared" si="79"/>
        <v>429.97999999999996</v>
      </c>
      <c r="AG87" s="39">
        <f t="shared" si="79"/>
        <v>35.83166666666666</v>
      </c>
      <c r="AH87" s="39">
        <f t="shared" si="79"/>
        <v>26.810000000000002</v>
      </c>
      <c r="AI87" s="40">
        <f t="shared" si="79"/>
        <v>2.234166666666667</v>
      </c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</row>
    <row r="88" spans="16:67" ht="15">
      <c r="P88" s="1"/>
      <c r="Q88" s="1"/>
      <c r="R88" s="1"/>
      <c r="S88" s="1"/>
      <c r="V88" s="1"/>
      <c r="W88" s="1"/>
      <c r="X88" s="1"/>
      <c r="Y88" s="1"/>
      <c r="Z88" s="1"/>
      <c r="AA88" s="1"/>
      <c r="AB88" s="1"/>
      <c r="AC88" s="1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</row>
    <row r="89" spans="1:19" ht="15">
      <c r="A89" s="373" t="s">
        <v>39</v>
      </c>
      <c r="B89" s="374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</row>
    <row r="90" spans="1:36" ht="15" customHeight="1">
      <c r="A90" s="375" t="s">
        <v>1820</v>
      </c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  <c r="AJ90" s="1"/>
    </row>
    <row r="92" ht="15">
      <c r="A92" t="s">
        <v>40</v>
      </c>
    </row>
  </sheetData>
  <mergeCells count="69">
    <mergeCell ref="AH1:AI1"/>
    <mergeCell ref="A9:B9"/>
    <mergeCell ref="A2:AI2"/>
    <mergeCell ref="L3:S3"/>
    <mergeCell ref="L4:S4"/>
    <mergeCell ref="A6:AI6"/>
    <mergeCell ref="A7:AI7"/>
    <mergeCell ref="A10:B10"/>
    <mergeCell ref="A12:A19"/>
    <mergeCell ref="B12:B15"/>
    <mergeCell ref="C12:C19"/>
    <mergeCell ref="D12:AG12"/>
    <mergeCell ref="D13:U13"/>
    <mergeCell ref="V13:W16"/>
    <mergeCell ref="X13:AE13"/>
    <mergeCell ref="AF13:AG16"/>
    <mergeCell ref="X14:Y16"/>
    <mergeCell ref="P17:P19"/>
    <mergeCell ref="D17:D19"/>
    <mergeCell ref="E17:E19"/>
    <mergeCell ref="F17:F19"/>
    <mergeCell ref="G17:G19"/>
    <mergeCell ref="H17:H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Z14:AA16"/>
    <mergeCell ref="AB14:AC16"/>
    <mergeCell ref="AD14:AE16"/>
    <mergeCell ref="I17:I19"/>
    <mergeCell ref="J17:J19"/>
    <mergeCell ref="K17:K19"/>
    <mergeCell ref="L17:L19"/>
    <mergeCell ref="M17:M19"/>
    <mergeCell ref="N17:N19"/>
    <mergeCell ref="O17:O19"/>
    <mergeCell ref="Y17:Y19"/>
    <mergeCell ref="Z17:Z19"/>
    <mergeCell ref="AA17:AA19"/>
    <mergeCell ref="AB17:AB19"/>
    <mergeCell ref="Q17:Q19"/>
    <mergeCell ref="R17:R19"/>
    <mergeCell ref="S17:S19"/>
    <mergeCell ref="T17:T19"/>
    <mergeCell ref="U17:U19"/>
    <mergeCell ref="V17:V19"/>
    <mergeCell ref="A89:S89"/>
    <mergeCell ref="A90:AI90"/>
    <mergeCell ref="AI17:AI19"/>
    <mergeCell ref="A20:C20"/>
    <mergeCell ref="A50:C50"/>
    <mergeCell ref="A58:C58"/>
    <mergeCell ref="A73:C73"/>
    <mergeCell ref="A87:C87"/>
    <mergeCell ref="AC17:AC19"/>
    <mergeCell ref="AD17:AD19"/>
    <mergeCell ref="AE17:AE19"/>
    <mergeCell ref="AF17:AF19"/>
    <mergeCell ref="AG17:AG19"/>
    <mergeCell ref="AH17:AH19"/>
    <mergeCell ref="W17:W19"/>
    <mergeCell ref="X17:X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1"/>
  <sheetViews>
    <sheetView workbookViewId="0" topLeftCell="A33">
      <selection activeCell="E49" sqref="E49:E51"/>
    </sheetView>
  </sheetViews>
  <sheetFormatPr defaultColWidth="9.140625" defaultRowHeight="15"/>
  <cols>
    <col min="1" max="1" width="21.00390625" style="110" customWidth="1"/>
    <col min="2" max="2" width="23.7109375" style="110" customWidth="1"/>
    <col min="3" max="3" width="45.28125" style="110" customWidth="1"/>
    <col min="4" max="5" width="8.00390625" style="110" customWidth="1"/>
    <col min="6" max="6" width="7.00390625" style="110" bestFit="1" customWidth="1"/>
    <col min="7" max="7" width="7.28125" style="110" customWidth="1"/>
    <col min="8" max="8" width="5.8515625" style="110" customWidth="1"/>
    <col min="9" max="9" width="6.421875" style="110" customWidth="1"/>
    <col min="10" max="11" width="6.28125" style="110" customWidth="1"/>
    <col min="12" max="13" width="7.28125" style="110" customWidth="1"/>
    <col min="14" max="14" width="11.28125" style="1" customWidth="1"/>
    <col min="15" max="15" width="11.00390625" style="1" customWidth="1"/>
    <col min="16" max="16" width="8.57421875" style="110" customWidth="1"/>
    <col min="17" max="17" width="7.421875" style="110" customWidth="1"/>
    <col min="18" max="19" width="7.7109375" style="110" customWidth="1"/>
    <col min="20" max="20" width="9.28125" style="1" customWidth="1"/>
    <col min="21" max="21" width="9.8515625" style="1" customWidth="1"/>
    <col min="22" max="22" width="7.7109375" style="110" customWidth="1"/>
    <col min="23" max="23" width="6.140625" style="110" customWidth="1"/>
    <col min="24" max="26" width="7.7109375" style="110" customWidth="1"/>
    <col min="27" max="27" width="9.7109375" style="110" customWidth="1"/>
    <col min="28" max="29" width="7.7109375" style="110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110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127</v>
      </c>
    </row>
    <row r="10" spans="1:3" s="7" customFormat="1" ht="16.5" thickBot="1">
      <c r="A10" s="449" t="s">
        <v>5</v>
      </c>
      <c r="B10" s="450"/>
      <c r="C10" s="8" t="s">
        <v>272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12" t="s">
        <v>275</v>
      </c>
      <c r="B21" s="111" t="s">
        <v>61</v>
      </c>
      <c r="C21" s="111" t="s">
        <v>276</v>
      </c>
      <c r="D21" s="111">
        <v>6</v>
      </c>
      <c r="E21" s="18">
        <f aca="true" t="shared" si="0" ref="E21:E75">+D21/12</f>
        <v>0.5</v>
      </c>
      <c r="F21" s="116">
        <v>2</v>
      </c>
      <c r="G21" s="18">
        <f aca="true" t="shared" si="1" ref="G21:G37">F21/12</f>
        <v>0.16666666666666666</v>
      </c>
      <c r="H21" s="19"/>
      <c r="I21" s="18">
        <f aca="true" t="shared" si="2" ref="I21:I37">+H21/12</f>
        <v>0</v>
      </c>
      <c r="J21" s="19"/>
      <c r="K21" s="18">
        <f aca="true" t="shared" si="3" ref="K21:K37">+J21/12</f>
        <v>0</v>
      </c>
      <c r="L21" s="19"/>
      <c r="M21" s="18">
        <f aca="true" t="shared" si="4" ref="M21:M37">+L21/12</f>
        <v>0</v>
      </c>
      <c r="N21" s="20">
        <f aca="true" t="shared" si="5" ref="N21:N37">D21+F21+H21+J21+L21</f>
        <v>8</v>
      </c>
      <c r="O21" s="21">
        <f aca="true" t="shared" si="6" ref="O21:O37">E21+G21+I21+K21+M21</f>
        <v>0.6666666666666666</v>
      </c>
      <c r="P21" s="117">
        <v>0</v>
      </c>
      <c r="Q21" s="18">
        <f aca="true" t="shared" si="7" ref="Q21:Q37">+P21/12</f>
        <v>0</v>
      </c>
      <c r="R21" s="19"/>
      <c r="S21" s="18">
        <f aca="true" t="shared" si="8" ref="S21:S37">+R21/12</f>
        <v>0</v>
      </c>
      <c r="T21" s="20">
        <f aca="true" t="shared" si="9" ref="T21:T37">P21+R21</f>
        <v>0</v>
      </c>
      <c r="U21" s="22">
        <f aca="true" t="shared" si="10" ref="U21:U37">Q21+S21</f>
        <v>0</v>
      </c>
      <c r="V21" s="23"/>
      <c r="W21" s="18">
        <f aca="true" t="shared" si="11" ref="W21:W37">+V21/12</f>
        <v>0</v>
      </c>
      <c r="X21" s="24"/>
      <c r="Y21" s="18">
        <f aca="true" t="shared" si="12" ref="Y21:Y37">+X21/12</f>
        <v>0</v>
      </c>
      <c r="Z21" s="118">
        <v>6</v>
      </c>
      <c r="AA21" s="18">
        <f aca="true" t="shared" si="13" ref="AA21:AA37">+Z21/12</f>
        <v>0.5</v>
      </c>
      <c r="AB21" s="25"/>
      <c r="AC21" s="18">
        <f aca="true" t="shared" si="14" ref="AC21:AC37">AB21/12</f>
        <v>0</v>
      </c>
      <c r="AD21" s="26">
        <f aca="true" t="shared" si="15" ref="AD21:AD37">X21+Z21+AB21</f>
        <v>6</v>
      </c>
      <c r="AE21" s="27">
        <f aca="true" t="shared" si="16" ref="AE21:AE37">Y21+AA21+AC21</f>
        <v>0.5</v>
      </c>
      <c r="AF21" s="28">
        <f aca="true" t="shared" si="17" ref="AF21:AF37">N21+T21+V21+AD21</f>
        <v>14</v>
      </c>
      <c r="AG21" s="29">
        <f aca="true" t="shared" si="18" ref="AG21:AG37">O21+U21+W21+AE21</f>
        <v>1.1666666666666665</v>
      </c>
      <c r="AH21" s="28">
        <f aca="true" t="shared" si="19" ref="AH21:AH37">IF(AF21-F21-J21-AB21-12&lt;0,0,AF21-F21-J21-AB21-12)</f>
        <v>0</v>
      </c>
      <c r="AI21" s="22">
        <f aca="true" t="shared" si="20" ref="AI21:AI37">AH21/12</f>
        <v>0</v>
      </c>
    </row>
    <row r="22" spans="1:35" ht="15">
      <c r="A22" s="112" t="s">
        <v>277</v>
      </c>
      <c r="B22" s="111" t="s">
        <v>61</v>
      </c>
      <c r="C22" s="111" t="s">
        <v>278</v>
      </c>
      <c r="D22" s="111">
        <v>6.5</v>
      </c>
      <c r="E22" s="18">
        <f t="shared" si="0"/>
        <v>0.5416666666666666</v>
      </c>
      <c r="F22" s="116"/>
      <c r="G22" s="18">
        <f t="shared" si="1"/>
        <v>0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6.5</v>
      </c>
      <c r="O22" s="21">
        <f t="shared" si="6"/>
        <v>0.5416666666666666</v>
      </c>
      <c r="P22" s="117">
        <v>0</v>
      </c>
      <c r="Q22" s="18">
        <f t="shared" si="7"/>
        <v>0</v>
      </c>
      <c r="R22" s="19"/>
      <c r="S22" s="18">
        <f t="shared" si="8"/>
        <v>0</v>
      </c>
      <c r="T22" s="20">
        <f t="shared" si="9"/>
        <v>0</v>
      </c>
      <c r="U22" s="22">
        <f t="shared" si="10"/>
        <v>0</v>
      </c>
      <c r="V22" s="23"/>
      <c r="W22" s="18">
        <f t="shared" si="11"/>
        <v>0</v>
      </c>
      <c r="X22" s="24"/>
      <c r="Y22" s="18">
        <f t="shared" si="12"/>
        <v>0</v>
      </c>
      <c r="Z22" s="118">
        <v>12</v>
      </c>
      <c r="AA22" s="18">
        <f t="shared" si="13"/>
        <v>1</v>
      </c>
      <c r="AB22" s="25"/>
      <c r="AC22" s="18">
        <f t="shared" si="14"/>
        <v>0</v>
      </c>
      <c r="AD22" s="26">
        <f t="shared" si="15"/>
        <v>12</v>
      </c>
      <c r="AE22" s="27">
        <f t="shared" si="16"/>
        <v>1</v>
      </c>
      <c r="AF22" s="28">
        <f t="shared" si="17"/>
        <v>18.5</v>
      </c>
      <c r="AG22" s="29">
        <f t="shared" si="18"/>
        <v>1.5416666666666665</v>
      </c>
      <c r="AH22" s="28">
        <f t="shared" si="19"/>
        <v>6.5</v>
      </c>
      <c r="AI22" s="22">
        <f t="shared" si="20"/>
        <v>0.5416666666666666</v>
      </c>
    </row>
    <row r="23" spans="1:35" ht="15">
      <c r="A23" s="112" t="s">
        <v>279</v>
      </c>
      <c r="B23" s="111" t="s">
        <v>280</v>
      </c>
      <c r="C23" s="111" t="s">
        <v>281</v>
      </c>
      <c r="D23" s="111">
        <v>12</v>
      </c>
      <c r="E23" s="18">
        <f t="shared" si="0"/>
        <v>1</v>
      </c>
      <c r="F23" s="116"/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12</v>
      </c>
      <c r="O23" s="21">
        <f t="shared" si="6"/>
        <v>1</v>
      </c>
      <c r="P23" s="117">
        <v>0</v>
      </c>
      <c r="Q23" s="18">
        <f t="shared" si="7"/>
        <v>0</v>
      </c>
      <c r="R23" s="19"/>
      <c r="S23" s="18">
        <f t="shared" si="8"/>
        <v>0</v>
      </c>
      <c r="T23" s="20">
        <f t="shared" si="9"/>
        <v>0</v>
      </c>
      <c r="U23" s="22">
        <f t="shared" si="10"/>
        <v>0</v>
      </c>
      <c r="V23" s="23"/>
      <c r="W23" s="18">
        <f t="shared" si="11"/>
        <v>0</v>
      </c>
      <c r="X23" s="24"/>
      <c r="Y23" s="18">
        <f t="shared" si="12"/>
        <v>0</v>
      </c>
      <c r="Z23" s="118">
        <v>0</v>
      </c>
      <c r="AA23" s="18">
        <f t="shared" si="13"/>
        <v>0</v>
      </c>
      <c r="AB23" s="25"/>
      <c r="AC23" s="18">
        <f t="shared" si="14"/>
        <v>0</v>
      </c>
      <c r="AD23" s="26">
        <f t="shared" si="15"/>
        <v>0</v>
      </c>
      <c r="AE23" s="27">
        <f t="shared" si="16"/>
        <v>0</v>
      </c>
      <c r="AF23" s="28">
        <f t="shared" si="17"/>
        <v>12</v>
      </c>
      <c r="AG23" s="29">
        <f t="shared" si="18"/>
        <v>1</v>
      </c>
      <c r="AH23" s="28">
        <f t="shared" si="19"/>
        <v>0</v>
      </c>
      <c r="AI23" s="22">
        <f t="shared" si="20"/>
        <v>0</v>
      </c>
    </row>
    <row r="24" spans="1:35" ht="15">
      <c r="A24" s="112" t="s">
        <v>282</v>
      </c>
      <c r="B24" s="111" t="s">
        <v>134</v>
      </c>
      <c r="C24" s="111" t="s">
        <v>283</v>
      </c>
      <c r="D24" s="111">
        <v>12</v>
      </c>
      <c r="E24" s="18">
        <f t="shared" si="0"/>
        <v>1</v>
      </c>
      <c r="F24" s="116"/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12</v>
      </c>
      <c r="O24" s="21">
        <f t="shared" si="6"/>
        <v>1</v>
      </c>
      <c r="P24" s="117">
        <v>3</v>
      </c>
      <c r="Q24" s="18">
        <f t="shared" si="7"/>
        <v>0.25</v>
      </c>
      <c r="R24" s="19">
        <v>1</v>
      </c>
      <c r="S24" s="18">
        <f t="shared" si="8"/>
        <v>0.08333333333333333</v>
      </c>
      <c r="T24" s="20">
        <f t="shared" si="9"/>
        <v>4</v>
      </c>
      <c r="U24" s="22">
        <f t="shared" si="10"/>
        <v>0.3333333333333333</v>
      </c>
      <c r="V24" s="23"/>
      <c r="W24" s="18">
        <f t="shared" si="11"/>
        <v>0</v>
      </c>
      <c r="X24" s="24"/>
      <c r="Y24" s="18">
        <f t="shared" si="12"/>
        <v>0</v>
      </c>
      <c r="Z24" s="118">
        <v>0</v>
      </c>
      <c r="AA24" s="18">
        <f t="shared" si="13"/>
        <v>0</v>
      </c>
      <c r="AB24" s="25"/>
      <c r="AC24" s="18">
        <f t="shared" si="14"/>
        <v>0</v>
      </c>
      <c r="AD24" s="26">
        <f t="shared" si="15"/>
        <v>0</v>
      </c>
      <c r="AE24" s="27">
        <f t="shared" si="16"/>
        <v>0</v>
      </c>
      <c r="AF24" s="28">
        <f t="shared" si="17"/>
        <v>16</v>
      </c>
      <c r="AG24" s="29">
        <f t="shared" si="18"/>
        <v>1.3333333333333333</v>
      </c>
      <c r="AH24" s="28">
        <f t="shared" si="19"/>
        <v>4</v>
      </c>
      <c r="AI24" s="22">
        <f t="shared" si="20"/>
        <v>0.3333333333333333</v>
      </c>
    </row>
    <row r="25" spans="1:35" ht="15">
      <c r="A25" s="113"/>
      <c r="B25" s="111" t="s">
        <v>284</v>
      </c>
      <c r="C25" s="111" t="s">
        <v>285</v>
      </c>
      <c r="D25" s="111">
        <v>8.5</v>
      </c>
      <c r="E25" s="18">
        <f t="shared" si="0"/>
        <v>0.7083333333333334</v>
      </c>
      <c r="F25" s="116"/>
      <c r="G25" s="18">
        <f t="shared" si="1"/>
        <v>0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8.5</v>
      </c>
      <c r="O25" s="21">
        <f t="shared" si="6"/>
        <v>0.7083333333333334</v>
      </c>
      <c r="P25" s="117">
        <v>3.5</v>
      </c>
      <c r="Q25" s="18">
        <f t="shared" si="7"/>
        <v>0.2916666666666667</v>
      </c>
      <c r="R25" s="19"/>
      <c r="S25" s="18">
        <f t="shared" si="8"/>
        <v>0</v>
      </c>
      <c r="T25" s="20">
        <f t="shared" si="9"/>
        <v>3.5</v>
      </c>
      <c r="U25" s="22">
        <f t="shared" si="10"/>
        <v>0.2916666666666667</v>
      </c>
      <c r="V25" s="23"/>
      <c r="W25" s="18">
        <f t="shared" si="11"/>
        <v>0</v>
      </c>
      <c r="X25" s="24"/>
      <c r="Y25" s="18">
        <f t="shared" si="12"/>
        <v>0</v>
      </c>
      <c r="Z25" s="118">
        <v>0</v>
      </c>
      <c r="AA25" s="18">
        <f t="shared" si="13"/>
        <v>0</v>
      </c>
      <c r="AB25" s="25"/>
      <c r="AC25" s="18">
        <f t="shared" si="14"/>
        <v>0</v>
      </c>
      <c r="AD25" s="26">
        <f t="shared" si="15"/>
        <v>0</v>
      </c>
      <c r="AE25" s="27">
        <f t="shared" si="16"/>
        <v>0</v>
      </c>
      <c r="AF25" s="28">
        <f t="shared" si="17"/>
        <v>12</v>
      </c>
      <c r="AG25" s="29">
        <f t="shared" si="18"/>
        <v>1</v>
      </c>
      <c r="AH25" s="28">
        <f t="shared" si="19"/>
        <v>0</v>
      </c>
      <c r="AI25" s="22">
        <f t="shared" si="20"/>
        <v>0</v>
      </c>
    </row>
    <row r="26" spans="1:35" ht="15">
      <c r="A26" s="112" t="s">
        <v>286</v>
      </c>
      <c r="B26" s="111" t="s">
        <v>61</v>
      </c>
      <c r="C26" s="111" t="s">
        <v>287</v>
      </c>
      <c r="D26" s="111">
        <v>6</v>
      </c>
      <c r="E26" s="18">
        <f t="shared" si="0"/>
        <v>0.5</v>
      </c>
      <c r="F26" s="116"/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6</v>
      </c>
      <c r="O26" s="21">
        <f t="shared" si="6"/>
        <v>0.5</v>
      </c>
      <c r="P26" s="117">
        <v>0</v>
      </c>
      <c r="Q26" s="18">
        <f t="shared" si="7"/>
        <v>0</v>
      </c>
      <c r="R26" s="19"/>
      <c r="S26" s="18">
        <f t="shared" si="8"/>
        <v>0</v>
      </c>
      <c r="T26" s="20">
        <f t="shared" si="9"/>
        <v>0</v>
      </c>
      <c r="U26" s="22">
        <f t="shared" si="10"/>
        <v>0</v>
      </c>
      <c r="V26" s="23"/>
      <c r="W26" s="18">
        <f t="shared" si="11"/>
        <v>0</v>
      </c>
      <c r="X26" s="24"/>
      <c r="Y26" s="18">
        <f t="shared" si="12"/>
        <v>0</v>
      </c>
      <c r="Z26" s="118">
        <v>6</v>
      </c>
      <c r="AA26" s="18">
        <f t="shared" si="13"/>
        <v>0.5</v>
      </c>
      <c r="AB26" s="25"/>
      <c r="AC26" s="18">
        <f t="shared" si="14"/>
        <v>0</v>
      </c>
      <c r="AD26" s="26">
        <f t="shared" si="15"/>
        <v>6</v>
      </c>
      <c r="AE26" s="27">
        <f t="shared" si="16"/>
        <v>0.5</v>
      </c>
      <c r="AF26" s="28">
        <f t="shared" si="17"/>
        <v>12</v>
      </c>
      <c r="AG26" s="29">
        <f t="shared" si="18"/>
        <v>1</v>
      </c>
      <c r="AH26" s="28">
        <f t="shared" si="19"/>
        <v>0</v>
      </c>
      <c r="AI26" s="22">
        <f t="shared" si="20"/>
        <v>0</v>
      </c>
    </row>
    <row r="27" spans="1:35" ht="15">
      <c r="A27" s="112" t="s">
        <v>288</v>
      </c>
      <c r="B27" s="111" t="s">
        <v>61</v>
      </c>
      <c r="C27" s="111" t="s">
        <v>289</v>
      </c>
      <c r="D27" s="111">
        <v>13</v>
      </c>
      <c r="E27" s="18">
        <f t="shared" si="0"/>
        <v>1.0833333333333333</v>
      </c>
      <c r="F27" s="116"/>
      <c r="G27" s="18">
        <f t="shared" si="1"/>
        <v>0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13</v>
      </c>
      <c r="O27" s="21">
        <f t="shared" si="6"/>
        <v>1.0833333333333333</v>
      </c>
      <c r="P27" s="117">
        <v>0</v>
      </c>
      <c r="Q27" s="18">
        <f t="shared" si="7"/>
        <v>0</v>
      </c>
      <c r="R27" s="19"/>
      <c r="S27" s="18">
        <f t="shared" si="8"/>
        <v>0</v>
      </c>
      <c r="T27" s="20">
        <f t="shared" si="9"/>
        <v>0</v>
      </c>
      <c r="U27" s="22">
        <f t="shared" si="10"/>
        <v>0</v>
      </c>
      <c r="V27" s="23"/>
      <c r="W27" s="18">
        <f t="shared" si="11"/>
        <v>0</v>
      </c>
      <c r="X27" s="24"/>
      <c r="Y27" s="18">
        <f t="shared" si="12"/>
        <v>0</v>
      </c>
      <c r="Z27" s="118">
        <v>0</v>
      </c>
      <c r="AA27" s="18">
        <f t="shared" si="13"/>
        <v>0</v>
      </c>
      <c r="AB27" s="25"/>
      <c r="AC27" s="18">
        <f t="shared" si="14"/>
        <v>0</v>
      </c>
      <c r="AD27" s="26">
        <f t="shared" si="15"/>
        <v>0</v>
      </c>
      <c r="AE27" s="27">
        <f t="shared" si="16"/>
        <v>0</v>
      </c>
      <c r="AF27" s="28">
        <f t="shared" si="17"/>
        <v>13</v>
      </c>
      <c r="AG27" s="29">
        <f t="shared" si="18"/>
        <v>1.0833333333333333</v>
      </c>
      <c r="AH27" s="28">
        <f t="shared" si="19"/>
        <v>1</v>
      </c>
      <c r="AI27" s="22">
        <f t="shared" si="20"/>
        <v>0.08333333333333333</v>
      </c>
    </row>
    <row r="28" spans="1:35" ht="15">
      <c r="A28" s="112" t="s">
        <v>290</v>
      </c>
      <c r="B28" s="111" t="s">
        <v>61</v>
      </c>
      <c r="C28" s="111" t="s">
        <v>291</v>
      </c>
      <c r="D28" s="111">
        <v>3</v>
      </c>
      <c r="E28" s="18">
        <f t="shared" si="0"/>
        <v>0.25</v>
      </c>
      <c r="F28" s="116">
        <v>0.5</v>
      </c>
      <c r="G28" s="18">
        <f t="shared" si="1"/>
        <v>0.041666666666666664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3.5</v>
      </c>
      <c r="O28" s="21">
        <f t="shared" si="6"/>
        <v>0.2916666666666667</v>
      </c>
      <c r="P28" s="117">
        <v>0</v>
      </c>
      <c r="Q28" s="18">
        <f t="shared" si="7"/>
        <v>0</v>
      </c>
      <c r="R28" s="19"/>
      <c r="S28" s="18">
        <f t="shared" si="8"/>
        <v>0</v>
      </c>
      <c r="T28" s="20">
        <f t="shared" si="9"/>
        <v>0</v>
      </c>
      <c r="U28" s="22">
        <f t="shared" si="10"/>
        <v>0</v>
      </c>
      <c r="V28" s="23"/>
      <c r="W28" s="18">
        <f t="shared" si="11"/>
        <v>0</v>
      </c>
      <c r="X28" s="24"/>
      <c r="Y28" s="18">
        <f t="shared" si="12"/>
        <v>0</v>
      </c>
      <c r="Z28" s="118">
        <v>9</v>
      </c>
      <c r="AA28" s="18">
        <f t="shared" si="13"/>
        <v>0.75</v>
      </c>
      <c r="AB28" s="25"/>
      <c r="AC28" s="18">
        <f t="shared" si="14"/>
        <v>0</v>
      </c>
      <c r="AD28" s="26">
        <f t="shared" si="15"/>
        <v>9</v>
      </c>
      <c r="AE28" s="27">
        <f t="shared" si="16"/>
        <v>0.75</v>
      </c>
      <c r="AF28" s="28">
        <f t="shared" si="17"/>
        <v>12.5</v>
      </c>
      <c r="AG28" s="29">
        <f t="shared" si="18"/>
        <v>1.0416666666666667</v>
      </c>
      <c r="AH28" s="28">
        <f t="shared" si="19"/>
        <v>0</v>
      </c>
      <c r="AI28" s="22">
        <f t="shared" si="20"/>
        <v>0</v>
      </c>
    </row>
    <row r="29" spans="1:35" ht="15">
      <c r="A29" s="112" t="s">
        <v>292</v>
      </c>
      <c r="B29" s="111" t="s">
        <v>61</v>
      </c>
      <c r="C29" s="111" t="s">
        <v>293</v>
      </c>
      <c r="D29" s="111">
        <v>6</v>
      </c>
      <c r="E29" s="18">
        <f t="shared" si="0"/>
        <v>0.5</v>
      </c>
      <c r="F29" s="116"/>
      <c r="G29" s="18">
        <f t="shared" si="1"/>
        <v>0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6</v>
      </c>
      <c r="O29" s="21">
        <f t="shared" si="6"/>
        <v>0.5</v>
      </c>
      <c r="P29" s="117">
        <v>0</v>
      </c>
      <c r="Q29" s="18">
        <f t="shared" si="7"/>
        <v>0</v>
      </c>
      <c r="R29" s="19"/>
      <c r="S29" s="18">
        <f t="shared" si="8"/>
        <v>0</v>
      </c>
      <c r="T29" s="20">
        <f t="shared" si="9"/>
        <v>0</v>
      </c>
      <c r="U29" s="22">
        <f t="shared" si="10"/>
        <v>0</v>
      </c>
      <c r="V29" s="23"/>
      <c r="W29" s="18">
        <f t="shared" si="11"/>
        <v>0</v>
      </c>
      <c r="X29" s="24"/>
      <c r="Y29" s="18">
        <f t="shared" si="12"/>
        <v>0</v>
      </c>
      <c r="Z29" s="118">
        <v>6</v>
      </c>
      <c r="AA29" s="18">
        <f t="shared" si="13"/>
        <v>0.5</v>
      </c>
      <c r="AB29" s="25"/>
      <c r="AC29" s="18">
        <f t="shared" si="14"/>
        <v>0</v>
      </c>
      <c r="AD29" s="26">
        <f t="shared" si="15"/>
        <v>6</v>
      </c>
      <c r="AE29" s="27">
        <f t="shared" si="16"/>
        <v>0.5</v>
      </c>
      <c r="AF29" s="28">
        <f t="shared" si="17"/>
        <v>12</v>
      </c>
      <c r="AG29" s="29">
        <f t="shared" si="18"/>
        <v>1</v>
      </c>
      <c r="AH29" s="28">
        <f t="shared" si="19"/>
        <v>0</v>
      </c>
      <c r="AI29" s="22">
        <f t="shared" si="20"/>
        <v>0</v>
      </c>
    </row>
    <row r="30" spans="1:35" ht="15">
      <c r="A30" s="112" t="s">
        <v>294</v>
      </c>
      <c r="B30" s="111" t="s">
        <v>295</v>
      </c>
      <c r="C30" s="111" t="s">
        <v>296</v>
      </c>
      <c r="D30" s="111">
        <v>6</v>
      </c>
      <c r="E30" s="18">
        <f t="shared" si="0"/>
        <v>0.5</v>
      </c>
      <c r="F30" s="116"/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6</v>
      </c>
      <c r="O30" s="21">
        <f t="shared" si="6"/>
        <v>0.5</v>
      </c>
      <c r="P30" s="117">
        <v>3</v>
      </c>
      <c r="Q30" s="18">
        <f t="shared" si="7"/>
        <v>0.25</v>
      </c>
      <c r="R30" s="19"/>
      <c r="S30" s="18">
        <f t="shared" si="8"/>
        <v>0</v>
      </c>
      <c r="T30" s="20">
        <f t="shared" si="9"/>
        <v>3</v>
      </c>
      <c r="U30" s="22">
        <f t="shared" si="10"/>
        <v>0.25</v>
      </c>
      <c r="V30" s="23"/>
      <c r="W30" s="18">
        <f t="shared" si="11"/>
        <v>0</v>
      </c>
      <c r="X30" s="24"/>
      <c r="Y30" s="18">
        <f t="shared" si="12"/>
        <v>0</v>
      </c>
      <c r="Z30" s="118">
        <v>3</v>
      </c>
      <c r="AA30" s="18">
        <f t="shared" si="13"/>
        <v>0.25</v>
      </c>
      <c r="AB30" s="25"/>
      <c r="AC30" s="18">
        <f t="shared" si="14"/>
        <v>0</v>
      </c>
      <c r="AD30" s="26">
        <f t="shared" si="15"/>
        <v>3</v>
      </c>
      <c r="AE30" s="27">
        <f t="shared" si="16"/>
        <v>0.25</v>
      </c>
      <c r="AF30" s="28">
        <f t="shared" si="17"/>
        <v>12</v>
      </c>
      <c r="AG30" s="29">
        <f t="shared" si="18"/>
        <v>1</v>
      </c>
      <c r="AH30" s="28">
        <f t="shared" si="19"/>
        <v>0</v>
      </c>
      <c r="AI30" s="22">
        <f t="shared" si="20"/>
        <v>0</v>
      </c>
    </row>
    <row r="31" spans="1:35" ht="15">
      <c r="A31" s="112" t="s">
        <v>297</v>
      </c>
      <c r="B31" s="111" t="s">
        <v>298</v>
      </c>
      <c r="C31" s="111" t="s">
        <v>299</v>
      </c>
      <c r="D31" s="111">
        <v>14.5</v>
      </c>
      <c r="E31" s="18">
        <f t="shared" si="0"/>
        <v>1.2083333333333333</v>
      </c>
      <c r="F31" s="116">
        <v>1</v>
      </c>
      <c r="G31" s="18">
        <f t="shared" si="1"/>
        <v>0.08333333333333333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15.5</v>
      </c>
      <c r="O31" s="21">
        <f t="shared" si="6"/>
        <v>1.2916666666666665</v>
      </c>
      <c r="P31" s="117">
        <v>0</v>
      </c>
      <c r="Q31" s="18">
        <f t="shared" si="7"/>
        <v>0</v>
      </c>
      <c r="R31" s="19"/>
      <c r="S31" s="18">
        <f t="shared" si="8"/>
        <v>0</v>
      </c>
      <c r="T31" s="20">
        <f t="shared" si="9"/>
        <v>0</v>
      </c>
      <c r="U31" s="22">
        <f t="shared" si="10"/>
        <v>0</v>
      </c>
      <c r="V31" s="23"/>
      <c r="W31" s="18">
        <f t="shared" si="11"/>
        <v>0</v>
      </c>
      <c r="X31" s="24"/>
      <c r="Y31" s="18">
        <f t="shared" si="12"/>
        <v>0</v>
      </c>
      <c r="Z31" s="118">
        <v>0</v>
      </c>
      <c r="AA31" s="18">
        <f t="shared" si="13"/>
        <v>0</v>
      </c>
      <c r="AB31" s="25"/>
      <c r="AC31" s="18">
        <f t="shared" si="14"/>
        <v>0</v>
      </c>
      <c r="AD31" s="26">
        <f t="shared" si="15"/>
        <v>0</v>
      </c>
      <c r="AE31" s="27">
        <f t="shared" si="16"/>
        <v>0</v>
      </c>
      <c r="AF31" s="28">
        <f t="shared" si="17"/>
        <v>15.5</v>
      </c>
      <c r="AG31" s="29">
        <f t="shared" si="18"/>
        <v>1.2916666666666665</v>
      </c>
      <c r="AH31" s="28">
        <f t="shared" si="19"/>
        <v>2.5</v>
      </c>
      <c r="AI31" s="22">
        <f t="shared" si="20"/>
        <v>0.20833333333333334</v>
      </c>
    </row>
    <row r="32" spans="1:35" ht="15">
      <c r="A32" s="112" t="s">
        <v>300</v>
      </c>
      <c r="B32" s="111" t="s">
        <v>61</v>
      </c>
      <c r="C32" s="111" t="s">
        <v>301</v>
      </c>
      <c r="D32" s="111">
        <v>9.5</v>
      </c>
      <c r="E32" s="18">
        <f t="shared" si="0"/>
        <v>0.7916666666666666</v>
      </c>
      <c r="F32" s="116"/>
      <c r="G32" s="18">
        <f t="shared" si="1"/>
        <v>0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9.5</v>
      </c>
      <c r="O32" s="21">
        <f t="shared" si="6"/>
        <v>0.7916666666666666</v>
      </c>
      <c r="P32" s="117">
        <v>0</v>
      </c>
      <c r="Q32" s="18">
        <f t="shared" si="7"/>
        <v>0</v>
      </c>
      <c r="R32" s="19"/>
      <c r="S32" s="18">
        <f t="shared" si="8"/>
        <v>0</v>
      </c>
      <c r="T32" s="20">
        <f t="shared" si="9"/>
        <v>0</v>
      </c>
      <c r="U32" s="22">
        <f t="shared" si="10"/>
        <v>0</v>
      </c>
      <c r="V32" s="23"/>
      <c r="W32" s="18">
        <f t="shared" si="11"/>
        <v>0</v>
      </c>
      <c r="X32" s="24"/>
      <c r="Y32" s="18">
        <f t="shared" si="12"/>
        <v>0</v>
      </c>
      <c r="Z32" s="118">
        <v>3</v>
      </c>
      <c r="AA32" s="18">
        <f t="shared" si="13"/>
        <v>0.25</v>
      </c>
      <c r="AB32" s="25"/>
      <c r="AC32" s="18">
        <f t="shared" si="14"/>
        <v>0</v>
      </c>
      <c r="AD32" s="26">
        <f t="shared" si="15"/>
        <v>3</v>
      </c>
      <c r="AE32" s="27">
        <f t="shared" si="16"/>
        <v>0.25</v>
      </c>
      <c r="AF32" s="28">
        <f t="shared" si="17"/>
        <v>12.5</v>
      </c>
      <c r="AG32" s="29">
        <f t="shared" si="18"/>
        <v>1.0416666666666665</v>
      </c>
      <c r="AH32" s="28">
        <f t="shared" si="19"/>
        <v>0.5</v>
      </c>
      <c r="AI32" s="22">
        <f t="shared" si="20"/>
        <v>0.041666666666666664</v>
      </c>
    </row>
    <row r="33" spans="1:35" ht="15">
      <c r="A33" s="113"/>
      <c r="B33" s="111" t="s">
        <v>302</v>
      </c>
      <c r="C33" s="111" t="s">
        <v>303</v>
      </c>
      <c r="D33" s="111">
        <v>4.5</v>
      </c>
      <c r="E33" s="18">
        <f t="shared" si="0"/>
        <v>0.375</v>
      </c>
      <c r="F33" s="116"/>
      <c r="G33" s="18">
        <f t="shared" si="1"/>
        <v>0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4.5</v>
      </c>
      <c r="O33" s="21">
        <f t="shared" si="6"/>
        <v>0.375</v>
      </c>
      <c r="P33" s="117">
        <v>1.5</v>
      </c>
      <c r="Q33" s="18">
        <f t="shared" si="7"/>
        <v>0.125</v>
      </c>
      <c r="R33" s="19"/>
      <c r="S33" s="18">
        <f t="shared" si="8"/>
        <v>0</v>
      </c>
      <c r="T33" s="20">
        <f t="shared" si="9"/>
        <v>1.5</v>
      </c>
      <c r="U33" s="22">
        <f t="shared" si="10"/>
        <v>0.125</v>
      </c>
      <c r="V33" s="23"/>
      <c r="W33" s="18">
        <f t="shared" si="11"/>
        <v>0</v>
      </c>
      <c r="X33" s="24"/>
      <c r="Y33" s="18">
        <f t="shared" si="12"/>
        <v>0</v>
      </c>
      <c r="Z33" s="118">
        <v>6</v>
      </c>
      <c r="AA33" s="18">
        <f t="shared" si="13"/>
        <v>0.5</v>
      </c>
      <c r="AB33" s="25"/>
      <c r="AC33" s="18">
        <f t="shared" si="14"/>
        <v>0</v>
      </c>
      <c r="AD33" s="26">
        <f t="shared" si="15"/>
        <v>6</v>
      </c>
      <c r="AE33" s="27">
        <f t="shared" si="16"/>
        <v>0.5</v>
      </c>
      <c r="AF33" s="28">
        <f t="shared" si="17"/>
        <v>12</v>
      </c>
      <c r="AG33" s="29">
        <f t="shared" si="18"/>
        <v>1</v>
      </c>
      <c r="AH33" s="28">
        <f t="shared" si="19"/>
        <v>0</v>
      </c>
      <c r="AI33" s="22">
        <f t="shared" si="20"/>
        <v>0</v>
      </c>
    </row>
    <row r="34" spans="1:35" ht="15">
      <c r="A34" s="112" t="s">
        <v>304</v>
      </c>
      <c r="B34" s="111" t="s">
        <v>61</v>
      </c>
      <c r="C34" s="111" t="s">
        <v>305</v>
      </c>
      <c r="D34" s="111">
        <v>6.5</v>
      </c>
      <c r="E34" s="18">
        <f t="shared" si="0"/>
        <v>0.5416666666666666</v>
      </c>
      <c r="F34" s="116">
        <v>1</v>
      </c>
      <c r="G34" s="18">
        <f t="shared" si="1"/>
        <v>0.08333333333333333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4"/>
        <v>0</v>
      </c>
      <c r="N34" s="20">
        <f t="shared" si="5"/>
        <v>7.5</v>
      </c>
      <c r="O34" s="21">
        <f t="shared" si="6"/>
        <v>0.625</v>
      </c>
      <c r="P34" s="117">
        <v>6</v>
      </c>
      <c r="Q34" s="18">
        <f t="shared" si="7"/>
        <v>0.5</v>
      </c>
      <c r="R34" s="19"/>
      <c r="S34" s="18">
        <f t="shared" si="8"/>
        <v>0</v>
      </c>
      <c r="T34" s="20">
        <f t="shared" si="9"/>
        <v>6</v>
      </c>
      <c r="U34" s="22">
        <f t="shared" si="10"/>
        <v>0.5</v>
      </c>
      <c r="V34" s="23"/>
      <c r="W34" s="18">
        <f t="shared" si="11"/>
        <v>0</v>
      </c>
      <c r="X34" s="24"/>
      <c r="Y34" s="18">
        <f t="shared" si="12"/>
        <v>0</v>
      </c>
      <c r="Z34" s="118">
        <v>0</v>
      </c>
      <c r="AA34" s="18">
        <f t="shared" si="13"/>
        <v>0</v>
      </c>
      <c r="AB34" s="25"/>
      <c r="AC34" s="18">
        <f t="shared" si="14"/>
        <v>0</v>
      </c>
      <c r="AD34" s="26">
        <f t="shared" si="15"/>
        <v>0</v>
      </c>
      <c r="AE34" s="27">
        <f t="shared" si="16"/>
        <v>0</v>
      </c>
      <c r="AF34" s="28">
        <f t="shared" si="17"/>
        <v>13.5</v>
      </c>
      <c r="AG34" s="29">
        <f t="shared" si="18"/>
        <v>1.125</v>
      </c>
      <c r="AH34" s="28">
        <f t="shared" si="19"/>
        <v>0.5</v>
      </c>
      <c r="AI34" s="22">
        <f t="shared" si="20"/>
        <v>0.041666666666666664</v>
      </c>
    </row>
    <row r="35" spans="1:35" ht="15">
      <c r="A35" s="112" t="s">
        <v>306</v>
      </c>
      <c r="B35" s="111" t="s">
        <v>61</v>
      </c>
      <c r="C35" s="111" t="s">
        <v>307</v>
      </c>
      <c r="D35" s="111">
        <v>10.5</v>
      </c>
      <c r="E35" s="18">
        <f t="shared" si="0"/>
        <v>0.875</v>
      </c>
      <c r="F35" s="116">
        <v>2</v>
      </c>
      <c r="G35" s="18">
        <f t="shared" si="1"/>
        <v>0.16666666666666666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4"/>
        <v>0</v>
      </c>
      <c r="N35" s="20">
        <f t="shared" si="5"/>
        <v>12.5</v>
      </c>
      <c r="O35" s="21">
        <f t="shared" si="6"/>
        <v>1.0416666666666667</v>
      </c>
      <c r="P35" s="117">
        <v>0</v>
      </c>
      <c r="Q35" s="18">
        <f t="shared" si="7"/>
        <v>0</v>
      </c>
      <c r="R35" s="19"/>
      <c r="S35" s="18">
        <f t="shared" si="8"/>
        <v>0</v>
      </c>
      <c r="T35" s="20">
        <f t="shared" si="9"/>
        <v>0</v>
      </c>
      <c r="U35" s="22">
        <f t="shared" si="10"/>
        <v>0</v>
      </c>
      <c r="V35" s="23"/>
      <c r="W35" s="18">
        <f t="shared" si="11"/>
        <v>0</v>
      </c>
      <c r="X35" s="24"/>
      <c r="Y35" s="18">
        <f t="shared" si="12"/>
        <v>0</v>
      </c>
      <c r="Z35" s="118">
        <v>1.5</v>
      </c>
      <c r="AA35" s="18">
        <f t="shared" si="13"/>
        <v>0.125</v>
      </c>
      <c r="AB35" s="25"/>
      <c r="AC35" s="18">
        <f t="shared" si="14"/>
        <v>0</v>
      </c>
      <c r="AD35" s="26">
        <f t="shared" si="15"/>
        <v>1.5</v>
      </c>
      <c r="AE35" s="27">
        <f t="shared" si="16"/>
        <v>0.125</v>
      </c>
      <c r="AF35" s="28">
        <f t="shared" si="17"/>
        <v>14</v>
      </c>
      <c r="AG35" s="29">
        <f t="shared" si="18"/>
        <v>1.1666666666666667</v>
      </c>
      <c r="AH35" s="28">
        <f t="shared" si="19"/>
        <v>0</v>
      </c>
      <c r="AI35" s="22">
        <f t="shared" si="20"/>
        <v>0</v>
      </c>
    </row>
    <row r="36" spans="1:35" ht="15">
      <c r="A36" s="112" t="s">
        <v>308</v>
      </c>
      <c r="B36" s="111" t="s">
        <v>309</v>
      </c>
      <c r="C36" s="111" t="s">
        <v>310</v>
      </c>
      <c r="D36" s="111">
        <v>9</v>
      </c>
      <c r="E36" s="18">
        <f t="shared" si="0"/>
        <v>0.75</v>
      </c>
      <c r="F36" s="116">
        <v>3</v>
      </c>
      <c r="G36" s="18">
        <f t="shared" si="1"/>
        <v>0.25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4"/>
        <v>0</v>
      </c>
      <c r="N36" s="20">
        <f t="shared" si="5"/>
        <v>12</v>
      </c>
      <c r="O36" s="21">
        <f t="shared" si="6"/>
        <v>1</v>
      </c>
      <c r="P36" s="117">
        <v>3</v>
      </c>
      <c r="Q36" s="18">
        <f t="shared" si="7"/>
        <v>0.25</v>
      </c>
      <c r="R36" s="19"/>
      <c r="S36" s="18">
        <f t="shared" si="8"/>
        <v>0</v>
      </c>
      <c r="T36" s="20">
        <f t="shared" si="9"/>
        <v>3</v>
      </c>
      <c r="U36" s="22">
        <f t="shared" si="10"/>
        <v>0.25</v>
      </c>
      <c r="V36" s="23"/>
      <c r="W36" s="18">
        <f t="shared" si="11"/>
        <v>0</v>
      </c>
      <c r="X36" s="24"/>
      <c r="Y36" s="18">
        <f t="shared" si="12"/>
        <v>0</v>
      </c>
      <c r="Z36" s="118">
        <v>0</v>
      </c>
      <c r="AA36" s="18">
        <f t="shared" si="13"/>
        <v>0</v>
      </c>
      <c r="AB36" s="25"/>
      <c r="AC36" s="18">
        <f t="shared" si="14"/>
        <v>0</v>
      </c>
      <c r="AD36" s="26">
        <f t="shared" si="15"/>
        <v>0</v>
      </c>
      <c r="AE36" s="27">
        <f t="shared" si="16"/>
        <v>0</v>
      </c>
      <c r="AF36" s="28">
        <f t="shared" si="17"/>
        <v>15</v>
      </c>
      <c r="AG36" s="29">
        <f t="shared" si="18"/>
        <v>1.25</v>
      </c>
      <c r="AH36" s="28">
        <f t="shared" si="19"/>
        <v>0</v>
      </c>
      <c r="AI36" s="22">
        <f t="shared" si="20"/>
        <v>0</v>
      </c>
    </row>
    <row r="37" spans="1:35" ht="15">
      <c r="A37" s="112" t="s">
        <v>311</v>
      </c>
      <c r="B37" s="111" t="s">
        <v>61</v>
      </c>
      <c r="C37" s="111" t="s">
        <v>312</v>
      </c>
      <c r="D37" s="111">
        <v>0</v>
      </c>
      <c r="E37" s="18">
        <f t="shared" si="0"/>
        <v>0</v>
      </c>
      <c r="F37" s="116"/>
      <c r="G37" s="18">
        <f t="shared" si="1"/>
        <v>0</v>
      </c>
      <c r="H37" s="19"/>
      <c r="I37" s="18">
        <f t="shared" si="2"/>
        <v>0</v>
      </c>
      <c r="J37" s="19"/>
      <c r="K37" s="18">
        <f t="shared" si="3"/>
        <v>0</v>
      </c>
      <c r="L37" s="19"/>
      <c r="M37" s="18">
        <f t="shared" si="4"/>
        <v>0</v>
      </c>
      <c r="N37" s="20">
        <f t="shared" si="5"/>
        <v>0</v>
      </c>
      <c r="O37" s="21">
        <f t="shared" si="6"/>
        <v>0</v>
      </c>
      <c r="P37" s="117">
        <v>0</v>
      </c>
      <c r="Q37" s="18">
        <f t="shared" si="7"/>
        <v>0</v>
      </c>
      <c r="R37" s="19"/>
      <c r="S37" s="18">
        <f t="shared" si="8"/>
        <v>0</v>
      </c>
      <c r="T37" s="20">
        <f t="shared" si="9"/>
        <v>0</v>
      </c>
      <c r="U37" s="22">
        <f t="shared" si="10"/>
        <v>0</v>
      </c>
      <c r="V37" s="23"/>
      <c r="W37" s="18">
        <f t="shared" si="11"/>
        <v>0</v>
      </c>
      <c r="X37" s="24"/>
      <c r="Y37" s="18">
        <f t="shared" si="12"/>
        <v>0</v>
      </c>
      <c r="Z37" s="118">
        <v>12</v>
      </c>
      <c r="AA37" s="18">
        <f t="shared" si="13"/>
        <v>1</v>
      </c>
      <c r="AB37" s="25"/>
      <c r="AC37" s="18">
        <f t="shared" si="14"/>
        <v>0</v>
      </c>
      <c r="AD37" s="26">
        <f t="shared" si="15"/>
        <v>12</v>
      </c>
      <c r="AE37" s="27">
        <f t="shared" si="16"/>
        <v>1</v>
      </c>
      <c r="AF37" s="28">
        <f t="shared" si="17"/>
        <v>12</v>
      </c>
      <c r="AG37" s="29">
        <f t="shared" si="18"/>
        <v>1</v>
      </c>
      <c r="AH37" s="28">
        <f t="shared" si="19"/>
        <v>0</v>
      </c>
      <c r="AI37" s="22">
        <f t="shared" si="20"/>
        <v>0</v>
      </c>
    </row>
    <row r="38" spans="1:35" ht="15">
      <c r="A38" s="15"/>
      <c r="B38" s="16"/>
      <c r="C38" s="16"/>
      <c r="D38" s="17"/>
      <c r="E38" s="18">
        <f t="shared" si="0"/>
        <v>0</v>
      </c>
      <c r="F38" s="19"/>
      <c r="G38" s="18">
        <f aca="true" t="shared" si="21" ref="G38:G52">F38/12</f>
        <v>0</v>
      </c>
      <c r="H38" s="19"/>
      <c r="I38" s="18">
        <f aca="true" t="shared" si="22" ref="I38:I52">+H38/12</f>
        <v>0</v>
      </c>
      <c r="J38" s="19"/>
      <c r="K38" s="18">
        <f aca="true" t="shared" si="23" ref="K38:M52">+J38/12</f>
        <v>0</v>
      </c>
      <c r="L38" s="19"/>
      <c r="M38" s="18">
        <f t="shared" si="23"/>
        <v>0</v>
      </c>
      <c r="N38" s="20">
        <f aca="true" t="shared" si="24" ref="N38:O52">D38+F38+H38+J38+L38</f>
        <v>0</v>
      </c>
      <c r="O38" s="21">
        <f t="shared" si="24"/>
        <v>0</v>
      </c>
      <c r="P38" s="19"/>
      <c r="Q38" s="18">
        <f aca="true" t="shared" si="25" ref="Q38:Q52">+P38/12</f>
        <v>0</v>
      </c>
      <c r="R38" s="19"/>
      <c r="S38" s="18">
        <f aca="true" t="shared" si="26" ref="S38:S52">+R38/12</f>
        <v>0</v>
      </c>
      <c r="T38" s="20">
        <f aca="true" t="shared" si="27" ref="T38:U52">P38+R38</f>
        <v>0</v>
      </c>
      <c r="U38" s="22">
        <f t="shared" si="27"/>
        <v>0</v>
      </c>
      <c r="V38" s="23"/>
      <c r="W38" s="18">
        <f aca="true" t="shared" si="28" ref="W38:W52">+V38/12</f>
        <v>0</v>
      </c>
      <c r="X38" s="24"/>
      <c r="Y38" s="18">
        <f aca="true" t="shared" si="29" ref="Y38:Y52">+X38/12</f>
        <v>0</v>
      </c>
      <c r="Z38" s="24"/>
      <c r="AA38" s="18">
        <f aca="true" t="shared" si="30" ref="AA38:AA52">+Z38/12</f>
        <v>0</v>
      </c>
      <c r="AB38" s="25"/>
      <c r="AC38" s="18">
        <f aca="true" t="shared" si="31" ref="AC38:AC75">AB38/12</f>
        <v>0</v>
      </c>
      <c r="AD38" s="26">
        <f aca="true" t="shared" si="32" ref="AD38:AE51">X38+Z38+AB38</f>
        <v>0</v>
      </c>
      <c r="AE38" s="27">
        <f t="shared" si="32"/>
        <v>0</v>
      </c>
      <c r="AF38" s="28">
        <f aca="true" t="shared" si="33" ref="AF38:AG52">N38+T38+V38+AD38</f>
        <v>0</v>
      </c>
      <c r="AG38" s="29">
        <f t="shared" si="33"/>
        <v>0</v>
      </c>
      <c r="AH38" s="28">
        <f aca="true" t="shared" si="34" ref="AH38:AH53">IF(AF38-F38-J38-AB38-12&lt;0,0,AF38-F38-J38-AB38-12)</f>
        <v>0</v>
      </c>
      <c r="AI38" s="22">
        <f aca="true" t="shared" si="35" ref="AI38:AI53">AH38/12</f>
        <v>0</v>
      </c>
    </row>
    <row r="39" spans="1:35" ht="15">
      <c r="A39" s="15"/>
      <c r="B39" s="16"/>
      <c r="C39" s="16"/>
      <c r="D39" s="17"/>
      <c r="E39" s="18">
        <f t="shared" si="0"/>
        <v>0</v>
      </c>
      <c r="F39" s="19"/>
      <c r="G39" s="18">
        <f t="shared" si="21"/>
        <v>0</v>
      </c>
      <c r="H39" s="19"/>
      <c r="I39" s="18">
        <f t="shared" si="22"/>
        <v>0</v>
      </c>
      <c r="J39" s="19"/>
      <c r="K39" s="18">
        <f t="shared" si="23"/>
        <v>0</v>
      </c>
      <c r="L39" s="19"/>
      <c r="M39" s="18">
        <f t="shared" si="23"/>
        <v>0</v>
      </c>
      <c r="N39" s="20">
        <f t="shared" si="24"/>
        <v>0</v>
      </c>
      <c r="O39" s="21">
        <f t="shared" si="24"/>
        <v>0</v>
      </c>
      <c r="P39" s="19"/>
      <c r="Q39" s="18">
        <f t="shared" si="25"/>
        <v>0</v>
      </c>
      <c r="R39" s="19"/>
      <c r="S39" s="18">
        <f t="shared" si="26"/>
        <v>0</v>
      </c>
      <c r="T39" s="20">
        <f t="shared" si="27"/>
        <v>0</v>
      </c>
      <c r="U39" s="22">
        <f t="shared" si="27"/>
        <v>0</v>
      </c>
      <c r="V39" s="23"/>
      <c r="W39" s="18">
        <f t="shared" si="28"/>
        <v>0</v>
      </c>
      <c r="X39" s="24"/>
      <c r="Y39" s="18">
        <f t="shared" si="29"/>
        <v>0</v>
      </c>
      <c r="Z39" s="24"/>
      <c r="AA39" s="18">
        <f t="shared" si="30"/>
        <v>0</v>
      </c>
      <c r="AB39" s="25"/>
      <c r="AC39" s="18">
        <f t="shared" si="31"/>
        <v>0</v>
      </c>
      <c r="AD39" s="26">
        <f t="shared" si="32"/>
        <v>0</v>
      </c>
      <c r="AE39" s="27">
        <f t="shared" si="32"/>
        <v>0</v>
      </c>
      <c r="AF39" s="28">
        <f t="shared" si="33"/>
        <v>0</v>
      </c>
      <c r="AG39" s="29">
        <f t="shared" si="33"/>
        <v>0</v>
      </c>
      <c r="AH39" s="28">
        <f t="shared" si="34"/>
        <v>0</v>
      </c>
      <c r="AI39" s="22">
        <f t="shared" si="35"/>
        <v>0</v>
      </c>
    </row>
    <row r="40" spans="1:35" s="1" customFormat="1" ht="15">
      <c r="A40" s="493" t="s">
        <v>35</v>
      </c>
      <c r="B40" s="494"/>
      <c r="C40" s="495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8"/>
    </row>
    <row r="41" spans="1:35" ht="15">
      <c r="A41" s="15"/>
      <c r="B41" s="16"/>
      <c r="C41" s="16"/>
      <c r="D41" s="17"/>
      <c r="E41" s="18">
        <f t="shared" si="0"/>
        <v>0</v>
      </c>
      <c r="F41" s="19"/>
      <c r="G41" s="18">
        <f t="shared" si="21"/>
        <v>0</v>
      </c>
      <c r="H41" s="19"/>
      <c r="I41" s="18">
        <f t="shared" si="22"/>
        <v>0</v>
      </c>
      <c r="J41" s="19"/>
      <c r="K41" s="18">
        <f t="shared" si="23"/>
        <v>0</v>
      </c>
      <c r="L41" s="19"/>
      <c r="M41" s="18">
        <f t="shared" si="23"/>
        <v>0</v>
      </c>
      <c r="N41" s="20">
        <f t="shared" si="24"/>
        <v>0</v>
      </c>
      <c r="O41" s="21">
        <f t="shared" si="24"/>
        <v>0</v>
      </c>
      <c r="P41" s="19"/>
      <c r="Q41" s="18">
        <f t="shared" si="25"/>
        <v>0</v>
      </c>
      <c r="R41" s="19"/>
      <c r="S41" s="18">
        <f t="shared" si="26"/>
        <v>0</v>
      </c>
      <c r="T41" s="20">
        <f t="shared" si="27"/>
        <v>0</v>
      </c>
      <c r="U41" s="22">
        <f t="shared" si="27"/>
        <v>0</v>
      </c>
      <c r="V41" s="23"/>
      <c r="W41" s="18">
        <f t="shared" si="28"/>
        <v>0</v>
      </c>
      <c r="X41" s="24"/>
      <c r="Y41" s="18">
        <f t="shared" si="29"/>
        <v>0</v>
      </c>
      <c r="Z41" s="24"/>
      <c r="AA41" s="18">
        <f t="shared" si="30"/>
        <v>0</v>
      </c>
      <c r="AB41" s="25"/>
      <c r="AC41" s="18">
        <f t="shared" si="31"/>
        <v>0</v>
      </c>
      <c r="AD41" s="26">
        <f t="shared" si="32"/>
        <v>0</v>
      </c>
      <c r="AE41" s="27">
        <f t="shared" si="32"/>
        <v>0</v>
      </c>
      <c r="AF41" s="28">
        <f t="shared" si="33"/>
        <v>0</v>
      </c>
      <c r="AG41" s="29">
        <f t="shared" si="33"/>
        <v>0</v>
      </c>
      <c r="AH41" s="28">
        <f t="shared" si="34"/>
        <v>0</v>
      </c>
      <c r="AI41" s="22">
        <f t="shared" si="35"/>
        <v>0</v>
      </c>
    </row>
    <row r="42" spans="1:35" ht="15">
      <c r="A42" s="15"/>
      <c r="B42" s="16"/>
      <c r="C42" s="16"/>
      <c r="D42" s="17"/>
      <c r="E42" s="18">
        <f t="shared" si="0"/>
        <v>0</v>
      </c>
      <c r="F42" s="19"/>
      <c r="G42" s="18">
        <f t="shared" si="21"/>
        <v>0</v>
      </c>
      <c r="H42" s="19"/>
      <c r="I42" s="18">
        <f t="shared" si="22"/>
        <v>0</v>
      </c>
      <c r="J42" s="19"/>
      <c r="K42" s="18">
        <f t="shared" si="23"/>
        <v>0</v>
      </c>
      <c r="L42" s="19"/>
      <c r="M42" s="18">
        <f t="shared" si="23"/>
        <v>0</v>
      </c>
      <c r="N42" s="20">
        <f t="shared" si="24"/>
        <v>0</v>
      </c>
      <c r="O42" s="21">
        <f t="shared" si="24"/>
        <v>0</v>
      </c>
      <c r="P42" s="19"/>
      <c r="Q42" s="18">
        <f t="shared" si="25"/>
        <v>0</v>
      </c>
      <c r="R42" s="19"/>
      <c r="S42" s="18">
        <f t="shared" si="26"/>
        <v>0</v>
      </c>
      <c r="T42" s="20">
        <f t="shared" si="27"/>
        <v>0</v>
      </c>
      <c r="U42" s="22">
        <f t="shared" si="27"/>
        <v>0</v>
      </c>
      <c r="V42" s="23"/>
      <c r="W42" s="18">
        <f t="shared" si="28"/>
        <v>0</v>
      </c>
      <c r="X42" s="24"/>
      <c r="Y42" s="18">
        <f t="shared" si="29"/>
        <v>0</v>
      </c>
      <c r="Z42" s="24"/>
      <c r="AA42" s="18">
        <f t="shared" si="30"/>
        <v>0</v>
      </c>
      <c r="AB42" s="25"/>
      <c r="AC42" s="18">
        <f t="shared" si="31"/>
        <v>0</v>
      </c>
      <c r="AD42" s="26">
        <f t="shared" si="32"/>
        <v>0</v>
      </c>
      <c r="AE42" s="27">
        <f t="shared" si="32"/>
        <v>0</v>
      </c>
      <c r="AF42" s="28">
        <f t="shared" si="33"/>
        <v>0</v>
      </c>
      <c r="AG42" s="29">
        <f t="shared" si="33"/>
        <v>0</v>
      </c>
      <c r="AH42" s="28">
        <f t="shared" si="34"/>
        <v>0</v>
      </c>
      <c r="AI42" s="22">
        <f t="shared" si="35"/>
        <v>0</v>
      </c>
    </row>
    <row r="43" spans="1:35" ht="15">
      <c r="A43" s="15"/>
      <c r="B43" s="16"/>
      <c r="C43" s="16"/>
      <c r="D43" s="17"/>
      <c r="E43" s="18">
        <f t="shared" si="0"/>
        <v>0</v>
      </c>
      <c r="F43" s="19"/>
      <c r="G43" s="18">
        <f t="shared" si="21"/>
        <v>0</v>
      </c>
      <c r="H43" s="19"/>
      <c r="I43" s="18">
        <f t="shared" si="22"/>
        <v>0</v>
      </c>
      <c r="J43" s="19"/>
      <c r="K43" s="18">
        <f t="shared" si="23"/>
        <v>0</v>
      </c>
      <c r="L43" s="19"/>
      <c r="M43" s="18">
        <f t="shared" si="23"/>
        <v>0</v>
      </c>
      <c r="N43" s="20">
        <f t="shared" si="24"/>
        <v>0</v>
      </c>
      <c r="O43" s="21">
        <f t="shared" si="24"/>
        <v>0</v>
      </c>
      <c r="P43" s="19"/>
      <c r="Q43" s="18">
        <f t="shared" si="25"/>
        <v>0</v>
      </c>
      <c r="R43" s="19"/>
      <c r="S43" s="18">
        <f t="shared" si="26"/>
        <v>0</v>
      </c>
      <c r="T43" s="20">
        <f t="shared" si="27"/>
        <v>0</v>
      </c>
      <c r="U43" s="22">
        <f t="shared" si="27"/>
        <v>0</v>
      </c>
      <c r="V43" s="23"/>
      <c r="W43" s="18">
        <f t="shared" si="28"/>
        <v>0</v>
      </c>
      <c r="X43" s="24"/>
      <c r="Y43" s="18">
        <f t="shared" si="29"/>
        <v>0</v>
      </c>
      <c r="Z43" s="24"/>
      <c r="AA43" s="18">
        <f t="shared" si="30"/>
        <v>0</v>
      </c>
      <c r="AB43" s="25"/>
      <c r="AC43" s="18">
        <f t="shared" si="31"/>
        <v>0</v>
      </c>
      <c r="AD43" s="26">
        <f t="shared" si="32"/>
        <v>0</v>
      </c>
      <c r="AE43" s="27">
        <f t="shared" si="32"/>
        <v>0</v>
      </c>
      <c r="AF43" s="28">
        <f t="shared" si="33"/>
        <v>0</v>
      </c>
      <c r="AG43" s="29">
        <f t="shared" si="33"/>
        <v>0</v>
      </c>
      <c r="AH43" s="28">
        <f t="shared" si="34"/>
        <v>0</v>
      </c>
      <c r="AI43" s="22">
        <f t="shared" si="35"/>
        <v>0</v>
      </c>
    </row>
    <row r="44" spans="1:35" ht="15">
      <c r="A44" s="15"/>
      <c r="B44" s="16"/>
      <c r="C44" s="16"/>
      <c r="D44" s="17"/>
      <c r="E44" s="18">
        <f t="shared" si="0"/>
        <v>0</v>
      </c>
      <c r="F44" s="19"/>
      <c r="G44" s="18">
        <f t="shared" si="21"/>
        <v>0</v>
      </c>
      <c r="H44" s="19"/>
      <c r="I44" s="18">
        <f t="shared" si="22"/>
        <v>0</v>
      </c>
      <c r="J44" s="19"/>
      <c r="K44" s="18">
        <f t="shared" si="23"/>
        <v>0</v>
      </c>
      <c r="L44" s="19"/>
      <c r="M44" s="18">
        <f t="shared" si="23"/>
        <v>0</v>
      </c>
      <c r="N44" s="20">
        <f t="shared" si="24"/>
        <v>0</v>
      </c>
      <c r="O44" s="21">
        <f t="shared" si="24"/>
        <v>0</v>
      </c>
      <c r="P44" s="19"/>
      <c r="Q44" s="18">
        <f t="shared" si="25"/>
        <v>0</v>
      </c>
      <c r="R44" s="19"/>
      <c r="S44" s="18">
        <f t="shared" si="26"/>
        <v>0</v>
      </c>
      <c r="T44" s="20">
        <f t="shared" si="27"/>
        <v>0</v>
      </c>
      <c r="U44" s="22">
        <f t="shared" si="27"/>
        <v>0</v>
      </c>
      <c r="V44" s="23"/>
      <c r="W44" s="18">
        <f t="shared" si="28"/>
        <v>0</v>
      </c>
      <c r="X44" s="24"/>
      <c r="Y44" s="18">
        <f t="shared" si="29"/>
        <v>0</v>
      </c>
      <c r="Z44" s="24"/>
      <c r="AA44" s="18">
        <f t="shared" si="30"/>
        <v>0</v>
      </c>
      <c r="AB44" s="25"/>
      <c r="AC44" s="18">
        <f t="shared" si="31"/>
        <v>0</v>
      </c>
      <c r="AD44" s="26">
        <f t="shared" si="32"/>
        <v>0</v>
      </c>
      <c r="AE44" s="27">
        <f t="shared" si="32"/>
        <v>0</v>
      </c>
      <c r="AF44" s="28">
        <f t="shared" si="33"/>
        <v>0</v>
      </c>
      <c r="AG44" s="29">
        <f t="shared" si="33"/>
        <v>0</v>
      </c>
      <c r="AH44" s="28">
        <f t="shared" si="34"/>
        <v>0</v>
      </c>
      <c r="AI44" s="22">
        <f t="shared" si="35"/>
        <v>0</v>
      </c>
    </row>
    <row r="45" spans="1:35" ht="15">
      <c r="A45" s="15"/>
      <c r="B45" s="16"/>
      <c r="C45" s="16"/>
      <c r="D45" s="17"/>
      <c r="E45" s="18">
        <f t="shared" si="0"/>
        <v>0</v>
      </c>
      <c r="F45" s="19"/>
      <c r="G45" s="18">
        <f t="shared" si="21"/>
        <v>0</v>
      </c>
      <c r="H45" s="19"/>
      <c r="I45" s="18">
        <f t="shared" si="22"/>
        <v>0</v>
      </c>
      <c r="J45" s="19"/>
      <c r="K45" s="18">
        <f t="shared" si="23"/>
        <v>0</v>
      </c>
      <c r="L45" s="19"/>
      <c r="M45" s="18">
        <f t="shared" si="23"/>
        <v>0</v>
      </c>
      <c r="N45" s="20">
        <f t="shared" si="24"/>
        <v>0</v>
      </c>
      <c r="O45" s="21">
        <f t="shared" si="24"/>
        <v>0</v>
      </c>
      <c r="P45" s="19"/>
      <c r="Q45" s="18">
        <f t="shared" si="25"/>
        <v>0</v>
      </c>
      <c r="R45" s="19"/>
      <c r="S45" s="18">
        <f t="shared" si="26"/>
        <v>0</v>
      </c>
      <c r="T45" s="20">
        <f t="shared" si="27"/>
        <v>0</v>
      </c>
      <c r="U45" s="22">
        <f t="shared" si="27"/>
        <v>0</v>
      </c>
      <c r="V45" s="23"/>
      <c r="W45" s="18">
        <f t="shared" si="28"/>
        <v>0</v>
      </c>
      <c r="X45" s="24"/>
      <c r="Y45" s="18">
        <f t="shared" si="29"/>
        <v>0</v>
      </c>
      <c r="Z45" s="24"/>
      <c r="AA45" s="18">
        <f t="shared" si="30"/>
        <v>0</v>
      </c>
      <c r="AB45" s="25"/>
      <c r="AC45" s="18">
        <f t="shared" si="31"/>
        <v>0</v>
      </c>
      <c r="AD45" s="26">
        <f t="shared" si="32"/>
        <v>0</v>
      </c>
      <c r="AE45" s="27">
        <f t="shared" si="32"/>
        <v>0</v>
      </c>
      <c r="AF45" s="28">
        <f t="shared" si="33"/>
        <v>0</v>
      </c>
      <c r="AG45" s="29">
        <f t="shared" si="33"/>
        <v>0</v>
      </c>
      <c r="AH45" s="28">
        <f t="shared" si="34"/>
        <v>0</v>
      </c>
      <c r="AI45" s="22">
        <f t="shared" si="35"/>
        <v>0</v>
      </c>
    </row>
    <row r="46" spans="1:35" ht="15">
      <c r="A46" s="15"/>
      <c r="B46" s="16"/>
      <c r="C46" s="16"/>
      <c r="D46" s="17"/>
      <c r="E46" s="18">
        <f t="shared" si="0"/>
        <v>0</v>
      </c>
      <c r="F46" s="19"/>
      <c r="G46" s="18">
        <f t="shared" si="21"/>
        <v>0</v>
      </c>
      <c r="H46" s="19"/>
      <c r="I46" s="18">
        <f t="shared" si="22"/>
        <v>0</v>
      </c>
      <c r="J46" s="19"/>
      <c r="K46" s="18">
        <f t="shared" si="23"/>
        <v>0</v>
      </c>
      <c r="L46" s="19"/>
      <c r="M46" s="18">
        <f t="shared" si="23"/>
        <v>0</v>
      </c>
      <c r="N46" s="20">
        <f t="shared" si="24"/>
        <v>0</v>
      </c>
      <c r="O46" s="21">
        <f t="shared" si="24"/>
        <v>0</v>
      </c>
      <c r="P46" s="19"/>
      <c r="Q46" s="18">
        <f t="shared" si="25"/>
        <v>0</v>
      </c>
      <c r="R46" s="19"/>
      <c r="S46" s="18">
        <f t="shared" si="26"/>
        <v>0</v>
      </c>
      <c r="T46" s="20">
        <f t="shared" si="27"/>
        <v>0</v>
      </c>
      <c r="U46" s="22">
        <f t="shared" si="27"/>
        <v>0</v>
      </c>
      <c r="V46" s="23"/>
      <c r="W46" s="18">
        <f t="shared" si="28"/>
        <v>0</v>
      </c>
      <c r="X46" s="24"/>
      <c r="Y46" s="18">
        <f t="shared" si="29"/>
        <v>0</v>
      </c>
      <c r="Z46" s="24"/>
      <c r="AA46" s="18">
        <f t="shared" si="30"/>
        <v>0</v>
      </c>
      <c r="AB46" s="25"/>
      <c r="AC46" s="18">
        <f t="shared" si="31"/>
        <v>0</v>
      </c>
      <c r="AD46" s="26">
        <f t="shared" si="32"/>
        <v>0</v>
      </c>
      <c r="AE46" s="27">
        <f t="shared" si="32"/>
        <v>0</v>
      </c>
      <c r="AF46" s="28">
        <f t="shared" si="33"/>
        <v>0</v>
      </c>
      <c r="AG46" s="29">
        <f t="shared" si="33"/>
        <v>0</v>
      </c>
      <c r="AH46" s="28">
        <f t="shared" si="34"/>
        <v>0</v>
      </c>
      <c r="AI46" s="22">
        <f t="shared" si="35"/>
        <v>0</v>
      </c>
    </row>
    <row r="47" spans="1:35" ht="15">
      <c r="A47" s="30"/>
      <c r="B47" s="31"/>
      <c r="C47" s="31"/>
      <c r="D47" s="17"/>
      <c r="E47" s="18">
        <f t="shared" si="0"/>
        <v>0</v>
      </c>
      <c r="F47" s="19"/>
      <c r="G47" s="18">
        <f t="shared" si="21"/>
        <v>0</v>
      </c>
      <c r="H47" s="19"/>
      <c r="I47" s="18">
        <f t="shared" si="22"/>
        <v>0</v>
      </c>
      <c r="J47" s="19"/>
      <c r="K47" s="18">
        <f t="shared" si="23"/>
        <v>0</v>
      </c>
      <c r="L47" s="19"/>
      <c r="M47" s="18">
        <f t="shared" si="23"/>
        <v>0</v>
      </c>
      <c r="N47" s="20">
        <f t="shared" si="24"/>
        <v>0</v>
      </c>
      <c r="O47" s="21">
        <f t="shared" si="24"/>
        <v>0</v>
      </c>
      <c r="P47" s="19"/>
      <c r="Q47" s="18">
        <f t="shared" si="25"/>
        <v>0</v>
      </c>
      <c r="R47" s="19"/>
      <c r="S47" s="18">
        <f t="shared" si="26"/>
        <v>0</v>
      </c>
      <c r="T47" s="20">
        <f t="shared" si="27"/>
        <v>0</v>
      </c>
      <c r="U47" s="22">
        <f t="shared" si="27"/>
        <v>0</v>
      </c>
      <c r="V47" s="23"/>
      <c r="W47" s="18">
        <f t="shared" si="28"/>
        <v>0</v>
      </c>
      <c r="X47" s="24"/>
      <c r="Y47" s="18">
        <f t="shared" si="29"/>
        <v>0</v>
      </c>
      <c r="Z47" s="24"/>
      <c r="AA47" s="18">
        <f t="shared" si="30"/>
        <v>0</v>
      </c>
      <c r="AB47" s="25"/>
      <c r="AC47" s="18">
        <f t="shared" si="31"/>
        <v>0</v>
      </c>
      <c r="AD47" s="26">
        <f t="shared" si="32"/>
        <v>0</v>
      </c>
      <c r="AE47" s="27">
        <f t="shared" si="32"/>
        <v>0</v>
      </c>
      <c r="AF47" s="28">
        <f t="shared" si="33"/>
        <v>0</v>
      </c>
      <c r="AG47" s="29">
        <f t="shared" si="33"/>
        <v>0</v>
      </c>
      <c r="AH47" s="28">
        <f t="shared" si="34"/>
        <v>0</v>
      </c>
      <c r="AI47" s="22">
        <f t="shared" si="35"/>
        <v>0</v>
      </c>
    </row>
    <row r="48" spans="1:35" s="1" customFormat="1" ht="15">
      <c r="A48" s="493" t="s">
        <v>36</v>
      </c>
      <c r="B48" s="494"/>
      <c r="C48" s="495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8"/>
    </row>
    <row r="49" spans="1:35" ht="15">
      <c r="A49" s="115" t="s">
        <v>313</v>
      </c>
      <c r="B49" s="31" t="s">
        <v>314</v>
      </c>
      <c r="C49" s="31" t="s">
        <v>315</v>
      </c>
      <c r="D49" s="17">
        <v>7</v>
      </c>
      <c r="E49" s="18">
        <f t="shared" si="0"/>
        <v>0.5833333333333334</v>
      </c>
      <c r="F49" s="19"/>
      <c r="G49" s="18">
        <f t="shared" si="21"/>
        <v>0</v>
      </c>
      <c r="H49" s="19"/>
      <c r="I49" s="18">
        <f t="shared" si="22"/>
        <v>0</v>
      </c>
      <c r="J49" s="19"/>
      <c r="K49" s="18">
        <f t="shared" si="23"/>
        <v>0</v>
      </c>
      <c r="L49" s="19"/>
      <c r="M49" s="18">
        <f t="shared" si="23"/>
        <v>0</v>
      </c>
      <c r="N49" s="20">
        <f t="shared" si="24"/>
        <v>7</v>
      </c>
      <c r="O49" s="21">
        <f t="shared" si="24"/>
        <v>0.5833333333333334</v>
      </c>
      <c r="P49" s="119">
        <v>4</v>
      </c>
      <c r="Q49" s="18">
        <f t="shared" si="25"/>
        <v>0.3333333333333333</v>
      </c>
      <c r="R49" s="19"/>
      <c r="S49" s="18">
        <f t="shared" si="26"/>
        <v>0</v>
      </c>
      <c r="T49" s="20">
        <f t="shared" si="27"/>
        <v>4</v>
      </c>
      <c r="U49" s="22">
        <f t="shared" si="27"/>
        <v>0.3333333333333333</v>
      </c>
      <c r="V49" s="23"/>
      <c r="W49" s="18">
        <f t="shared" si="28"/>
        <v>0</v>
      </c>
      <c r="X49" s="24"/>
      <c r="Y49" s="18">
        <f t="shared" si="29"/>
        <v>0</v>
      </c>
      <c r="Z49" s="120">
        <v>1</v>
      </c>
      <c r="AA49" s="18">
        <f t="shared" si="30"/>
        <v>0.08333333333333333</v>
      </c>
      <c r="AB49" s="25"/>
      <c r="AC49" s="18">
        <f t="shared" si="31"/>
        <v>0</v>
      </c>
      <c r="AD49" s="26">
        <f t="shared" si="32"/>
        <v>1</v>
      </c>
      <c r="AE49" s="27">
        <f t="shared" si="32"/>
        <v>0.08333333333333333</v>
      </c>
      <c r="AF49" s="28">
        <f t="shared" si="33"/>
        <v>12</v>
      </c>
      <c r="AG49" s="29">
        <f t="shared" si="33"/>
        <v>1</v>
      </c>
      <c r="AH49" s="28">
        <f t="shared" si="34"/>
        <v>0</v>
      </c>
      <c r="AI49" s="22">
        <f t="shared" si="35"/>
        <v>0</v>
      </c>
    </row>
    <row r="50" spans="1:35" ht="15">
      <c r="A50" s="114"/>
      <c r="B50" s="31" t="s">
        <v>212</v>
      </c>
      <c r="C50" s="31" t="s">
        <v>316</v>
      </c>
      <c r="D50" s="17">
        <v>11</v>
      </c>
      <c r="E50" s="18">
        <f t="shared" si="0"/>
        <v>0.9166666666666666</v>
      </c>
      <c r="F50" s="19"/>
      <c r="G50" s="18">
        <f t="shared" si="21"/>
        <v>0</v>
      </c>
      <c r="H50" s="19"/>
      <c r="I50" s="18">
        <f t="shared" si="22"/>
        <v>0</v>
      </c>
      <c r="J50" s="19"/>
      <c r="K50" s="18">
        <f t="shared" si="23"/>
        <v>0</v>
      </c>
      <c r="L50" s="19"/>
      <c r="M50" s="18">
        <f t="shared" si="23"/>
        <v>0</v>
      </c>
      <c r="N50" s="20">
        <f t="shared" si="24"/>
        <v>11</v>
      </c>
      <c r="O50" s="21">
        <f t="shared" si="24"/>
        <v>0.9166666666666666</v>
      </c>
      <c r="P50" s="119">
        <v>0</v>
      </c>
      <c r="Q50" s="18">
        <f t="shared" si="25"/>
        <v>0</v>
      </c>
      <c r="R50" s="19"/>
      <c r="S50" s="18">
        <f t="shared" si="26"/>
        <v>0</v>
      </c>
      <c r="T50" s="20">
        <f t="shared" si="27"/>
        <v>0</v>
      </c>
      <c r="U50" s="22">
        <f t="shared" si="27"/>
        <v>0</v>
      </c>
      <c r="V50" s="23"/>
      <c r="W50" s="18">
        <f t="shared" si="28"/>
        <v>0</v>
      </c>
      <c r="X50" s="24"/>
      <c r="Y50" s="18">
        <f t="shared" si="29"/>
        <v>0</v>
      </c>
      <c r="Z50" s="120">
        <v>0</v>
      </c>
      <c r="AA50" s="18">
        <f t="shared" si="30"/>
        <v>0</v>
      </c>
      <c r="AB50" s="25"/>
      <c r="AC50" s="18">
        <f t="shared" si="31"/>
        <v>0</v>
      </c>
      <c r="AD50" s="26">
        <f t="shared" si="32"/>
        <v>0</v>
      </c>
      <c r="AE50" s="27">
        <f t="shared" si="32"/>
        <v>0</v>
      </c>
      <c r="AF50" s="28">
        <f t="shared" si="33"/>
        <v>11</v>
      </c>
      <c r="AG50" s="29">
        <f t="shared" si="33"/>
        <v>0.9166666666666666</v>
      </c>
      <c r="AH50" s="28">
        <f t="shared" si="34"/>
        <v>0</v>
      </c>
      <c r="AI50" s="22">
        <f t="shared" si="35"/>
        <v>0</v>
      </c>
    </row>
    <row r="51" spans="1:35" ht="15">
      <c r="A51" s="15"/>
      <c r="B51" s="31"/>
      <c r="C51" s="31" t="s">
        <v>1853</v>
      </c>
      <c r="D51" s="17">
        <v>12</v>
      </c>
      <c r="E51" s="18">
        <f t="shared" si="0"/>
        <v>1</v>
      </c>
      <c r="F51" s="19"/>
      <c r="G51" s="18">
        <f t="shared" si="21"/>
        <v>0</v>
      </c>
      <c r="H51" s="19"/>
      <c r="I51" s="18">
        <f t="shared" si="22"/>
        <v>0</v>
      </c>
      <c r="J51" s="19"/>
      <c r="K51" s="18">
        <f t="shared" si="23"/>
        <v>0</v>
      </c>
      <c r="L51" s="19"/>
      <c r="M51" s="18">
        <f t="shared" si="23"/>
        <v>0</v>
      </c>
      <c r="N51" s="20">
        <f t="shared" si="24"/>
        <v>12</v>
      </c>
      <c r="O51" s="21">
        <f t="shared" si="24"/>
        <v>1</v>
      </c>
      <c r="P51" s="19"/>
      <c r="Q51" s="18">
        <f t="shared" si="25"/>
        <v>0</v>
      </c>
      <c r="R51" s="19"/>
      <c r="S51" s="18">
        <f t="shared" si="26"/>
        <v>0</v>
      </c>
      <c r="T51" s="20">
        <f t="shared" si="27"/>
        <v>0</v>
      </c>
      <c r="U51" s="22">
        <f t="shared" si="27"/>
        <v>0</v>
      </c>
      <c r="V51" s="23"/>
      <c r="W51" s="18">
        <f t="shared" si="28"/>
        <v>0</v>
      </c>
      <c r="X51" s="24"/>
      <c r="Y51" s="18">
        <f t="shared" si="29"/>
        <v>0</v>
      </c>
      <c r="Z51" s="24"/>
      <c r="AA51" s="18">
        <f t="shared" si="30"/>
        <v>0</v>
      </c>
      <c r="AB51" s="25"/>
      <c r="AC51" s="18">
        <f t="shared" si="31"/>
        <v>0</v>
      </c>
      <c r="AD51" s="26">
        <f t="shared" si="32"/>
        <v>0</v>
      </c>
      <c r="AE51" s="27">
        <f t="shared" si="32"/>
        <v>0</v>
      </c>
      <c r="AF51" s="28">
        <f t="shared" si="33"/>
        <v>12</v>
      </c>
      <c r="AG51" s="29">
        <f t="shared" si="33"/>
        <v>1</v>
      </c>
      <c r="AH51" s="28">
        <f t="shared" si="34"/>
        <v>0</v>
      </c>
      <c r="AI51" s="22">
        <f t="shared" si="35"/>
        <v>0</v>
      </c>
    </row>
    <row r="52" spans="1:35" ht="15">
      <c r="A52" s="15"/>
      <c r="B52" s="31"/>
      <c r="C52" s="31"/>
      <c r="D52" s="17"/>
      <c r="E52" s="18">
        <f t="shared" si="0"/>
        <v>0</v>
      </c>
      <c r="F52" s="19"/>
      <c r="G52" s="18">
        <f t="shared" si="21"/>
        <v>0</v>
      </c>
      <c r="H52" s="19"/>
      <c r="I52" s="18">
        <f t="shared" si="22"/>
        <v>0</v>
      </c>
      <c r="J52" s="19"/>
      <c r="K52" s="18">
        <f t="shared" si="23"/>
        <v>0</v>
      </c>
      <c r="L52" s="19"/>
      <c r="M52" s="18">
        <f t="shared" si="23"/>
        <v>0</v>
      </c>
      <c r="N52" s="20">
        <f t="shared" si="24"/>
        <v>0</v>
      </c>
      <c r="O52" s="21">
        <f t="shared" si="24"/>
        <v>0</v>
      </c>
      <c r="P52" s="19"/>
      <c r="Q52" s="18">
        <f t="shared" si="25"/>
        <v>0</v>
      </c>
      <c r="R52" s="19"/>
      <c r="S52" s="18">
        <f t="shared" si="26"/>
        <v>0</v>
      </c>
      <c r="T52" s="20">
        <f t="shared" si="27"/>
        <v>0</v>
      </c>
      <c r="U52" s="22">
        <f t="shared" si="27"/>
        <v>0</v>
      </c>
      <c r="V52" s="23"/>
      <c r="W52" s="18">
        <f t="shared" si="28"/>
        <v>0</v>
      </c>
      <c r="X52" s="24"/>
      <c r="Y52" s="18">
        <f t="shared" si="29"/>
        <v>0</v>
      </c>
      <c r="Z52" s="24"/>
      <c r="AA52" s="18">
        <f t="shared" si="30"/>
        <v>0</v>
      </c>
      <c r="AB52" s="25"/>
      <c r="AC52" s="18">
        <f t="shared" si="31"/>
        <v>0</v>
      </c>
      <c r="AD52" s="26">
        <f>X52+AD53</f>
        <v>0</v>
      </c>
      <c r="AE52" s="27">
        <f aca="true" t="shared" si="36" ref="AE52:AE53">Y52+AA52+AC52</f>
        <v>0</v>
      </c>
      <c r="AF52" s="28">
        <f t="shared" si="33"/>
        <v>0</v>
      </c>
      <c r="AG52" s="29">
        <f t="shared" si="33"/>
        <v>0</v>
      </c>
      <c r="AH52" s="28">
        <f t="shared" si="34"/>
        <v>0</v>
      </c>
      <c r="AI52" s="22">
        <f t="shared" si="35"/>
        <v>0</v>
      </c>
    </row>
    <row r="53" spans="1:35" ht="15">
      <c r="A53" s="30"/>
      <c r="B53" s="31"/>
      <c r="C53" s="31"/>
      <c r="D53" s="17"/>
      <c r="E53" s="18">
        <f t="shared" si="0"/>
        <v>0</v>
      </c>
      <c r="F53" s="19"/>
      <c r="G53" s="18">
        <f>F53/12</f>
        <v>0</v>
      </c>
      <c r="H53" s="19"/>
      <c r="I53" s="18">
        <f>+H53/12</f>
        <v>0</v>
      </c>
      <c r="J53" s="19"/>
      <c r="K53" s="18">
        <f>+J53/12</f>
        <v>0</v>
      </c>
      <c r="L53" s="19"/>
      <c r="M53" s="18">
        <f>+L53/12</f>
        <v>0</v>
      </c>
      <c r="N53" s="20">
        <f aca="true" t="shared" si="37" ref="N53:O73">D53+F53+H53+J53+L53</f>
        <v>0</v>
      </c>
      <c r="O53" s="21">
        <f t="shared" si="37"/>
        <v>0</v>
      </c>
      <c r="P53" s="19"/>
      <c r="Q53" s="18">
        <f>+P53/12</f>
        <v>0</v>
      </c>
      <c r="R53" s="19"/>
      <c r="S53" s="18">
        <f>+R53/12</f>
        <v>0</v>
      </c>
      <c r="T53" s="20">
        <f aca="true" t="shared" si="38" ref="T53:U73">P53+R53</f>
        <v>0</v>
      </c>
      <c r="U53" s="22">
        <f t="shared" si="38"/>
        <v>0</v>
      </c>
      <c r="V53" s="23"/>
      <c r="W53" s="18">
        <f>+V53/12</f>
        <v>0</v>
      </c>
      <c r="X53" s="24"/>
      <c r="Y53" s="18">
        <f>+X53/12</f>
        <v>0</v>
      </c>
      <c r="Z53" s="24"/>
      <c r="AA53" s="18">
        <f>+Z53/12</f>
        <v>0</v>
      </c>
      <c r="AB53" s="32"/>
      <c r="AC53" s="18">
        <f t="shared" si="31"/>
        <v>0</v>
      </c>
      <c r="AD53" s="26">
        <f>X53+AD54</f>
        <v>0</v>
      </c>
      <c r="AE53" s="27">
        <f t="shared" si="36"/>
        <v>0</v>
      </c>
      <c r="AF53" s="28">
        <f aca="true" t="shared" si="39" ref="AF53:AG53">N53+T53+V53+AD53</f>
        <v>0</v>
      </c>
      <c r="AG53" s="29">
        <f t="shared" si="39"/>
        <v>0</v>
      </c>
      <c r="AH53" s="28">
        <f t="shared" si="34"/>
        <v>0</v>
      </c>
      <c r="AI53" s="22">
        <f t="shared" si="35"/>
        <v>0</v>
      </c>
    </row>
    <row r="54" spans="1:35" ht="15">
      <c r="A54" s="30"/>
      <c r="B54" s="31"/>
      <c r="C54" s="31"/>
      <c r="D54" s="17"/>
      <c r="E54" s="18">
        <f t="shared" si="0"/>
        <v>0</v>
      </c>
      <c r="F54" s="19"/>
      <c r="G54" s="18">
        <f aca="true" t="shared" si="40" ref="G54:G75">F54/12</f>
        <v>0</v>
      </c>
      <c r="H54" s="19"/>
      <c r="I54" s="18">
        <f aca="true" t="shared" si="41" ref="I54:I75">+H54/12</f>
        <v>0</v>
      </c>
      <c r="J54" s="19"/>
      <c r="K54" s="18">
        <f aca="true" t="shared" si="42" ref="K54:K75">+J54/12</f>
        <v>0</v>
      </c>
      <c r="L54" s="19"/>
      <c r="M54" s="18">
        <f aca="true" t="shared" si="43" ref="M54:M75">+L54/12</f>
        <v>0</v>
      </c>
      <c r="N54" s="20">
        <f t="shared" si="37"/>
        <v>0</v>
      </c>
      <c r="O54" s="21">
        <f t="shared" si="37"/>
        <v>0</v>
      </c>
      <c r="P54" s="19"/>
      <c r="Q54" s="18">
        <f aca="true" t="shared" si="44" ref="Q54:Q75">+P54/12</f>
        <v>0</v>
      </c>
      <c r="R54" s="19"/>
      <c r="S54" s="18">
        <f aca="true" t="shared" si="45" ref="S54:S75">+R54/12</f>
        <v>0</v>
      </c>
      <c r="T54" s="20">
        <f t="shared" si="38"/>
        <v>0</v>
      </c>
      <c r="U54" s="22">
        <f t="shared" si="38"/>
        <v>0</v>
      </c>
      <c r="V54" s="23"/>
      <c r="W54" s="18">
        <f aca="true" t="shared" si="46" ref="W54:W75">+V54/12</f>
        <v>0</v>
      </c>
      <c r="X54" s="24"/>
      <c r="Y54" s="18">
        <f aca="true" t="shared" si="47" ref="Y54:Y75">+X54/12</f>
        <v>0</v>
      </c>
      <c r="Z54" s="24"/>
      <c r="AA54" s="18">
        <f aca="true" t="shared" si="48" ref="AA54:AA55">+Z54/12</f>
        <v>0</v>
      </c>
      <c r="AB54" s="33"/>
      <c r="AC54" s="18">
        <f t="shared" si="31"/>
        <v>0</v>
      </c>
      <c r="AD54" s="26">
        <f>X54+Z54+AB54</f>
        <v>0</v>
      </c>
      <c r="AE54" s="27">
        <f>Y54+AA54+AC54</f>
        <v>0</v>
      </c>
      <c r="AF54" s="28">
        <f>N54+T54+V54+AD54</f>
        <v>0</v>
      </c>
      <c r="AG54" s="29">
        <f>O54+U54+W54+AE54</f>
        <v>0</v>
      </c>
      <c r="AH54" s="28">
        <f>IF(AF54-F54-J54-AB54-12&lt;0,0,AF54-F54-J54-AB54-12)</f>
        <v>0</v>
      </c>
      <c r="AI54" s="22">
        <f>AH54/12</f>
        <v>0</v>
      </c>
    </row>
    <row r="55" spans="1:35" ht="15">
      <c r="A55" s="30"/>
      <c r="B55" s="31"/>
      <c r="C55" s="31"/>
      <c r="D55" s="17"/>
      <c r="E55" s="18">
        <f t="shared" si="0"/>
        <v>0</v>
      </c>
      <c r="F55" s="19"/>
      <c r="G55" s="18">
        <f t="shared" si="40"/>
        <v>0</v>
      </c>
      <c r="H55" s="19"/>
      <c r="I55" s="18">
        <f t="shared" si="41"/>
        <v>0</v>
      </c>
      <c r="J55" s="19"/>
      <c r="K55" s="18">
        <f t="shared" si="42"/>
        <v>0</v>
      </c>
      <c r="L55" s="19"/>
      <c r="M55" s="18">
        <f t="shared" si="43"/>
        <v>0</v>
      </c>
      <c r="N55" s="20">
        <f t="shared" si="37"/>
        <v>0</v>
      </c>
      <c r="O55" s="21">
        <f t="shared" si="37"/>
        <v>0</v>
      </c>
      <c r="P55" s="19"/>
      <c r="Q55" s="18">
        <f t="shared" si="44"/>
        <v>0</v>
      </c>
      <c r="R55" s="19"/>
      <c r="S55" s="18">
        <f t="shared" si="45"/>
        <v>0</v>
      </c>
      <c r="T55" s="20">
        <f t="shared" si="38"/>
        <v>0</v>
      </c>
      <c r="U55" s="22">
        <f t="shared" si="38"/>
        <v>0</v>
      </c>
      <c r="V55" s="23"/>
      <c r="W55" s="18">
        <f t="shared" si="46"/>
        <v>0</v>
      </c>
      <c r="X55" s="24"/>
      <c r="Y55" s="18">
        <f t="shared" si="47"/>
        <v>0</v>
      </c>
      <c r="Z55" s="24"/>
      <c r="AA55" s="18">
        <f t="shared" si="48"/>
        <v>0</v>
      </c>
      <c r="AB55" s="33"/>
      <c r="AC55" s="18">
        <f t="shared" si="31"/>
        <v>0</v>
      </c>
      <c r="AD55" s="26">
        <f>X55+Z55+AB55</f>
        <v>0</v>
      </c>
      <c r="AE55" s="27">
        <f>Y55+AA55+AC55</f>
        <v>0</v>
      </c>
      <c r="AF55" s="28">
        <f>N55+T55+V55+AD55</f>
        <v>0</v>
      </c>
      <c r="AG55" s="29">
        <f>O55+U55+W55+AE55</f>
        <v>0</v>
      </c>
      <c r="AH55" s="28">
        <f>IF(AF55-F55-J55-AB55-12&lt;0,0,AF55-F55-J55-AB55-12)</f>
        <v>0</v>
      </c>
      <c r="AI55" s="22">
        <f>AH55/12</f>
        <v>0</v>
      </c>
    </row>
    <row r="56" spans="1:35" ht="15">
      <c r="A56" s="30"/>
      <c r="B56" s="31"/>
      <c r="C56" s="31"/>
      <c r="D56" s="17"/>
      <c r="E56" s="18">
        <f t="shared" si="0"/>
        <v>0</v>
      </c>
      <c r="F56" s="19"/>
      <c r="G56" s="18">
        <f t="shared" si="40"/>
        <v>0</v>
      </c>
      <c r="H56" s="19"/>
      <c r="I56" s="18">
        <f t="shared" si="41"/>
        <v>0</v>
      </c>
      <c r="J56" s="19"/>
      <c r="K56" s="18">
        <f t="shared" si="42"/>
        <v>0</v>
      </c>
      <c r="L56" s="19"/>
      <c r="M56" s="18">
        <f t="shared" si="43"/>
        <v>0</v>
      </c>
      <c r="N56" s="20">
        <f t="shared" si="37"/>
        <v>0</v>
      </c>
      <c r="O56" s="21">
        <f t="shared" si="37"/>
        <v>0</v>
      </c>
      <c r="P56" s="19"/>
      <c r="Q56" s="18">
        <f t="shared" si="44"/>
        <v>0</v>
      </c>
      <c r="R56" s="19"/>
      <c r="S56" s="18">
        <f t="shared" si="45"/>
        <v>0</v>
      </c>
      <c r="T56" s="20">
        <f t="shared" si="38"/>
        <v>0</v>
      </c>
      <c r="U56" s="22">
        <f t="shared" si="38"/>
        <v>0</v>
      </c>
      <c r="V56" s="23"/>
      <c r="W56" s="18">
        <f t="shared" si="46"/>
        <v>0</v>
      </c>
      <c r="X56" s="24"/>
      <c r="Y56" s="18">
        <f t="shared" si="47"/>
        <v>0</v>
      </c>
      <c r="Z56" s="24"/>
      <c r="AA56" s="18">
        <v>0</v>
      </c>
      <c r="AB56" s="33"/>
      <c r="AC56" s="18">
        <f t="shared" si="31"/>
        <v>0</v>
      </c>
      <c r="AD56" s="26">
        <f aca="true" t="shared" si="49" ref="AD56:AE75">X56+Z56+AB56</f>
        <v>0</v>
      </c>
      <c r="AE56" s="27">
        <f t="shared" si="49"/>
        <v>0</v>
      </c>
      <c r="AF56" s="28">
        <f aca="true" t="shared" si="50" ref="AF56:AG75">N56+T56+V56+AD56</f>
        <v>0</v>
      </c>
      <c r="AG56" s="29">
        <f t="shared" si="50"/>
        <v>0</v>
      </c>
      <c r="AH56" s="28">
        <f aca="true" t="shared" si="51" ref="AH56:AH75">IF(AF56-F56-J56-AB56-12&lt;0,0,AF56-F56-J56-AB56-12)</f>
        <v>0</v>
      </c>
      <c r="AI56" s="22">
        <f aca="true" t="shared" si="52" ref="AI56:AI75">AH56/12</f>
        <v>0</v>
      </c>
    </row>
    <row r="57" spans="1:35" ht="15">
      <c r="A57" s="30"/>
      <c r="B57" s="31"/>
      <c r="C57" s="31"/>
      <c r="D57" s="17"/>
      <c r="E57" s="18">
        <f t="shared" si="0"/>
        <v>0</v>
      </c>
      <c r="F57" s="19"/>
      <c r="G57" s="18">
        <f t="shared" si="40"/>
        <v>0</v>
      </c>
      <c r="H57" s="19"/>
      <c r="I57" s="18">
        <f t="shared" si="41"/>
        <v>0</v>
      </c>
      <c r="J57" s="19"/>
      <c r="K57" s="18">
        <f t="shared" si="42"/>
        <v>0</v>
      </c>
      <c r="L57" s="19"/>
      <c r="M57" s="18">
        <f t="shared" si="43"/>
        <v>0</v>
      </c>
      <c r="N57" s="20">
        <f t="shared" si="37"/>
        <v>0</v>
      </c>
      <c r="O57" s="21">
        <f t="shared" si="37"/>
        <v>0</v>
      </c>
      <c r="P57" s="19"/>
      <c r="Q57" s="18">
        <f t="shared" si="44"/>
        <v>0</v>
      </c>
      <c r="R57" s="19"/>
      <c r="S57" s="18">
        <f t="shared" si="45"/>
        <v>0</v>
      </c>
      <c r="T57" s="20">
        <f t="shared" si="38"/>
        <v>0</v>
      </c>
      <c r="U57" s="22">
        <f t="shared" si="38"/>
        <v>0</v>
      </c>
      <c r="V57" s="23"/>
      <c r="W57" s="18">
        <f t="shared" si="46"/>
        <v>0</v>
      </c>
      <c r="X57" s="24"/>
      <c r="Y57" s="18">
        <f t="shared" si="47"/>
        <v>0</v>
      </c>
      <c r="Z57" s="24"/>
      <c r="AA57" s="18">
        <f aca="true" t="shared" si="53" ref="AA57:AA75">+Z57/12</f>
        <v>0</v>
      </c>
      <c r="AB57" s="33"/>
      <c r="AC57" s="18">
        <f t="shared" si="31"/>
        <v>0</v>
      </c>
      <c r="AD57" s="26">
        <f t="shared" si="49"/>
        <v>0</v>
      </c>
      <c r="AE57" s="27">
        <f t="shared" si="49"/>
        <v>0</v>
      </c>
      <c r="AF57" s="28">
        <f t="shared" si="50"/>
        <v>0</v>
      </c>
      <c r="AG57" s="29">
        <f t="shared" si="50"/>
        <v>0</v>
      </c>
      <c r="AH57" s="28">
        <f t="shared" si="51"/>
        <v>0</v>
      </c>
      <c r="AI57" s="22">
        <f t="shared" si="52"/>
        <v>0</v>
      </c>
    </row>
    <row r="58" spans="1:35" ht="15">
      <c r="A58" s="30"/>
      <c r="B58" s="31"/>
      <c r="C58" s="31"/>
      <c r="D58" s="17"/>
      <c r="E58" s="18">
        <f t="shared" si="0"/>
        <v>0</v>
      </c>
      <c r="F58" s="19"/>
      <c r="G58" s="18">
        <f t="shared" si="40"/>
        <v>0</v>
      </c>
      <c r="H58" s="19"/>
      <c r="I58" s="18">
        <f t="shared" si="41"/>
        <v>0</v>
      </c>
      <c r="J58" s="19"/>
      <c r="K58" s="18">
        <f t="shared" si="42"/>
        <v>0</v>
      </c>
      <c r="L58" s="19"/>
      <c r="M58" s="18">
        <f t="shared" si="43"/>
        <v>0</v>
      </c>
      <c r="N58" s="20">
        <f t="shared" si="37"/>
        <v>0</v>
      </c>
      <c r="O58" s="21">
        <f t="shared" si="37"/>
        <v>0</v>
      </c>
      <c r="P58" s="19"/>
      <c r="Q58" s="18">
        <f t="shared" si="44"/>
        <v>0</v>
      </c>
      <c r="R58" s="19"/>
      <c r="S58" s="18">
        <f t="shared" si="45"/>
        <v>0</v>
      </c>
      <c r="T58" s="20">
        <f t="shared" si="38"/>
        <v>0</v>
      </c>
      <c r="U58" s="22">
        <f t="shared" si="38"/>
        <v>0</v>
      </c>
      <c r="V58" s="23"/>
      <c r="W58" s="18">
        <f t="shared" si="46"/>
        <v>0</v>
      </c>
      <c r="X58" s="24"/>
      <c r="Y58" s="18">
        <f t="shared" si="47"/>
        <v>0</v>
      </c>
      <c r="Z58" s="24"/>
      <c r="AA58" s="18">
        <f t="shared" si="53"/>
        <v>0</v>
      </c>
      <c r="AB58" s="33"/>
      <c r="AC58" s="18">
        <f t="shared" si="31"/>
        <v>0</v>
      </c>
      <c r="AD58" s="26">
        <f t="shared" si="49"/>
        <v>0</v>
      </c>
      <c r="AE58" s="27">
        <f t="shared" si="49"/>
        <v>0</v>
      </c>
      <c r="AF58" s="28">
        <f t="shared" si="50"/>
        <v>0</v>
      </c>
      <c r="AG58" s="29">
        <f t="shared" si="50"/>
        <v>0</v>
      </c>
      <c r="AH58" s="28">
        <f t="shared" si="51"/>
        <v>0</v>
      </c>
      <c r="AI58" s="22">
        <f t="shared" si="52"/>
        <v>0</v>
      </c>
    </row>
    <row r="59" spans="1:35" ht="15">
      <c r="A59" s="30"/>
      <c r="B59" s="31"/>
      <c r="C59" s="31"/>
      <c r="D59" s="17"/>
      <c r="E59" s="18">
        <f t="shared" si="0"/>
        <v>0</v>
      </c>
      <c r="F59" s="19"/>
      <c r="G59" s="18">
        <f t="shared" si="40"/>
        <v>0</v>
      </c>
      <c r="H59" s="19"/>
      <c r="I59" s="18">
        <f t="shared" si="41"/>
        <v>0</v>
      </c>
      <c r="J59" s="19"/>
      <c r="K59" s="18">
        <f t="shared" si="42"/>
        <v>0</v>
      </c>
      <c r="L59" s="19"/>
      <c r="M59" s="18">
        <f t="shared" si="43"/>
        <v>0</v>
      </c>
      <c r="N59" s="20">
        <f t="shared" si="37"/>
        <v>0</v>
      </c>
      <c r="O59" s="21">
        <f t="shared" si="37"/>
        <v>0</v>
      </c>
      <c r="P59" s="19"/>
      <c r="Q59" s="18">
        <f t="shared" si="44"/>
        <v>0</v>
      </c>
      <c r="R59" s="19"/>
      <c r="S59" s="18">
        <f t="shared" si="45"/>
        <v>0</v>
      </c>
      <c r="T59" s="20">
        <f t="shared" si="38"/>
        <v>0</v>
      </c>
      <c r="U59" s="22">
        <f t="shared" si="38"/>
        <v>0</v>
      </c>
      <c r="V59" s="23"/>
      <c r="W59" s="18">
        <f t="shared" si="46"/>
        <v>0</v>
      </c>
      <c r="X59" s="24"/>
      <c r="Y59" s="18">
        <f t="shared" si="47"/>
        <v>0</v>
      </c>
      <c r="Z59" s="24"/>
      <c r="AA59" s="18">
        <f t="shared" si="53"/>
        <v>0</v>
      </c>
      <c r="AB59" s="33"/>
      <c r="AC59" s="18">
        <f t="shared" si="31"/>
        <v>0</v>
      </c>
      <c r="AD59" s="26">
        <f t="shared" si="49"/>
        <v>0</v>
      </c>
      <c r="AE59" s="27">
        <f t="shared" si="49"/>
        <v>0</v>
      </c>
      <c r="AF59" s="28">
        <f t="shared" si="50"/>
        <v>0</v>
      </c>
      <c r="AG59" s="29">
        <f t="shared" si="50"/>
        <v>0</v>
      </c>
      <c r="AH59" s="28">
        <f t="shared" si="51"/>
        <v>0</v>
      </c>
      <c r="AI59" s="22">
        <f t="shared" si="52"/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40"/>
        <v>0</v>
      </c>
      <c r="H60" s="19"/>
      <c r="I60" s="18">
        <f t="shared" si="41"/>
        <v>0</v>
      </c>
      <c r="J60" s="19"/>
      <c r="K60" s="18">
        <f t="shared" si="42"/>
        <v>0</v>
      </c>
      <c r="L60" s="19"/>
      <c r="M60" s="18">
        <f t="shared" si="43"/>
        <v>0</v>
      </c>
      <c r="N60" s="20">
        <f t="shared" si="37"/>
        <v>0</v>
      </c>
      <c r="O60" s="21">
        <f t="shared" si="37"/>
        <v>0</v>
      </c>
      <c r="P60" s="19"/>
      <c r="Q60" s="18">
        <f t="shared" si="44"/>
        <v>0</v>
      </c>
      <c r="R60" s="19"/>
      <c r="S60" s="18">
        <f t="shared" si="45"/>
        <v>0</v>
      </c>
      <c r="T60" s="20">
        <f t="shared" si="38"/>
        <v>0</v>
      </c>
      <c r="U60" s="22">
        <f t="shared" si="38"/>
        <v>0</v>
      </c>
      <c r="V60" s="23"/>
      <c r="W60" s="18">
        <f t="shared" si="46"/>
        <v>0</v>
      </c>
      <c r="X60" s="24"/>
      <c r="Y60" s="18">
        <f t="shared" si="47"/>
        <v>0</v>
      </c>
      <c r="Z60" s="24"/>
      <c r="AA60" s="18">
        <f t="shared" si="53"/>
        <v>0</v>
      </c>
      <c r="AB60" s="33"/>
      <c r="AC60" s="18">
        <f t="shared" si="31"/>
        <v>0</v>
      </c>
      <c r="AD60" s="26">
        <f t="shared" si="49"/>
        <v>0</v>
      </c>
      <c r="AE60" s="27">
        <f t="shared" si="49"/>
        <v>0</v>
      </c>
      <c r="AF60" s="28">
        <f t="shared" si="50"/>
        <v>0</v>
      </c>
      <c r="AG60" s="29">
        <f t="shared" si="50"/>
        <v>0</v>
      </c>
      <c r="AH60" s="28">
        <f t="shared" si="51"/>
        <v>0</v>
      </c>
      <c r="AI60" s="22">
        <f t="shared" si="52"/>
        <v>0</v>
      </c>
    </row>
    <row r="61" spans="1:35" ht="15">
      <c r="A61" s="30"/>
      <c r="B61" s="31"/>
      <c r="C61" s="31"/>
      <c r="D61" s="17"/>
      <c r="E61" s="18">
        <f t="shared" si="0"/>
        <v>0</v>
      </c>
      <c r="F61" s="19"/>
      <c r="G61" s="18">
        <f t="shared" si="40"/>
        <v>0</v>
      </c>
      <c r="H61" s="19"/>
      <c r="I61" s="18">
        <f t="shared" si="41"/>
        <v>0</v>
      </c>
      <c r="J61" s="19"/>
      <c r="K61" s="18">
        <f t="shared" si="42"/>
        <v>0</v>
      </c>
      <c r="L61" s="19"/>
      <c r="M61" s="18">
        <f t="shared" si="43"/>
        <v>0</v>
      </c>
      <c r="N61" s="20">
        <f t="shared" si="37"/>
        <v>0</v>
      </c>
      <c r="O61" s="21">
        <f t="shared" si="37"/>
        <v>0</v>
      </c>
      <c r="P61" s="19"/>
      <c r="Q61" s="18">
        <f t="shared" si="44"/>
        <v>0</v>
      </c>
      <c r="R61" s="19"/>
      <c r="S61" s="18">
        <f t="shared" si="45"/>
        <v>0</v>
      </c>
      <c r="T61" s="20">
        <f t="shared" si="38"/>
        <v>0</v>
      </c>
      <c r="U61" s="22">
        <f t="shared" si="38"/>
        <v>0</v>
      </c>
      <c r="V61" s="23"/>
      <c r="W61" s="18">
        <f t="shared" si="46"/>
        <v>0</v>
      </c>
      <c r="X61" s="24"/>
      <c r="Y61" s="18">
        <f t="shared" si="47"/>
        <v>0</v>
      </c>
      <c r="Z61" s="24"/>
      <c r="AA61" s="18">
        <f t="shared" si="53"/>
        <v>0</v>
      </c>
      <c r="AB61" s="33"/>
      <c r="AC61" s="18">
        <f t="shared" si="31"/>
        <v>0</v>
      </c>
      <c r="AD61" s="26">
        <f t="shared" si="49"/>
        <v>0</v>
      </c>
      <c r="AE61" s="27">
        <f t="shared" si="49"/>
        <v>0</v>
      </c>
      <c r="AF61" s="28">
        <f t="shared" si="50"/>
        <v>0</v>
      </c>
      <c r="AG61" s="29">
        <f t="shared" si="50"/>
        <v>0</v>
      </c>
      <c r="AH61" s="28">
        <f t="shared" si="51"/>
        <v>0</v>
      </c>
      <c r="AI61" s="22">
        <f t="shared" si="52"/>
        <v>0</v>
      </c>
    </row>
    <row r="62" spans="1:35" ht="15">
      <c r="A62" s="30"/>
      <c r="B62" s="31"/>
      <c r="C62" s="16"/>
      <c r="D62" s="17"/>
      <c r="E62" s="18">
        <f t="shared" si="0"/>
        <v>0</v>
      </c>
      <c r="F62" s="19"/>
      <c r="G62" s="18">
        <f t="shared" si="40"/>
        <v>0</v>
      </c>
      <c r="H62" s="19"/>
      <c r="I62" s="18">
        <f t="shared" si="41"/>
        <v>0</v>
      </c>
      <c r="J62" s="19"/>
      <c r="K62" s="18">
        <f t="shared" si="42"/>
        <v>0</v>
      </c>
      <c r="L62" s="19"/>
      <c r="M62" s="18">
        <f t="shared" si="43"/>
        <v>0</v>
      </c>
      <c r="N62" s="20">
        <f t="shared" si="37"/>
        <v>0</v>
      </c>
      <c r="O62" s="21">
        <f t="shared" si="37"/>
        <v>0</v>
      </c>
      <c r="P62" s="19"/>
      <c r="Q62" s="18">
        <f t="shared" si="44"/>
        <v>0</v>
      </c>
      <c r="R62" s="19"/>
      <c r="S62" s="18">
        <f t="shared" si="45"/>
        <v>0</v>
      </c>
      <c r="T62" s="20">
        <f t="shared" si="38"/>
        <v>0</v>
      </c>
      <c r="U62" s="22">
        <f t="shared" si="38"/>
        <v>0</v>
      </c>
      <c r="V62" s="23"/>
      <c r="W62" s="18">
        <f t="shared" si="46"/>
        <v>0</v>
      </c>
      <c r="X62" s="24"/>
      <c r="Y62" s="18">
        <f t="shared" si="47"/>
        <v>0</v>
      </c>
      <c r="Z62" s="24"/>
      <c r="AA62" s="18">
        <f t="shared" si="53"/>
        <v>0</v>
      </c>
      <c r="AB62" s="33"/>
      <c r="AC62" s="18">
        <f t="shared" si="31"/>
        <v>0</v>
      </c>
      <c r="AD62" s="26">
        <f t="shared" si="49"/>
        <v>0</v>
      </c>
      <c r="AE62" s="27">
        <f t="shared" si="49"/>
        <v>0</v>
      </c>
      <c r="AF62" s="28">
        <f t="shared" si="50"/>
        <v>0</v>
      </c>
      <c r="AG62" s="29">
        <f t="shared" si="50"/>
        <v>0</v>
      </c>
      <c r="AH62" s="28">
        <f t="shared" si="51"/>
        <v>0</v>
      </c>
      <c r="AI62" s="22">
        <f t="shared" si="52"/>
        <v>0</v>
      </c>
    </row>
    <row r="63" spans="1:35" s="1" customFormat="1" ht="15">
      <c r="A63" s="493" t="s">
        <v>37</v>
      </c>
      <c r="B63" s="494"/>
      <c r="C63" s="495"/>
      <c r="D63" s="4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8"/>
    </row>
    <row r="64" spans="1:35" s="274" customFormat="1" ht="15">
      <c r="A64" s="30"/>
      <c r="B64" s="305" t="s">
        <v>1463</v>
      </c>
      <c r="C64" s="305" t="s">
        <v>1452</v>
      </c>
      <c r="D64" s="310">
        <v>3</v>
      </c>
      <c r="E64" s="18">
        <f aca="true" t="shared" si="54" ref="E64:E68">+D64/12</f>
        <v>0.25</v>
      </c>
      <c r="F64" s="19"/>
      <c r="G64" s="18">
        <f aca="true" t="shared" si="55" ref="G64:G68">F64/12</f>
        <v>0</v>
      </c>
      <c r="H64" s="19"/>
      <c r="I64" s="18">
        <f aca="true" t="shared" si="56" ref="I64:I68">+H64/12</f>
        <v>0</v>
      </c>
      <c r="J64" s="19"/>
      <c r="K64" s="18">
        <f aca="true" t="shared" si="57" ref="K64:K68">+J64/12</f>
        <v>0</v>
      </c>
      <c r="L64" s="19"/>
      <c r="M64" s="18">
        <f aca="true" t="shared" si="58" ref="M64:M68">+L64/12</f>
        <v>0</v>
      </c>
      <c r="N64" s="20">
        <f aca="true" t="shared" si="59" ref="N64:N68">D64+F64+H64+J64+L64</f>
        <v>3</v>
      </c>
      <c r="O64" s="21">
        <f aca="true" t="shared" si="60" ref="O64:O68">E64+G64+I64+K64+M64</f>
        <v>0.25</v>
      </c>
      <c r="P64" s="19"/>
      <c r="Q64" s="18">
        <f aca="true" t="shared" si="61" ref="Q64:Q68">+P64/12</f>
        <v>0</v>
      </c>
      <c r="R64" s="19"/>
      <c r="S64" s="18">
        <f aca="true" t="shared" si="62" ref="S64:S68">+R64/12</f>
        <v>0</v>
      </c>
      <c r="T64" s="20">
        <f aca="true" t="shared" si="63" ref="T64:T68">P64+R64</f>
        <v>0</v>
      </c>
      <c r="U64" s="22">
        <f aca="true" t="shared" si="64" ref="U64:U68">Q64+S64</f>
        <v>0</v>
      </c>
      <c r="V64" s="23"/>
      <c r="W64" s="18">
        <f aca="true" t="shared" si="65" ref="W64:W68">+V64/12</f>
        <v>0</v>
      </c>
      <c r="X64" s="24"/>
      <c r="Y64" s="18">
        <f aca="true" t="shared" si="66" ref="Y64:Y68">+X64/12</f>
        <v>0</v>
      </c>
      <c r="Z64" s="24"/>
      <c r="AA64" s="34">
        <f aca="true" t="shared" si="67" ref="AA64:AA68">+Z64/12</f>
        <v>0</v>
      </c>
      <c r="AB64" s="33"/>
      <c r="AC64" s="34">
        <f aca="true" t="shared" si="68" ref="AC64:AC68">AB64/12</f>
        <v>0</v>
      </c>
      <c r="AD64" s="26">
        <f aca="true" t="shared" si="69" ref="AD64:AD68">X64+Z64+AB64</f>
        <v>0</v>
      </c>
      <c r="AE64" s="27">
        <f aca="true" t="shared" si="70" ref="AE64:AE68">Y64+AA64+AC64</f>
        <v>0</v>
      </c>
      <c r="AF64" s="28">
        <f aca="true" t="shared" si="71" ref="AF64:AF68">N64+T64+V64+AD64</f>
        <v>3</v>
      </c>
      <c r="AG64" s="29">
        <f aca="true" t="shared" si="72" ref="AG64:AG68">O64+U64+W64+AE64</f>
        <v>0.25</v>
      </c>
      <c r="AH64" s="28">
        <f aca="true" t="shared" si="73" ref="AH64:AH68">IF(AF64-F64-J64-AB64-12&lt;0,0,AF64-F64-J64-AB64-12)</f>
        <v>0</v>
      </c>
      <c r="AI64" s="22">
        <f aca="true" t="shared" si="74" ref="AI64:AI68">AH64/12</f>
        <v>0</v>
      </c>
    </row>
    <row r="65" spans="1:35" s="274" customFormat="1" ht="15">
      <c r="A65" s="30"/>
      <c r="B65" s="305" t="s">
        <v>1464</v>
      </c>
      <c r="C65" s="305" t="s">
        <v>1453</v>
      </c>
      <c r="D65" s="311">
        <v>6</v>
      </c>
      <c r="E65" s="18">
        <f t="shared" si="54"/>
        <v>0.5</v>
      </c>
      <c r="F65" s="19"/>
      <c r="G65" s="18">
        <f t="shared" si="55"/>
        <v>0</v>
      </c>
      <c r="H65" s="19"/>
      <c r="I65" s="18">
        <f t="shared" si="56"/>
        <v>0</v>
      </c>
      <c r="J65" s="19"/>
      <c r="K65" s="18">
        <f t="shared" si="57"/>
        <v>0</v>
      </c>
      <c r="L65" s="19"/>
      <c r="M65" s="18">
        <f t="shared" si="58"/>
        <v>0</v>
      </c>
      <c r="N65" s="20">
        <f t="shared" si="59"/>
        <v>6</v>
      </c>
      <c r="O65" s="21">
        <f t="shared" si="60"/>
        <v>0.5</v>
      </c>
      <c r="P65" s="19"/>
      <c r="Q65" s="18">
        <f t="shared" si="61"/>
        <v>0</v>
      </c>
      <c r="R65" s="19"/>
      <c r="S65" s="18">
        <f t="shared" si="62"/>
        <v>0</v>
      </c>
      <c r="T65" s="20">
        <f t="shared" si="63"/>
        <v>0</v>
      </c>
      <c r="U65" s="22">
        <f t="shared" si="64"/>
        <v>0</v>
      </c>
      <c r="V65" s="23"/>
      <c r="W65" s="18">
        <f t="shared" si="65"/>
        <v>0</v>
      </c>
      <c r="X65" s="24"/>
      <c r="Y65" s="18">
        <f t="shared" si="66"/>
        <v>0</v>
      </c>
      <c r="Z65" s="24"/>
      <c r="AA65" s="34">
        <f t="shared" si="67"/>
        <v>0</v>
      </c>
      <c r="AB65" s="33"/>
      <c r="AC65" s="34">
        <f t="shared" si="68"/>
        <v>0</v>
      </c>
      <c r="AD65" s="26">
        <f t="shared" si="69"/>
        <v>0</v>
      </c>
      <c r="AE65" s="27">
        <f t="shared" si="70"/>
        <v>0</v>
      </c>
      <c r="AF65" s="28">
        <f t="shared" si="71"/>
        <v>6</v>
      </c>
      <c r="AG65" s="29">
        <f t="shared" si="72"/>
        <v>0.5</v>
      </c>
      <c r="AH65" s="28">
        <f t="shared" si="73"/>
        <v>0</v>
      </c>
      <c r="AI65" s="22">
        <f t="shared" si="74"/>
        <v>0</v>
      </c>
    </row>
    <row r="66" spans="1:35" s="274" customFormat="1" ht="15">
      <c r="A66" s="30"/>
      <c r="B66" s="305" t="s">
        <v>1384</v>
      </c>
      <c r="C66" s="305" t="s">
        <v>1454</v>
      </c>
      <c r="D66" s="310">
        <v>6</v>
      </c>
      <c r="E66" s="18">
        <f t="shared" si="54"/>
        <v>0.5</v>
      </c>
      <c r="F66" s="19"/>
      <c r="G66" s="18">
        <f t="shared" si="55"/>
        <v>0</v>
      </c>
      <c r="H66" s="19"/>
      <c r="I66" s="18">
        <f t="shared" si="56"/>
        <v>0</v>
      </c>
      <c r="J66" s="19"/>
      <c r="K66" s="18">
        <f t="shared" si="57"/>
        <v>0</v>
      </c>
      <c r="L66" s="19"/>
      <c r="M66" s="18">
        <f t="shared" si="58"/>
        <v>0</v>
      </c>
      <c r="N66" s="20">
        <f t="shared" si="59"/>
        <v>6</v>
      </c>
      <c r="O66" s="21">
        <f t="shared" si="60"/>
        <v>0.5</v>
      </c>
      <c r="P66" s="19"/>
      <c r="Q66" s="18">
        <f t="shared" si="61"/>
        <v>0</v>
      </c>
      <c r="R66" s="19"/>
      <c r="S66" s="18">
        <f t="shared" si="62"/>
        <v>0</v>
      </c>
      <c r="T66" s="20">
        <f t="shared" si="63"/>
        <v>0</v>
      </c>
      <c r="U66" s="22">
        <f t="shared" si="64"/>
        <v>0</v>
      </c>
      <c r="V66" s="23"/>
      <c r="W66" s="18">
        <f t="shared" si="65"/>
        <v>0</v>
      </c>
      <c r="X66" s="24"/>
      <c r="Y66" s="18">
        <f t="shared" si="66"/>
        <v>0</v>
      </c>
      <c r="Z66" s="24"/>
      <c r="AA66" s="34">
        <f t="shared" si="67"/>
        <v>0</v>
      </c>
      <c r="AB66" s="33"/>
      <c r="AC66" s="34">
        <f t="shared" si="68"/>
        <v>0</v>
      </c>
      <c r="AD66" s="26">
        <f t="shared" si="69"/>
        <v>0</v>
      </c>
      <c r="AE66" s="27">
        <f t="shared" si="70"/>
        <v>0</v>
      </c>
      <c r="AF66" s="28">
        <f t="shared" si="71"/>
        <v>6</v>
      </c>
      <c r="AG66" s="29">
        <f t="shared" si="72"/>
        <v>0.5</v>
      </c>
      <c r="AH66" s="28">
        <f t="shared" si="73"/>
        <v>0</v>
      </c>
      <c r="AI66" s="22">
        <f t="shared" si="74"/>
        <v>0</v>
      </c>
    </row>
    <row r="67" spans="1:35" s="274" customFormat="1" ht="15">
      <c r="A67" s="30"/>
      <c r="B67" s="305" t="s">
        <v>1465</v>
      </c>
      <c r="C67" s="305" t="s">
        <v>1455</v>
      </c>
      <c r="D67" s="311">
        <v>1</v>
      </c>
      <c r="E67" s="18">
        <f t="shared" si="54"/>
        <v>0.08333333333333333</v>
      </c>
      <c r="F67" s="19"/>
      <c r="G67" s="18">
        <f t="shared" si="55"/>
        <v>0</v>
      </c>
      <c r="H67" s="19"/>
      <c r="I67" s="18">
        <f t="shared" si="56"/>
        <v>0</v>
      </c>
      <c r="J67" s="19"/>
      <c r="K67" s="18">
        <f t="shared" si="57"/>
        <v>0</v>
      </c>
      <c r="L67" s="19"/>
      <c r="M67" s="18">
        <f t="shared" si="58"/>
        <v>0</v>
      </c>
      <c r="N67" s="20">
        <f t="shared" si="59"/>
        <v>1</v>
      </c>
      <c r="O67" s="21">
        <f t="shared" si="60"/>
        <v>0.08333333333333333</v>
      </c>
      <c r="P67" s="19"/>
      <c r="Q67" s="18">
        <f t="shared" si="61"/>
        <v>0</v>
      </c>
      <c r="R67" s="19"/>
      <c r="S67" s="18">
        <f t="shared" si="62"/>
        <v>0</v>
      </c>
      <c r="T67" s="20">
        <f t="shared" si="63"/>
        <v>0</v>
      </c>
      <c r="U67" s="22">
        <f t="shared" si="64"/>
        <v>0</v>
      </c>
      <c r="V67" s="23"/>
      <c r="W67" s="18">
        <f t="shared" si="65"/>
        <v>0</v>
      </c>
      <c r="X67" s="24"/>
      <c r="Y67" s="18">
        <f t="shared" si="66"/>
        <v>0</v>
      </c>
      <c r="Z67" s="24"/>
      <c r="AA67" s="34">
        <f t="shared" si="67"/>
        <v>0</v>
      </c>
      <c r="AB67" s="33"/>
      <c r="AC67" s="34">
        <f t="shared" si="68"/>
        <v>0</v>
      </c>
      <c r="AD67" s="26">
        <f t="shared" si="69"/>
        <v>0</v>
      </c>
      <c r="AE67" s="27">
        <f t="shared" si="70"/>
        <v>0</v>
      </c>
      <c r="AF67" s="28">
        <f t="shared" si="71"/>
        <v>1</v>
      </c>
      <c r="AG67" s="29">
        <f t="shared" si="72"/>
        <v>0.08333333333333333</v>
      </c>
      <c r="AH67" s="28">
        <f t="shared" si="73"/>
        <v>0</v>
      </c>
      <c r="AI67" s="22">
        <f t="shared" si="74"/>
        <v>0</v>
      </c>
    </row>
    <row r="68" spans="1:35" s="274" customFormat="1" ht="15">
      <c r="A68" s="30"/>
      <c r="B68" s="305" t="s">
        <v>1466</v>
      </c>
      <c r="C68" s="305" t="s">
        <v>1456</v>
      </c>
      <c r="D68" s="311">
        <v>6</v>
      </c>
      <c r="E68" s="18">
        <f t="shared" si="54"/>
        <v>0.5</v>
      </c>
      <c r="F68" s="19"/>
      <c r="G68" s="18">
        <f t="shared" si="55"/>
        <v>0</v>
      </c>
      <c r="H68" s="19"/>
      <c r="I68" s="18">
        <f t="shared" si="56"/>
        <v>0</v>
      </c>
      <c r="J68" s="19"/>
      <c r="K68" s="18">
        <f t="shared" si="57"/>
        <v>0</v>
      </c>
      <c r="L68" s="19"/>
      <c r="M68" s="18">
        <f t="shared" si="58"/>
        <v>0</v>
      </c>
      <c r="N68" s="20">
        <f t="shared" si="59"/>
        <v>6</v>
      </c>
      <c r="O68" s="21">
        <f t="shared" si="60"/>
        <v>0.5</v>
      </c>
      <c r="P68" s="19"/>
      <c r="Q68" s="18">
        <f t="shared" si="61"/>
        <v>0</v>
      </c>
      <c r="R68" s="19"/>
      <c r="S68" s="18">
        <f t="shared" si="62"/>
        <v>0</v>
      </c>
      <c r="T68" s="20">
        <f t="shared" si="63"/>
        <v>0</v>
      </c>
      <c r="U68" s="22">
        <f t="shared" si="64"/>
        <v>0</v>
      </c>
      <c r="V68" s="23"/>
      <c r="W68" s="18">
        <f t="shared" si="65"/>
        <v>0</v>
      </c>
      <c r="X68" s="24"/>
      <c r="Y68" s="18">
        <f t="shared" si="66"/>
        <v>0</v>
      </c>
      <c r="Z68" s="24"/>
      <c r="AA68" s="34">
        <f t="shared" si="67"/>
        <v>0</v>
      </c>
      <c r="AB68" s="33"/>
      <c r="AC68" s="34">
        <f t="shared" si="68"/>
        <v>0</v>
      </c>
      <c r="AD68" s="26">
        <f t="shared" si="69"/>
        <v>0</v>
      </c>
      <c r="AE68" s="27">
        <f t="shared" si="70"/>
        <v>0</v>
      </c>
      <c r="AF68" s="28">
        <f t="shared" si="71"/>
        <v>6</v>
      </c>
      <c r="AG68" s="29">
        <f t="shared" si="72"/>
        <v>0.5</v>
      </c>
      <c r="AH68" s="28">
        <f t="shared" si="73"/>
        <v>0</v>
      </c>
      <c r="AI68" s="22">
        <f t="shared" si="74"/>
        <v>0</v>
      </c>
    </row>
    <row r="69" spans="1:35" ht="15">
      <c r="A69" s="30"/>
      <c r="B69" s="305" t="s">
        <v>1467</v>
      </c>
      <c r="C69" s="305" t="s">
        <v>1457</v>
      </c>
      <c r="D69" s="310">
        <v>3</v>
      </c>
      <c r="E69" s="18">
        <f t="shared" si="0"/>
        <v>0.25</v>
      </c>
      <c r="F69" s="19"/>
      <c r="G69" s="18">
        <f t="shared" si="40"/>
        <v>0</v>
      </c>
      <c r="H69" s="19"/>
      <c r="I69" s="18">
        <f t="shared" si="41"/>
        <v>0</v>
      </c>
      <c r="J69" s="19"/>
      <c r="K69" s="18">
        <f t="shared" si="42"/>
        <v>0</v>
      </c>
      <c r="L69" s="19"/>
      <c r="M69" s="18">
        <f t="shared" si="43"/>
        <v>0</v>
      </c>
      <c r="N69" s="20">
        <f t="shared" si="37"/>
        <v>3</v>
      </c>
      <c r="O69" s="21">
        <f t="shared" si="37"/>
        <v>0.25</v>
      </c>
      <c r="P69" s="19"/>
      <c r="Q69" s="18">
        <f t="shared" si="44"/>
        <v>0</v>
      </c>
      <c r="R69" s="19"/>
      <c r="S69" s="18">
        <f t="shared" si="45"/>
        <v>0</v>
      </c>
      <c r="T69" s="20">
        <f t="shared" si="38"/>
        <v>0</v>
      </c>
      <c r="U69" s="22">
        <f t="shared" si="38"/>
        <v>0</v>
      </c>
      <c r="V69" s="23"/>
      <c r="W69" s="18">
        <f t="shared" si="46"/>
        <v>0</v>
      </c>
      <c r="X69" s="24"/>
      <c r="Y69" s="18">
        <f t="shared" si="47"/>
        <v>0</v>
      </c>
      <c r="Z69" s="24"/>
      <c r="AA69" s="34">
        <f t="shared" si="53"/>
        <v>0</v>
      </c>
      <c r="AB69" s="33"/>
      <c r="AC69" s="34">
        <f t="shared" si="31"/>
        <v>0</v>
      </c>
      <c r="AD69" s="26">
        <f t="shared" si="49"/>
        <v>0</v>
      </c>
      <c r="AE69" s="27">
        <f t="shared" si="49"/>
        <v>0</v>
      </c>
      <c r="AF69" s="28">
        <f t="shared" si="50"/>
        <v>3</v>
      </c>
      <c r="AG69" s="29">
        <f t="shared" si="50"/>
        <v>0.25</v>
      </c>
      <c r="AH69" s="28">
        <f t="shared" si="51"/>
        <v>0</v>
      </c>
      <c r="AI69" s="22">
        <f t="shared" si="52"/>
        <v>0</v>
      </c>
    </row>
    <row r="70" spans="1:35" ht="15">
      <c r="A70" s="30"/>
      <c r="B70" s="305" t="s">
        <v>1468</v>
      </c>
      <c r="C70" s="305" t="s">
        <v>1458</v>
      </c>
      <c r="D70" s="311">
        <v>3</v>
      </c>
      <c r="E70" s="18">
        <f t="shared" si="0"/>
        <v>0.25</v>
      </c>
      <c r="F70" s="19"/>
      <c r="G70" s="18">
        <f t="shared" si="40"/>
        <v>0</v>
      </c>
      <c r="H70" s="19"/>
      <c r="I70" s="18">
        <f t="shared" si="41"/>
        <v>0</v>
      </c>
      <c r="J70" s="19"/>
      <c r="K70" s="18">
        <f t="shared" si="42"/>
        <v>0</v>
      </c>
      <c r="L70" s="19"/>
      <c r="M70" s="18">
        <f t="shared" si="43"/>
        <v>0</v>
      </c>
      <c r="N70" s="20">
        <f t="shared" si="37"/>
        <v>3</v>
      </c>
      <c r="O70" s="21">
        <f t="shared" si="37"/>
        <v>0.25</v>
      </c>
      <c r="P70" s="19"/>
      <c r="Q70" s="18">
        <f t="shared" si="44"/>
        <v>0</v>
      </c>
      <c r="R70" s="19"/>
      <c r="S70" s="18">
        <f t="shared" si="45"/>
        <v>0</v>
      </c>
      <c r="T70" s="20">
        <f t="shared" si="38"/>
        <v>0</v>
      </c>
      <c r="U70" s="22">
        <f t="shared" si="38"/>
        <v>0</v>
      </c>
      <c r="V70" s="23"/>
      <c r="W70" s="18">
        <f t="shared" si="46"/>
        <v>0</v>
      </c>
      <c r="X70" s="24"/>
      <c r="Y70" s="18">
        <f t="shared" si="47"/>
        <v>0</v>
      </c>
      <c r="Z70" s="24"/>
      <c r="AA70" s="34">
        <f t="shared" si="53"/>
        <v>0</v>
      </c>
      <c r="AB70" s="33"/>
      <c r="AC70" s="34">
        <f t="shared" si="31"/>
        <v>0</v>
      </c>
      <c r="AD70" s="26">
        <f t="shared" si="49"/>
        <v>0</v>
      </c>
      <c r="AE70" s="27">
        <f t="shared" si="49"/>
        <v>0</v>
      </c>
      <c r="AF70" s="28">
        <f t="shared" si="50"/>
        <v>3</v>
      </c>
      <c r="AG70" s="29">
        <f t="shared" si="50"/>
        <v>0.25</v>
      </c>
      <c r="AH70" s="28">
        <f t="shared" si="51"/>
        <v>0</v>
      </c>
      <c r="AI70" s="22">
        <f t="shared" si="52"/>
        <v>0</v>
      </c>
    </row>
    <row r="71" spans="1:35" ht="15">
      <c r="A71" s="30"/>
      <c r="B71" s="305" t="s">
        <v>1469</v>
      </c>
      <c r="C71" s="305" t="s">
        <v>1459</v>
      </c>
      <c r="D71" s="311">
        <v>6</v>
      </c>
      <c r="E71" s="18">
        <f t="shared" si="0"/>
        <v>0.5</v>
      </c>
      <c r="F71" s="19"/>
      <c r="G71" s="18">
        <f t="shared" si="40"/>
        <v>0</v>
      </c>
      <c r="H71" s="19"/>
      <c r="I71" s="18">
        <f t="shared" si="41"/>
        <v>0</v>
      </c>
      <c r="J71" s="19"/>
      <c r="K71" s="18">
        <f t="shared" si="42"/>
        <v>0</v>
      </c>
      <c r="L71" s="19"/>
      <c r="M71" s="18">
        <f t="shared" si="43"/>
        <v>0</v>
      </c>
      <c r="N71" s="20">
        <f t="shared" si="37"/>
        <v>6</v>
      </c>
      <c r="O71" s="21">
        <f t="shared" si="37"/>
        <v>0.5</v>
      </c>
      <c r="P71" s="19"/>
      <c r="Q71" s="18">
        <f t="shared" si="44"/>
        <v>0</v>
      </c>
      <c r="R71" s="19"/>
      <c r="S71" s="18">
        <f t="shared" si="45"/>
        <v>0</v>
      </c>
      <c r="T71" s="20">
        <f t="shared" si="38"/>
        <v>0</v>
      </c>
      <c r="U71" s="22">
        <f t="shared" si="38"/>
        <v>0</v>
      </c>
      <c r="V71" s="23"/>
      <c r="W71" s="18">
        <f t="shared" si="46"/>
        <v>0</v>
      </c>
      <c r="X71" s="24"/>
      <c r="Y71" s="18">
        <f t="shared" si="47"/>
        <v>0</v>
      </c>
      <c r="Z71" s="24"/>
      <c r="AA71" s="34">
        <f t="shared" si="53"/>
        <v>0</v>
      </c>
      <c r="AB71" s="33"/>
      <c r="AC71" s="34">
        <f t="shared" si="31"/>
        <v>0</v>
      </c>
      <c r="AD71" s="26">
        <f t="shared" si="49"/>
        <v>0</v>
      </c>
      <c r="AE71" s="27">
        <f t="shared" si="49"/>
        <v>0</v>
      </c>
      <c r="AF71" s="28">
        <f t="shared" si="50"/>
        <v>6</v>
      </c>
      <c r="AG71" s="29">
        <f t="shared" si="50"/>
        <v>0.5</v>
      </c>
      <c r="AH71" s="28">
        <f t="shared" si="51"/>
        <v>0</v>
      </c>
      <c r="AI71" s="22">
        <f t="shared" si="52"/>
        <v>0</v>
      </c>
    </row>
    <row r="72" spans="1:35" ht="15">
      <c r="A72" s="30"/>
      <c r="B72" s="305" t="s">
        <v>1470</v>
      </c>
      <c r="C72" s="305" t="s">
        <v>1460</v>
      </c>
      <c r="D72" s="311">
        <v>6</v>
      </c>
      <c r="E72" s="18">
        <f t="shared" si="0"/>
        <v>0.5</v>
      </c>
      <c r="F72" s="19"/>
      <c r="G72" s="18">
        <f t="shared" si="40"/>
        <v>0</v>
      </c>
      <c r="H72" s="19"/>
      <c r="I72" s="18">
        <f t="shared" si="41"/>
        <v>0</v>
      </c>
      <c r="J72" s="19"/>
      <c r="K72" s="18">
        <f t="shared" si="42"/>
        <v>0</v>
      </c>
      <c r="L72" s="19"/>
      <c r="M72" s="18">
        <f t="shared" si="43"/>
        <v>0</v>
      </c>
      <c r="N72" s="20">
        <f t="shared" si="37"/>
        <v>6</v>
      </c>
      <c r="O72" s="21">
        <f t="shared" si="37"/>
        <v>0.5</v>
      </c>
      <c r="P72" s="19"/>
      <c r="Q72" s="18">
        <f t="shared" si="44"/>
        <v>0</v>
      </c>
      <c r="R72" s="19"/>
      <c r="S72" s="18">
        <f t="shared" si="45"/>
        <v>0</v>
      </c>
      <c r="T72" s="20">
        <f t="shared" si="38"/>
        <v>0</v>
      </c>
      <c r="U72" s="22">
        <f t="shared" si="38"/>
        <v>0</v>
      </c>
      <c r="V72" s="23"/>
      <c r="W72" s="18">
        <f t="shared" si="46"/>
        <v>0</v>
      </c>
      <c r="X72" s="24"/>
      <c r="Y72" s="18">
        <f t="shared" si="47"/>
        <v>0</v>
      </c>
      <c r="Z72" s="24"/>
      <c r="AA72" s="34">
        <f t="shared" si="53"/>
        <v>0</v>
      </c>
      <c r="AB72" s="33"/>
      <c r="AC72" s="34">
        <f t="shared" si="31"/>
        <v>0</v>
      </c>
      <c r="AD72" s="26">
        <f t="shared" si="49"/>
        <v>0</v>
      </c>
      <c r="AE72" s="27">
        <f t="shared" si="49"/>
        <v>0</v>
      </c>
      <c r="AF72" s="28">
        <f t="shared" si="50"/>
        <v>6</v>
      </c>
      <c r="AG72" s="29">
        <f t="shared" si="50"/>
        <v>0.5</v>
      </c>
      <c r="AH72" s="28">
        <f t="shared" si="51"/>
        <v>0</v>
      </c>
      <c r="AI72" s="22">
        <f t="shared" si="52"/>
        <v>0</v>
      </c>
    </row>
    <row r="73" spans="1:35" ht="15">
      <c r="A73" s="30"/>
      <c r="B73" s="305" t="s">
        <v>1471</v>
      </c>
      <c r="C73" s="305" t="s">
        <v>1461</v>
      </c>
      <c r="D73" s="311">
        <v>3</v>
      </c>
      <c r="E73" s="18">
        <f t="shared" si="0"/>
        <v>0.25</v>
      </c>
      <c r="F73" s="19"/>
      <c r="G73" s="18">
        <f t="shared" si="40"/>
        <v>0</v>
      </c>
      <c r="H73" s="19"/>
      <c r="I73" s="18">
        <f t="shared" si="41"/>
        <v>0</v>
      </c>
      <c r="J73" s="19"/>
      <c r="K73" s="18">
        <f t="shared" si="42"/>
        <v>0</v>
      </c>
      <c r="L73" s="19"/>
      <c r="M73" s="18">
        <f t="shared" si="43"/>
        <v>0</v>
      </c>
      <c r="N73" s="20">
        <f t="shared" si="37"/>
        <v>3</v>
      </c>
      <c r="O73" s="21">
        <f t="shared" si="37"/>
        <v>0.25</v>
      </c>
      <c r="P73" s="19"/>
      <c r="Q73" s="18">
        <f t="shared" si="44"/>
        <v>0</v>
      </c>
      <c r="R73" s="19"/>
      <c r="S73" s="18">
        <f t="shared" si="45"/>
        <v>0</v>
      </c>
      <c r="T73" s="20">
        <f t="shared" si="38"/>
        <v>0</v>
      </c>
      <c r="U73" s="22">
        <f t="shared" si="38"/>
        <v>0</v>
      </c>
      <c r="V73" s="23"/>
      <c r="W73" s="18">
        <f t="shared" si="46"/>
        <v>0</v>
      </c>
      <c r="X73" s="24"/>
      <c r="Y73" s="18">
        <f t="shared" si="47"/>
        <v>0</v>
      </c>
      <c r="Z73" s="24"/>
      <c r="AA73" s="34">
        <f t="shared" si="53"/>
        <v>0</v>
      </c>
      <c r="AB73" s="33"/>
      <c r="AC73" s="34">
        <f t="shared" si="31"/>
        <v>0</v>
      </c>
      <c r="AD73" s="26">
        <f t="shared" si="49"/>
        <v>0</v>
      </c>
      <c r="AE73" s="27">
        <f t="shared" si="49"/>
        <v>0</v>
      </c>
      <c r="AF73" s="28">
        <f t="shared" si="50"/>
        <v>3</v>
      </c>
      <c r="AG73" s="29">
        <f t="shared" si="50"/>
        <v>0.25</v>
      </c>
      <c r="AH73" s="28">
        <f t="shared" si="51"/>
        <v>0</v>
      </c>
      <c r="AI73" s="22">
        <f t="shared" si="52"/>
        <v>0</v>
      </c>
    </row>
    <row r="74" spans="1:35" ht="15">
      <c r="A74" s="15"/>
      <c r="B74" s="305" t="s">
        <v>1472</v>
      </c>
      <c r="C74" s="305" t="s">
        <v>1462</v>
      </c>
      <c r="D74" s="311">
        <v>6</v>
      </c>
      <c r="E74" s="18">
        <f t="shared" si="0"/>
        <v>0.5</v>
      </c>
      <c r="F74" s="19"/>
      <c r="G74" s="18">
        <f t="shared" si="40"/>
        <v>0</v>
      </c>
      <c r="H74" s="19"/>
      <c r="I74" s="18">
        <f t="shared" si="41"/>
        <v>0</v>
      </c>
      <c r="J74" s="19"/>
      <c r="K74" s="18">
        <f t="shared" si="42"/>
        <v>0</v>
      </c>
      <c r="L74" s="19"/>
      <c r="M74" s="18">
        <f t="shared" si="43"/>
        <v>0</v>
      </c>
      <c r="N74" s="20">
        <f aca="true" t="shared" si="75" ref="N74:O75">D74+F74+H74+J74+L74</f>
        <v>6</v>
      </c>
      <c r="O74" s="21">
        <f t="shared" si="75"/>
        <v>0.5</v>
      </c>
      <c r="P74" s="19"/>
      <c r="Q74" s="18">
        <f t="shared" si="44"/>
        <v>0</v>
      </c>
      <c r="R74" s="19"/>
      <c r="S74" s="18">
        <f t="shared" si="45"/>
        <v>0</v>
      </c>
      <c r="T74" s="20">
        <f aca="true" t="shared" si="76" ref="T74:U75">P74+R74</f>
        <v>0</v>
      </c>
      <c r="U74" s="22">
        <f t="shared" si="76"/>
        <v>0</v>
      </c>
      <c r="V74" s="23"/>
      <c r="W74" s="18">
        <f t="shared" si="46"/>
        <v>0</v>
      </c>
      <c r="X74" s="24"/>
      <c r="Y74" s="18">
        <f t="shared" si="47"/>
        <v>0</v>
      </c>
      <c r="Z74" s="24"/>
      <c r="AA74" s="34">
        <f t="shared" si="53"/>
        <v>0</v>
      </c>
      <c r="AB74" s="33"/>
      <c r="AC74" s="34">
        <f t="shared" si="31"/>
        <v>0</v>
      </c>
      <c r="AD74" s="26">
        <f t="shared" si="49"/>
        <v>0</v>
      </c>
      <c r="AE74" s="27">
        <f t="shared" si="49"/>
        <v>0</v>
      </c>
      <c r="AF74" s="28">
        <f t="shared" si="50"/>
        <v>6</v>
      </c>
      <c r="AG74" s="29">
        <f t="shared" si="50"/>
        <v>0.5</v>
      </c>
      <c r="AH74" s="28">
        <f t="shared" si="51"/>
        <v>0</v>
      </c>
      <c r="AI74" s="22">
        <f t="shared" si="52"/>
        <v>0</v>
      </c>
    </row>
    <row r="75" spans="1:35" ht="15.75" thickBot="1">
      <c r="A75" s="30"/>
      <c r="B75" s="31"/>
      <c r="C75" s="36"/>
      <c r="D75" s="17"/>
      <c r="E75" s="18">
        <f t="shared" si="0"/>
        <v>0</v>
      </c>
      <c r="F75" s="19"/>
      <c r="G75" s="18">
        <f t="shared" si="40"/>
        <v>0</v>
      </c>
      <c r="H75" s="19"/>
      <c r="I75" s="18">
        <f t="shared" si="41"/>
        <v>0</v>
      </c>
      <c r="J75" s="19"/>
      <c r="K75" s="18">
        <f t="shared" si="42"/>
        <v>0</v>
      </c>
      <c r="L75" s="19"/>
      <c r="M75" s="18">
        <f t="shared" si="43"/>
        <v>0</v>
      </c>
      <c r="N75" s="20">
        <f t="shared" si="75"/>
        <v>0</v>
      </c>
      <c r="O75" s="21">
        <f t="shared" si="75"/>
        <v>0</v>
      </c>
      <c r="P75" s="19"/>
      <c r="Q75" s="18">
        <f t="shared" si="44"/>
        <v>0</v>
      </c>
      <c r="R75" s="19"/>
      <c r="S75" s="18">
        <f t="shared" si="45"/>
        <v>0</v>
      </c>
      <c r="T75" s="20">
        <f t="shared" si="76"/>
        <v>0</v>
      </c>
      <c r="U75" s="22">
        <f t="shared" si="76"/>
        <v>0</v>
      </c>
      <c r="V75" s="23"/>
      <c r="W75" s="18">
        <f t="shared" si="46"/>
        <v>0</v>
      </c>
      <c r="X75" s="24"/>
      <c r="Y75" s="18">
        <f t="shared" si="47"/>
        <v>0</v>
      </c>
      <c r="Z75" s="24"/>
      <c r="AA75" s="34">
        <f t="shared" si="53"/>
        <v>0</v>
      </c>
      <c r="AB75" s="37"/>
      <c r="AC75" s="34">
        <f t="shared" si="31"/>
        <v>0</v>
      </c>
      <c r="AD75" s="38">
        <f t="shared" si="49"/>
        <v>0</v>
      </c>
      <c r="AE75" s="27">
        <f t="shared" si="49"/>
        <v>0</v>
      </c>
      <c r="AF75" s="28">
        <f t="shared" si="50"/>
        <v>0</v>
      </c>
      <c r="AG75" s="29">
        <f t="shared" si="50"/>
        <v>0</v>
      </c>
      <c r="AH75" s="28">
        <f t="shared" si="51"/>
        <v>0</v>
      </c>
      <c r="AI75" s="22">
        <f t="shared" si="52"/>
        <v>0</v>
      </c>
    </row>
    <row r="76" spans="1:67" s="41" customFormat="1" ht="15.75" thickBot="1">
      <c r="A76" s="496" t="s">
        <v>38</v>
      </c>
      <c r="B76" s="497"/>
      <c r="C76" s="498"/>
      <c r="D76" s="39">
        <f aca="true" t="shared" si="77" ref="D76:Q76">SUM(D20:D75)</f>
        <v>212.5</v>
      </c>
      <c r="E76" s="39">
        <f t="shared" si="77"/>
        <v>17.708333333333332</v>
      </c>
      <c r="F76" s="39">
        <f t="shared" si="77"/>
        <v>9.5</v>
      </c>
      <c r="G76" s="39">
        <f t="shared" si="77"/>
        <v>0.7916666666666666</v>
      </c>
      <c r="H76" s="39">
        <f t="shared" si="77"/>
        <v>0</v>
      </c>
      <c r="I76" s="39">
        <f t="shared" si="77"/>
        <v>0</v>
      </c>
      <c r="J76" s="39">
        <f t="shared" si="77"/>
        <v>0</v>
      </c>
      <c r="K76" s="39">
        <f t="shared" si="77"/>
        <v>0</v>
      </c>
      <c r="L76" s="39">
        <f t="shared" si="77"/>
        <v>0</v>
      </c>
      <c r="M76" s="39">
        <f t="shared" si="77"/>
        <v>0</v>
      </c>
      <c r="N76" s="39">
        <f t="shared" si="77"/>
        <v>222</v>
      </c>
      <c r="O76" s="39">
        <f t="shared" si="77"/>
        <v>18.5</v>
      </c>
      <c r="P76" s="39">
        <f t="shared" si="77"/>
        <v>24</v>
      </c>
      <c r="Q76" s="39">
        <f t="shared" si="77"/>
        <v>2</v>
      </c>
      <c r="R76" s="39">
        <f>SUM(R20:R53)</f>
        <v>1</v>
      </c>
      <c r="S76" s="39">
        <f>SUM(S20:S75)</f>
        <v>0.08333333333333333</v>
      </c>
      <c r="T76" s="39">
        <f>SUM(T20:T75)</f>
        <v>25</v>
      </c>
      <c r="U76" s="39">
        <f>SUM(U20:U75)</f>
        <v>2.0833333333333335</v>
      </c>
      <c r="V76" s="39">
        <f>SUM(V20:V75)</f>
        <v>0</v>
      </c>
      <c r="W76" s="39">
        <f>SUM(W20:W53)</f>
        <v>0</v>
      </c>
      <c r="X76" s="39">
        <f aca="true" t="shared" si="78" ref="X76:AI76">SUM(X20:X75)</f>
        <v>0</v>
      </c>
      <c r="Y76" s="39">
        <f t="shared" si="78"/>
        <v>0</v>
      </c>
      <c r="Z76" s="39">
        <f t="shared" si="78"/>
        <v>65.5</v>
      </c>
      <c r="AA76" s="39">
        <f t="shared" si="78"/>
        <v>5.458333333333333</v>
      </c>
      <c r="AB76" s="39">
        <f t="shared" si="78"/>
        <v>0</v>
      </c>
      <c r="AC76" s="39">
        <f t="shared" si="78"/>
        <v>0</v>
      </c>
      <c r="AD76" s="39">
        <f t="shared" si="78"/>
        <v>65.5</v>
      </c>
      <c r="AE76" s="39">
        <f t="shared" si="78"/>
        <v>5.458333333333333</v>
      </c>
      <c r="AF76" s="39">
        <f t="shared" si="78"/>
        <v>312.5</v>
      </c>
      <c r="AG76" s="39">
        <f t="shared" si="78"/>
        <v>26.041666666666664</v>
      </c>
      <c r="AH76" s="39">
        <f t="shared" si="78"/>
        <v>15</v>
      </c>
      <c r="AI76" s="40">
        <f t="shared" si="78"/>
        <v>1.2500000000000002</v>
      </c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</row>
    <row r="77" spans="16:67" ht="15">
      <c r="P77" s="1"/>
      <c r="Q77" s="1"/>
      <c r="R77" s="1"/>
      <c r="S77" s="1"/>
      <c r="V77" s="1"/>
      <c r="W77" s="1"/>
      <c r="X77" s="1"/>
      <c r="Y77" s="1"/>
      <c r="Z77" s="1"/>
      <c r="AA77" s="1"/>
      <c r="AB77" s="1"/>
      <c r="AC77" s="1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</row>
    <row r="78" spans="1:19" ht="15">
      <c r="A78" s="373" t="s">
        <v>39</v>
      </c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</row>
    <row r="79" spans="1:36" ht="15" customHeight="1">
      <c r="A79" s="375" t="s">
        <v>1820</v>
      </c>
      <c r="B79" s="376"/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  <c r="AD79" s="376"/>
      <c r="AE79" s="376"/>
      <c r="AF79" s="376"/>
      <c r="AG79" s="376"/>
      <c r="AH79" s="376"/>
      <c r="AI79" s="376"/>
      <c r="AJ79" s="1"/>
    </row>
    <row r="81" ht="15">
      <c r="A81" s="110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76:C76"/>
    <mergeCell ref="A78:S78"/>
    <mergeCell ref="A79:AI79"/>
    <mergeCell ref="AH17:AH19"/>
    <mergeCell ref="AI17:AI19"/>
    <mergeCell ref="A20:C20"/>
    <mergeCell ref="A40:C40"/>
    <mergeCell ref="A48:C48"/>
    <mergeCell ref="A63:C63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5"/>
  <sheetViews>
    <sheetView workbookViewId="0" topLeftCell="A32">
      <selection activeCell="C56" sqref="C56"/>
    </sheetView>
  </sheetViews>
  <sheetFormatPr defaultColWidth="9.140625" defaultRowHeight="15"/>
  <cols>
    <col min="1" max="1" width="21.00390625" style="110" customWidth="1"/>
    <col min="2" max="2" width="23.7109375" style="110" customWidth="1"/>
    <col min="3" max="3" width="45.28125" style="110" customWidth="1"/>
    <col min="4" max="5" width="8.00390625" style="110" customWidth="1"/>
    <col min="6" max="6" width="7.00390625" style="110" bestFit="1" customWidth="1"/>
    <col min="7" max="7" width="7.28125" style="110" customWidth="1"/>
    <col min="8" max="8" width="5.8515625" style="110" customWidth="1"/>
    <col min="9" max="9" width="6.421875" style="110" customWidth="1"/>
    <col min="10" max="11" width="6.28125" style="110" customWidth="1"/>
    <col min="12" max="13" width="7.28125" style="110" customWidth="1"/>
    <col min="14" max="14" width="11.28125" style="1" customWidth="1"/>
    <col min="15" max="15" width="11.00390625" style="1" customWidth="1"/>
    <col min="16" max="16" width="8.57421875" style="110" customWidth="1"/>
    <col min="17" max="17" width="7.421875" style="110" customWidth="1"/>
    <col min="18" max="19" width="7.7109375" style="110" customWidth="1"/>
    <col min="20" max="20" width="9.28125" style="1" customWidth="1"/>
    <col min="21" max="21" width="9.8515625" style="1" customWidth="1"/>
    <col min="22" max="22" width="7.7109375" style="110" customWidth="1"/>
    <col min="23" max="23" width="6.140625" style="110" customWidth="1"/>
    <col min="24" max="26" width="7.7109375" style="110" customWidth="1"/>
    <col min="27" max="27" width="9.7109375" style="110" customWidth="1"/>
    <col min="28" max="29" width="7.7109375" style="110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110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127</v>
      </c>
    </row>
    <row r="10" spans="1:3" s="7" customFormat="1" ht="16.5" thickBot="1">
      <c r="A10" s="449" t="s">
        <v>5</v>
      </c>
      <c r="B10" s="450"/>
      <c r="C10" s="8" t="s">
        <v>273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22" t="s">
        <v>320</v>
      </c>
      <c r="B21" s="121" t="s">
        <v>61</v>
      </c>
      <c r="C21" s="121" t="s">
        <v>321</v>
      </c>
      <c r="D21" s="121">
        <v>9</v>
      </c>
      <c r="E21" s="18">
        <f aca="true" t="shared" si="0" ref="E21:E89">+D21/12</f>
        <v>0.75</v>
      </c>
      <c r="F21" s="124"/>
      <c r="G21" s="18">
        <f aca="true" t="shared" si="1" ref="G21:G56">F21/12</f>
        <v>0</v>
      </c>
      <c r="H21" s="19"/>
      <c r="I21" s="18">
        <f aca="true" t="shared" si="2" ref="I21:I56">+H21/12</f>
        <v>0</v>
      </c>
      <c r="J21" s="19"/>
      <c r="K21" s="18">
        <f aca="true" t="shared" si="3" ref="K21:M42">+J21/12</f>
        <v>0</v>
      </c>
      <c r="L21" s="19"/>
      <c r="M21" s="18">
        <f aca="true" t="shared" si="4" ref="M21:M41">+L21/12</f>
        <v>0</v>
      </c>
      <c r="N21" s="20">
        <f aca="true" t="shared" si="5" ref="N21:O41">D21+F21+H21+J21+L21</f>
        <v>9</v>
      </c>
      <c r="O21" s="21">
        <f t="shared" si="5"/>
        <v>0.75</v>
      </c>
      <c r="P21" s="125">
        <v>0</v>
      </c>
      <c r="Q21" s="18">
        <f aca="true" t="shared" si="6" ref="Q21:Q56">+P21/12</f>
        <v>0</v>
      </c>
      <c r="R21" s="19"/>
      <c r="S21" s="18">
        <f aca="true" t="shared" si="7" ref="S21:S56">+R21/12</f>
        <v>0</v>
      </c>
      <c r="T21" s="20">
        <f aca="true" t="shared" si="8" ref="T21:U41">P21+R21</f>
        <v>0</v>
      </c>
      <c r="U21" s="22">
        <f t="shared" si="8"/>
        <v>0</v>
      </c>
      <c r="V21" s="23"/>
      <c r="W21" s="18">
        <f aca="true" t="shared" si="9" ref="W21:W56">+V21/12</f>
        <v>0</v>
      </c>
      <c r="X21" s="24"/>
      <c r="Y21" s="18">
        <f aca="true" t="shared" si="10" ref="Y21:Y56">+X21/12</f>
        <v>0</v>
      </c>
      <c r="Z21" s="126">
        <v>3</v>
      </c>
      <c r="AA21" s="18">
        <f aca="true" t="shared" si="11" ref="AA21:AA56">+Z21/12</f>
        <v>0.25</v>
      </c>
      <c r="AB21" s="25"/>
      <c r="AC21" s="18">
        <f aca="true" t="shared" si="12" ref="AC21:AC89">AB21/12</f>
        <v>0</v>
      </c>
      <c r="AD21" s="26">
        <f aca="true" t="shared" si="13" ref="AD21:AE41">X21+Z21+AB21</f>
        <v>3</v>
      </c>
      <c r="AE21" s="27">
        <f t="shared" si="13"/>
        <v>0.25</v>
      </c>
      <c r="AF21" s="28">
        <f aca="true" t="shared" si="14" ref="AF21:AG41">N21+T21+V21+AD21</f>
        <v>12</v>
      </c>
      <c r="AG21" s="29">
        <f t="shared" si="14"/>
        <v>1</v>
      </c>
      <c r="AH21" s="28">
        <f aca="true" t="shared" si="15" ref="AH21:AH57">IF(AF21-F21-J21-AB21-12&lt;0,0,AF21-F21-J21-AB21-12)</f>
        <v>0</v>
      </c>
      <c r="AI21" s="22">
        <f aca="true" t="shared" si="16" ref="AI21:AI57">AH21/12</f>
        <v>0</v>
      </c>
    </row>
    <row r="22" spans="1:35" ht="15">
      <c r="A22" s="123"/>
      <c r="B22" s="121" t="s">
        <v>61</v>
      </c>
      <c r="C22" s="121" t="s">
        <v>322</v>
      </c>
      <c r="D22" s="121">
        <v>15</v>
      </c>
      <c r="E22" s="18">
        <f t="shared" si="0"/>
        <v>1.25</v>
      </c>
      <c r="F22" s="124"/>
      <c r="G22" s="18">
        <f t="shared" si="1"/>
        <v>0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15</v>
      </c>
      <c r="O22" s="21">
        <f t="shared" si="5"/>
        <v>1.25</v>
      </c>
      <c r="P22" s="125">
        <v>0</v>
      </c>
      <c r="Q22" s="18">
        <f t="shared" si="6"/>
        <v>0</v>
      </c>
      <c r="R22" s="19"/>
      <c r="S22" s="18">
        <f t="shared" si="7"/>
        <v>0</v>
      </c>
      <c r="T22" s="20">
        <f t="shared" si="8"/>
        <v>0</v>
      </c>
      <c r="U22" s="22">
        <f t="shared" si="8"/>
        <v>0</v>
      </c>
      <c r="V22" s="23"/>
      <c r="W22" s="18">
        <f t="shared" si="9"/>
        <v>0</v>
      </c>
      <c r="X22" s="24"/>
      <c r="Y22" s="18">
        <f t="shared" si="10"/>
        <v>0</v>
      </c>
      <c r="Z22" s="126">
        <v>0</v>
      </c>
      <c r="AA22" s="18">
        <f t="shared" si="11"/>
        <v>0</v>
      </c>
      <c r="AB22" s="25"/>
      <c r="AC22" s="18">
        <f t="shared" si="12"/>
        <v>0</v>
      </c>
      <c r="AD22" s="26">
        <f t="shared" si="13"/>
        <v>0</v>
      </c>
      <c r="AE22" s="27">
        <f t="shared" si="13"/>
        <v>0</v>
      </c>
      <c r="AF22" s="28">
        <f t="shared" si="14"/>
        <v>15</v>
      </c>
      <c r="AG22" s="29">
        <f t="shared" si="14"/>
        <v>1.25</v>
      </c>
      <c r="AH22" s="28">
        <f t="shared" si="15"/>
        <v>3</v>
      </c>
      <c r="AI22" s="22">
        <f t="shared" si="16"/>
        <v>0.25</v>
      </c>
    </row>
    <row r="23" spans="1:35" ht="15">
      <c r="A23" s="122" t="s">
        <v>323</v>
      </c>
      <c r="B23" s="121" t="s">
        <v>134</v>
      </c>
      <c r="C23" s="121" t="s">
        <v>324</v>
      </c>
      <c r="D23" s="121">
        <v>5</v>
      </c>
      <c r="E23" s="18">
        <f t="shared" si="0"/>
        <v>0.4166666666666667</v>
      </c>
      <c r="F23" s="124">
        <v>1</v>
      </c>
      <c r="G23" s="18">
        <f t="shared" si="1"/>
        <v>0.08333333333333333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6</v>
      </c>
      <c r="O23" s="21">
        <f t="shared" si="5"/>
        <v>0.5</v>
      </c>
      <c r="P23" s="125">
        <v>7</v>
      </c>
      <c r="Q23" s="18">
        <f t="shared" si="6"/>
        <v>0.5833333333333334</v>
      </c>
      <c r="R23" s="19"/>
      <c r="S23" s="18">
        <f t="shared" si="7"/>
        <v>0</v>
      </c>
      <c r="T23" s="20">
        <f t="shared" si="8"/>
        <v>7</v>
      </c>
      <c r="U23" s="22">
        <f t="shared" si="8"/>
        <v>0.5833333333333334</v>
      </c>
      <c r="V23" s="23"/>
      <c r="W23" s="18">
        <f t="shared" si="9"/>
        <v>0</v>
      </c>
      <c r="X23" s="24"/>
      <c r="Y23" s="18">
        <f t="shared" si="10"/>
        <v>0</v>
      </c>
      <c r="Z23" s="126">
        <v>0</v>
      </c>
      <c r="AA23" s="18">
        <f t="shared" si="11"/>
        <v>0</v>
      </c>
      <c r="AB23" s="25"/>
      <c r="AC23" s="18">
        <f t="shared" si="12"/>
        <v>0</v>
      </c>
      <c r="AD23" s="26">
        <f t="shared" si="13"/>
        <v>0</v>
      </c>
      <c r="AE23" s="27">
        <f t="shared" si="13"/>
        <v>0</v>
      </c>
      <c r="AF23" s="28">
        <f t="shared" si="14"/>
        <v>13</v>
      </c>
      <c r="AG23" s="29">
        <f t="shared" si="14"/>
        <v>1.0833333333333335</v>
      </c>
      <c r="AH23" s="28">
        <f t="shared" si="15"/>
        <v>0</v>
      </c>
      <c r="AI23" s="22">
        <f t="shared" si="16"/>
        <v>0</v>
      </c>
    </row>
    <row r="24" spans="1:35" ht="15">
      <c r="A24" s="122" t="s">
        <v>325</v>
      </c>
      <c r="B24" s="121" t="s">
        <v>326</v>
      </c>
      <c r="C24" s="121" t="s">
        <v>327</v>
      </c>
      <c r="D24" s="121">
        <v>12</v>
      </c>
      <c r="E24" s="18">
        <f t="shared" si="0"/>
        <v>1</v>
      </c>
      <c r="F24" s="124"/>
      <c r="G24" s="18">
        <f t="shared" si="1"/>
        <v>0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12</v>
      </c>
      <c r="O24" s="21">
        <f t="shared" si="5"/>
        <v>1</v>
      </c>
      <c r="P24" s="125">
        <v>0</v>
      </c>
      <c r="Q24" s="18">
        <f t="shared" si="6"/>
        <v>0</v>
      </c>
      <c r="R24" s="19"/>
      <c r="S24" s="18">
        <f t="shared" si="7"/>
        <v>0</v>
      </c>
      <c r="T24" s="20">
        <f t="shared" si="8"/>
        <v>0</v>
      </c>
      <c r="U24" s="22">
        <f t="shared" si="8"/>
        <v>0</v>
      </c>
      <c r="V24" s="23"/>
      <c r="W24" s="18">
        <f t="shared" si="9"/>
        <v>0</v>
      </c>
      <c r="X24" s="24"/>
      <c r="Y24" s="18">
        <f t="shared" si="10"/>
        <v>0</v>
      </c>
      <c r="Z24" s="126">
        <v>0</v>
      </c>
      <c r="AA24" s="18">
        <f t="shared" si="11"/>
        <v>0</v>
      </c>
      <c r="AB24" s="25"/>
      <c r="AC24" s="18">
        <f t="shared" si="12"/>
        <v>0</v>
      </c>
      <c r="AD24" s="26">
        <f t="shared" si="13"/>
        <v>0</v>
      </c>
      <c r="AE24" s="27">
        <f t="shared" si="13"/>
        <v>0</v>
      </c>
      <c r="AF24" s="28">
        <f t="shared" si="14"/>
        <v>12</v>
      </c>
      <c r="AG24" s="29">
        <f t="shared" si="14"/>
        <v>1</v>
      </c>
      <c r="AH24" s="28">
        <f t="shared" si="15"/>
        <v>0</v>
      </c>
      <c r="AI24" s="22">
        <f t="shared" si="16"/>
        <v>0</v>
      </c>
    </row>
    <row r="25" spans="1:35" ht="15">
      <c r="A25" s="122" t="s">
        <v>328</v>
      </c>
      <c r="B25" s="121" t="s">
        <v>64</v>
      </c>
      <c r="C25" s="121" t="s">
        <v>329</v>
      </c>
      <c r="D25" s="121">
        <v>7</v>
      </c>
      <c r="E25" s="18">
        <f t="shared" si="0"/>
        <v>0.5833333333333334</v>
      </c>
      <c r="F25" s="124">
        <v>4</v>
      </c>
      <c r="G25" s="18">
        <f t="shared" si="1"/>
        <v>0.3333333333333333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11</v>
      </c>
      <c r="O25" s="21">
        <f t="shared" si="5"/>
        <v>0.9166666666666667</v>
      </c>
      <c r="P25" s="125">
        <v>0</v>
      </c>
      <c r="Q25" s="18">
        <f t="shared" si="6"/>
        <v>0</v>
      </c>
      <c r="R25" s="19">
        <v>1</v>
      </c>
      <c r="S25" s="18">
        <f t="shared" si="7"/>
        <v>0.08333333333333333</v>
      </c>
      <c r="T25" s="20">
        <f t="shared" si="8"/>
        <v>1</v>
      </c>
      <c r="U25" s="22">
        <f t="shared" si="8"/>
        <v>0.08333333333333333</v>
      </c>
      <c r="V25" s="23"/>
      <c r="W25" s="18">
        <f t="shared" si="9"/>
        <v>0</v>
      </c>
      <c r="X25" s="24"/>
      <c r="Y25" s="18">
        <f t="shared" si="10"/>
        <v>0</v>
      </c>
      <c r="Z25" s="126">
        <v>6</v>
      </c>
      <c r="AA25" s="18">
        <f t="shared" si="11"/>
        <v>0.5</v>
      </c>
      <c r="AB25" s="25"/>
      <c r="AC25" s="18">
        <f t="shared" si="12"/>
        <v>0</v>
      </c>
      <c r="AD25" s="26">
        <f t="shared" si="13"/>
        <v>6</v>
      </c>
      <c r="AE25" s="27">
        <f t="shared" si="13"/>
        <v>0.5</v>
      </c>
      <c r="AF25" s="28">
        <f t="shared" si="14"/>
        <v>18</v>
      </c>
      <c r="AG25" s="29">
        <f t="shared" si="14"/>
        <v>1.5</v>
      </c>
      <c r="AH25" s="28">
        <f t="shared" si="15"/>
        <v>2</v>
      </c>
      <c r="AI25" s="22">
        <f t="shared" si="16"/>
        <v>0.16666666666666666</v>
      </c>
    </row>
    <row r="26" spans="1:35" ht="15">
      <c r="A26" s="122">
        <v>373085</v>
      </c>
      <c r="B26" s="121" t="s">
        <v>61</v>
      </c>
      <c r="C26" s="121" t="s">
        <v>330</v>
      </c>
      <c r="D26" s="121">
        <v>12</v>
      </c>
      <c r="E26" s="18">
        <f t="shared" si="0"/>
        <v>1</v>
      </c>
      <c r="F26" s="124"/>
      <c r="G26" s="18">
        <f t="shared" si="1"/>
        <v>0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12</v>
      </c>
      <c r="O26" s="21">
        <f t="shared" si="5"/>
        <v>1</v>
      </c>
      <c r="P26" s="125">
        <v>0</v>
      </c>
      <c r="Q26" s="18">
        <f t="shared" si="6"/>
        <v>0</v>
      </c>
      <c r="R26" s="19"/>
      <c r="S26" s="18">
        <f t="shared" si="7"/>
        <v>0</v>
      </c>
      <c r="T26" s="20">
        <f t="shared" si="8"/>
        <v>0</v>
      </c>
      <c r="U26" s="22">
        <f t="shared" si="8"/>
        <v>0</v>
      </c>
      <c r="V26" s="23"/>
      <c r="W26" s="18">
        <f t="shared" si="9"/>
        <v>0</v>
      </c>
      <c r="X26" s="24"/>
      <c r="Y26" s="18">
        <f t="shared" si="10"/>
        <v>0</v>
      </c>
      <c r="Z26" s="126">
        <v>0</v>
      </c>
      <c r="AA26" s="18">
        <f t="shared" si="11"/>
        <v>0</v>
      </c>
      <c r="AB26" s="25"/>
      <c r="AC26" s="18">
        <f t="shared" si="12"/>
        <v>0</v>
      </c>
      <c r="AD26" s="26">
        <f t="shared" si="13"/>
        <v>0</v>
      </c>
      <c r="AE26" s="27">
        <f t="shared" si="13"/>
        <v>0</v>
      </c>
      <c r="AF26" s="28">
        <f t="shared" si="14"/>
        <v>12</v>
      </c>
      <c r="AG26" s="29">
        <f t="shared" si="14"/>
        <v>1</v>
      </c>
      <c r="AH26" s="28">
        <f t="shared" si="15"/>
        <v>0</v>
      </c>
      <c r="AI26" s="22">
        <f t="shared" si="16"/>
        <v>0</v>
      </c>
    </row>
    <row r="27" spans="1:35" ht="15">
      <c r="A27" s="121"/>
      <c r="B27" s="121" t="s">
        <v>78</v>
      </c>
      <c r="C27" s="121" t="s">
        <v>331</v>
      </c>
      <c r="D27" s="121">
        <v>9</v>
      </c>
      <c r="E27" s="18">
        <f t="shared" si="0"/>
        <v>0.75</v>
      </c>
      <c r="F27" s="124">
        <v>6</v>
      </c>
      <c r="G27" s="18">
        <f t="shared" si="1"/>
        <v>0.5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15</v>
      </c>
      <c r="O27" s="21">
        <f t="shared" si="5"/>
        <v>1.25</v>
      </c>
      <c r="P27" s="125">
        <v>0</v>
      </c>
      <c r="Q27" s="18">
        <f t="shared" si="6"/>
        <v>0</v>
      </c>
      <c r="R27" s="19"/>
      <c r="S27" s="18">
        <f t="shared" si="7"/>
        <v>0</v>
      </c>
      <c r="T27" s="20">
        <f t="shared" si="8"/>
        <v>0</v>
      </c>
      <c r="U27" s="22">
        <f t="shared" si="8"/>
        <v>0</v>
      </c>
      <c r="V27" s="23"/>
      <c r="W27" s="18">
        <f t="shared" si="9"/>
        <v>0</v>
      </c>
      <c r="X27" s="24"/>
      <c r="Y27" s="18">
        <f t="shared" si="10"/>
        <v>0</v>
      </c>
      <c r="Z27" s="126">
        <v>3</v>
      </c>
      <c r="AA27" s="18">
        <f t="shared" si="11"/>
        <v>0.25</v>
      </c>
      <c r="AB27" s="25"/>
      <c r="AC27" s="18">
        <f t="shared" si="12"/>
        <v>0</v>
      </c>
      <c r="AD27" s="26">
        <f t="shared" si="13"/>
        <v>3</v>
      </c>
      <c r="AE27" s="27">
        <f t="shared" si="13"/>
        <v>0.25</v>
      </c>
      <c r="AF27" s="28">
        <f t="shared" si="14"/>
        <v>18</v>
      </c>
      <c r="AG27" s="29">
        <f t="shared" si="14"/>
        <v>1.5</v>
      </c>
      <c r="AH27" s="28">
        <f t="shared" si="15"/>
        <v>0</v>
      </c>
      <c r="AI27" s="22">
        <f t="shared" si="16"/>
        <v>0</v>
      </c>
    </row>
    <row r="28" spans="1:35" ht="15">
      <c r="A28" s="122" t="s">
        <v>332</v>
      </c>
      <c r="B28" s="121" t="s">
        <v>78</v>
      </c>
      <c r="C28" s="121" t="s">
        <v>333</v>
      </c>
      <c r="D28" s="121">
        <v>9</v>
      </c>
      <c r="E28" s="18">
        <f t="shared" si="0"/>
        <v>0.75</v>
      </c>
      <c r="F28" s="124">
        <v>2</v>
      </c>
      <c r="G28" s="18">
        <f t="shared" si="1"/>
        <v>0.16666666666666666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11</v>
      </c>
      <c r="O28" s="21">
        <f t="shared" si="5"/>
        <v>0.9166666666666666</v>
      </c>
      <c r="P28" s="125">
        <v>0</v>
      </c>
      <c r="Q28" s="18">
        <f t="shared" si="6"/>
        <v>0</v>
      </c>
      <c r="R28" s="19"/>
      <c r="S28" s="18">
        <f t="shared" si="7"/>
        <v>0</v>
      </c>
      <c r="T28" s="20">
        <f t="shared" si="8"/>
        <v>0</v>
      </c>
      <c r="U28" s="22">
        <f t="shared" si="8"/>
        <v>0</v>
      </c>
      <c r="V28" s="23"/>
      <c r="W28" s="18">
        <f t="shared" si="9"/>
        <v>0</v>
      </c>
      <c r="X28" s="24"/>
      <c r="Y28" s="18">
        <f t="shared" si="10"/>
        <v>0</v>
      </c>
      <c r="Z28" s="126">
        <v>3</v>
      </c>
      <c r="AA28" s="18">
        <f t="shared" si="11"/>
        <v>0.25</v>
      </c>
      <c r="AB28" s="25"/>
      <c r="AC28" s="18">
        <f t="shared" si="12"/>
        <v>0</v>
      </c>
      <c r="AD28" s="26">
        <f t="shared" si="13"/>
        <v>3</v>
      </c>
      <c r="AE28" s="27">
        <f t="shared" si="13"/>
        <v>0.25</v>
      </c>
      <c r="AF28" s="28">
        <f t="shared" si="14"/>
        <v>14</v>
      </c>
      <c r="AG28" s="29">
        <f t="shared" si="14"/>
        <v>1.1666666666666665</v>
      </c>
      <c r="AH28" s="28">
        <f t="shared" si="15"/>
        <v>0</v>
      </c>
      <c r="AI28" s="22">
        <f t="shared" si="16"/>
        <v>0</v>
      </c>
    </row>
    <row r="29" spans="1:35" ht="15">
      <c r="A29" s="121"/>
      <c r="B29" s="121" t="s">
        <v>61</v>
      </c>
      <c r="C29" s="121" t="s">
        <v>334</v>
      </c>
      <c r="D29" s="121">
        <v>3</v>
      </c>
      <c r="E29" s="18">
        <f t="shared" si="0"/>
        <v>0.25</v>
      </c>
      <c r="F29" s="124">
        <v>2</v>
      </c>
      <c r="G29" s="18">
        <f t="shared" si="1"/>
        <v>0.16666666666666666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5</v>
      </c>
      <c r="O29" s="21">
        <f t="shared" si="5"/>
        <v>0.41666666666666663</v>
      </c>
      <c r="P29" s="125">
        <v>0</v>
      </c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Z29" s="126">
        <v>9</v>
      </c>
      <c r="AA29" s="18">
        <f t="shared" si="11"/>
        <v>0.75</v>
      </c>
      <c r="AB29" s="25"/>
      <c r="AC29" s="18">
        <f t="shared" si="12"/>
        <v>0</v>
      </c>
      <c r="AD29" s="26">
        <f t="shared" si="13"/>
        <v>9</v>
      </c>
      <c r="AE29" s="27">
        <f t="shared" si="13"/>
        <v>0.75</v>
      </c>
      <c r="AF29" s="28">
        <f t="shared" si="14"/>
        <v>14</v>
      </c>
      <c r="AG29" s="29">
        <f t="shared" si="14"/>
        <v>1.1666666666666665</v>
      </c>
      <c r="AH29" s="28">
        <f t="shared" si="15"/>
        <v>0</v>
      </c>
      <c r="AI29" s="22">
        <f t="shared" si="16"/>
        <v>0</v>
      </c>
    </row>
    <row r="30" spans="1:35" ht="15">
      <c r="A30" s="122" t="s">
        <v>335</v>
      </c>
      <c r="B30" s="121" t="s">
        <v>64</v>
      </c>
      <c r="C30" s="121" t="s">
        <v>336</v>
      </c>
      <c r="D30" s="121">
        <v>12</v>
      </c>
      <c r="E30" s="18">
        <f t="shared" si="0"/>
        <v>1</v>
      </c>
      <c r="F30" s="124"/>
      <c r="G30" s="18">
        <f t="shared" si="1"/>
        <v>0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12</v>
      </c>
      <c r="O30" s="21">
        <f t="shared" si="5"/>
        <v>1</v>
      </c>
      <c r="P30" s="125">
        <v>0</v>
      </c>
      <c r="Q30" s="18">
        <f t="shared" si="6"/>
        <v>0</v>
      </c>
      <c r="R30" s="19"/>
      <c r="S30" s="18">
        <f t="shared" si="7"/>
        <v>0</v>
      </c>
      <c r="T30" s="20">
        <f t="shared" si="8"/>
        <v>0</v>
      </c>
      <c r="U30" s="22">
        <f t="shared" si="8"/>
        <v>0</v>
      </c>
      <c r="V30" s="23"/>
      <c r="W30" s="18">
        <f t="shared" si="9"/>
        <v>0</v>
      </c>
      <c r="X30" s="24"/>
      <c r="Y30" s="18">
        <f t="shared" si="10"/>
        <v>0</v>
      </c>
      <c r="Z30" s="126">
        <v>0</v>
      </c>
      <c r="AA30" s="18">
        <f t="shared" si="11"/>
        <v>0</v>
      </c>
      <c r="AB30" s="25"/>
      <c r="AC30" s="18">
        <f t="shared" si="12"/>
        <v>0</v>
      </c>
      <c r="AD30" s="26">
        <f t="shared" si="13"/>
        <v>0</v>
      </c>
      <c r="AE30" s="27">
        <f t="shared" si="13"/>
        <v>0</v>
      </c>
      <c r="AF30" s="28">
        <f t="shared" si="14"/>
        <v>12</v>
      </c>
      <c r="AG30" s="29">
        <f t="shared" si="14"/>
        <v>1</v>
      </c>
      <c r="AH30" s="28">
        <f t="shared" si="15"/>
        <v>0</v>
      </c>
      <c r="AI30" s="22">
        <f t="shared" si="16"/>
        <v>0</v>
      </c>
    </row>
    <row r="31" spans="1:35" ht="15">
      <c r="A31" s="122" t="s">
        <v>337</v>
      </c>
      <c r="B31" s="121" t="s">
        <v>61</v>
      </c>
      <c r="C31" s="121" t="s">
        <v>338</v>
      </c>
      <c r="D31" s="121">
        <v>6</v>
      </c>
      <c r="E31" s="18">
        <f t="shared" si="0"/>
        <v>0.5</v>
      </c>
      <c r="F31" s="124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6</v>
      </c>
      <c r="O31" s="21">
        <f t="shared" si="5"/>
        <v>0.5</v>
      </c>
      <c r="P31" s="125">
        <v>0</v>
      </c>
      <c r="Q31" s="18">
        <f t="shared" si="6"/>
        <v>0</v>
      </c>
      <c r="R31" s="19"/>
      <c r="S31" s="18">
        <f t="shared" si="7"/>
        <v>0</v>
      </c>
      <c r="T31" s="20">
        <f t="shared" si="8"/>
        <v>0</v>
      </c>
      <c r="U31" s="22">
        <f t="shared" si="8"/>
        <v>0</v>
      </c>
      <c r="V31" s="23"/>
      <c r="W31" s="18">
        <f t="shared" si="9"/>
        <v>0</v>
      </c>
      <c r="X31" s="24"/>
      <c r="Y31" s="18">
        <f t="shared" si="10"/>
        <v>0</v>
      </c>
      <c r="Z31" s="126">
        <v>6</v>
      </c>
      <c r="AA31" s="18">
        <f t="shared" si="11"/>
        <v>0.5</v>
      </c>
      <c r="AB31" s="25"/>
      <c r="AC31" s="18">
        <f t="shared" si="12"/>
        <v>0</v>
      </c>
      <c r="AD31" s="26">
        <f t="shared" si="13"/>
        <v>6</v>
      </c>
      <c r="AE31" s="27">
        <f t="shared" si="13"/>
        <v>0.5</v>
      </c>
      <c r="AF31" s="28">
        <f t="shared" si="14"/>
        <v>12</v>
      </c>
      <c r="AG31" s="29">
        <f t="shared" si="14"/>
        <v>1</v>
      </c>
      <c r="AH31" s="28">
        <f t="shared" si="15"/>
        <v>0</v>
      </c>
      <c r="AI31" s="22">
        <f t="shared" si="16"/>
        <v>0</v>
      </c>
    </row>
    <row r="32" spans="1:35" ht="15">
      <c r="A32" s="122" t="s">
        <v>339</v>
      </c>
      <c r="B32" s="121" t="s">
        <v>134</v>
      </c>
      <c r="C32" s="121" t="s">
        <v>340</v>
      </c>
      <c r="D32" s="121">
        <v>6</v>
      </c>
      <c r="E32" s="18">
        <f t="shared" si="0"/>
        <v>0.5</v>
      </c>
      <c r="F32" s="124">
        <v>6</v>
      </c>
      <c r="G32" s="18">
        <f t="shared" si="1"/>
        <v>0.5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12</v>
      </c>
      <c r="O32" s="21">
        <f t="shared" si="5"/>
        <v>1</v>
      </c>
      <c r="P32" s="125">
        <v>0</v>
      </c>
      <c r="Q32" s="18">
        <f t="shared" si="6"/>
        <v>0</v>
      </c>
      <c r="R32" s="19"/>
      <c r="S32" s="18">
        <f t="shared" si="7"/>
        <v>0</v>
      </c>
      <c r="T32" s="20">
        <f t="shared" si="8"/>
        <v>0</v>
      </c>
      <c r="U32" s="22">
        <f t="shared" si="8"/>
        <v>0</v>
      </c>
      <c r="V32" s="23"/>
      <c r="W32" s="18">
        <f t="shared" si="9"/>
        <v>0</v>
      </c>
      <c r="X32" s="24"/>
      <c r="Y32" s="18">
        <f t="shared" si="10"/>
        <v>0</v>
      </c>
      <c r="Z32" s="126">
        <v>6</v>
      </c>
      <c r="AA32" s="18">
        <f t="shared" si="11"/>
        <v>0.5</v>
      </c>
      <c r="AB32" s="25"/>
      <c r="AC32" s="18">
        <f t="shared" si="12"/>
        <v>0</v>
      </c>
      <c r="AD32" s="26">
        <f t="shared" si="13"/>
        <v>6</v>
      </c>
      <c r="AE32" s="27">
        <f t="shared" si="13"/>
        <v>0.5</v>
      </c>
      <c r="AF32" s="28">
        <f t="shared" si="14"/>
        <v>18</v>
      </c>
      <c r="AG32" s="29">
        <f t="shared" si="14"/>
        <v>1.5</v>
      </c>
      <c r="AH32" s="28">
        <f t="shared" si="15"/>
        <v>0</v>
      </c>
      <c r="AI32" s="22">
        <f t="shared" si="16"/>
        <v>0</v>
      </c>
    </row>
    <row r="33" spans="1:35" ht="15">
      <c r="A33" s="121"/>
      <c r="B33" s="121" t="s">
        <v>341</v>
      </c>
      <c r="C33" s="121" t="s">
        <v>342</v>
      </c>
      <c r="D33" s="121">
        <v>6</v>
      </c>
      <c r="E33" s="18">
        <f t="shared" si="0"/>
        <v>0.5</v>
      </c>
      <c r="F33" s="124">
        <v>4.5</v>
      </c>
      <c r="G33" s="18">
        <f t="shared" si="1"/>
        <v>0.375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10.5</v>
      </c>
      <c r="O33" s="21">
        <f t="shared" si="5"/>
        <v>0.875</v>
      </c>
      <c r="P33" s="125">
        <v>6</v>
      </c>
      <c r="Q33" s="18">
        <f t="shared" si="6"/>
        <v>0.5</v>
      </c>
      <c r="R33" s="19"/>
      <c r="S33" s="18">
        <f t="shared" si="7"/>
        <v>0</v>
      </c>
      <c r="T33" s="20">
        <f t="shared" si="8"/>
        <v>6</v>
      </c>
      <c r="U33" s="22">
        <f t="shared" si="8"/>
        <v>0.5</v>
      </c>
      <c r="V33" s="23"/>
      <c r="W33" s="18">
        <f t="shared" si="9"/>
        <v>0</v>
      </c>
      <c r="X33" s="24"/>
      <c r="Y33" s="18">
        <f t="shared" si="10"/>
        <v>0</v>
      </c>
      <c r="Z33" s="126">
        <v>0</v>
      </c>
      <c r="AA33" s="18">
        <f t="shared" si="11"/>
        <v>0</v>
      </c>
      <c r="AB33" s="25">
        <v>1</v>
      </c>
      <c r="AC33" s="18">
        <f t="shared" si="12"/>
        <v>0.08333333333333333</v>
      </c>
      <c r="AD33" s="26">
        <f t="shared" si="13"/>
        <v>1</v>
      </c>
      <c r="AE33" s="27">
        <f t="shared" si="13"/>
        <v>0.08333333333333333</v>
      </c>
      <c r="AF33" s="28">
        <f t="shared" si="14"/>
        <v>17.5</v>
      </c>
      <c r="AG33" s="29">
        <f t="shared" si="14"/>
        <v>1.4583333333333333</v>
      </c>
      <c r="AH33" s="28">
        <f t="shared" si="15"/>
        <v>0</v>
      </c>
      <c r="AI33" s="22">
        <f t="shared" si="16"/>
        <v>0</v>
      </c>
    </row>
    <row r="34" spans="1:35" ht="15">
      <c r="A34" s="122" t="s">
        <v>343</v>
      </c>
      <c r="B34" s="121" t="s">
        <v>78</v>
      </c>
      <c r="C34" s="121" t="s">
        <v>344</v>
      </c>
      <c r="D34" s="121">
        <v>9</v>
      </c>
      <c r="E34" s="18">
        <f t="shared" si="0"/>
        <v>0.75</v>
      </c>
      <c r="F34" s="124">
        <v>3</v>
      </c>
      <c r="G34" s="18">
        <f t="shared" si="1"/>
        <v>0.25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4"/>
        <v>0</v>
      </c>
      <c r="N34" s="20">
        <f t="shared" si="5"/>
        <v>12</v>
      </c>
      <c r="O34" s="21">
        <f t="shared" si="5"/>
        <v>1</v>
      </c>
      <c r="P34" s="125">
        <v>3</v>
      </c>
      <c r="Q34" s="18">
        <f t="shared" si="6"/>
        <v>0.25</v>
      </c>
      <c r="R34" s="19"/>
      <c r="S34" s="18">
        <f t="shared" si="7"/>
        <v>0</v>
      </c>
      <c r="T34" s="20">
        <f t="shared" si="8"/>
        <v>3</v>
      </c>
      <c r="U34" s="22">
        <f t="shared" si="8"/>
        <v>0.25</v>
      </c>
      <c r="V34" s="23"/>
      <c r="W34" s="18">
        <f t="shared" si="9"/>
        <v>0</v>
      </c>
      <c r="X34" s="24"/>
      <c r="Y34" s="18">
        <f t="shared" si="10"/>
        <v>0</v>
      </c>
      <c r="Z34" s="126">
        <v>0</v>
      </c>
      <c r="AA34" s="18">
        <f t="shared" si="11"/>
        <v>0</v>
      </c>
      <c r="AB34" s="25"/>
      <c r="AC34" s="18">
        <f t="shared" si="12"/>
        <v>0</v>
      </c>
      <c r="AD34" s="26">
        <f t="shared" si="13"/>
        <v>0</v>
      </c>
      <c r="AE34" s="27">
        <f t="shared" si="13"/>
        <v>0</v>
      </c>
      <c r="AF34" s="28">
        <f t="shared" si="14"/>
        <v>15</v>
      </c>
      <c r="AG34" s="29">
        <f t="shared" si="14"/>
        <v>1.25</v>
      </c>
      <c r="AH34" s="28">
        <f t="shared" si="15"/>
        <v>0</v>
      </c>
      <c r="AI34" s="22">
        <f t="shared" si="16"/>
        <v>0</v>
      </c>
    </row>
    <row r="35" spans="1:35" ht="15">
      <c r="A35" s="122" t="s">
        <v>345</v>
      </c>
      <c r="B35" s="121" t="s">
        <v>61</v>
      </c>
      <c r="C35" s="121" t="s">
        <v>346</v>
      </c>
      <c r="D35" s="121">
        <v>9</v>
      </c>
      <c r="E35" s="18">
        <f t="shared" si="0"/>
        <v>0.75</v>
      </c>
      <c r="F35" s="124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4"/>
        <v>0</v>
      </c>
      <c r="N35" s="20">
        <f t="shared" si="5"/>
        <v>9</v>
      </c>
      <c r="O35" s="21">
        <f t="shared" si="5"/>
        <v>0.75</v>
      </c>
      <c r="P35" s="125">
        <v>0</v>
      </c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126">
        <v>3</v>
      </c>
      <c r="AA35" s="18">
        <f t="shared" si="11"/>
        <v>0.25</v>
      </c>
      <c r="AB35" s="25"/>
      <c r="AC35" s="18">
        <f t="shared" si="12"/>
        <v>0</v>
      </c>
      <c r="AD35" s="26">
        <f t="shared" si="13"/>
        <v>3</v>
      </c>
      <c r="AE35" s="27">
        <f t="shared" si="13"/>
        <v>0.25</v>
      </c>
      <c r="AF35" s="28">
        <f t="shared" si="14"/>
        <v>12</v>
      </c>
      <c r="AG35" s="29">
        <f t="shared" si="14"/>
        <v>1</v>
      </c>
      <c r="AH35" s="28">
        <f t="shared" si="15"/>
        <v>0</v>
      </c>
      <c r="AI35" s="22">
        <f t="shared" si="16"/>
        <v>0</v>
      </c>
    </row>
    <row r="36" spans="1:35" ht="15">
      <c r="A36" s="122" t="s">
        <v>347</v>
      </c>
      <c r="B36" s="121" t="s">
        <v>348</v>
      </c>
      <c r="C36" s="121" t="s">
        <v>349</v>
      </c>
      <c r="D36" s="121">
        <v>9</v>
      </c>
      <c r="E36" s="18">
        <f t="shared" si="0"/>
        <v>0.75</v>
      </c>
      <c r="F36" s="124"/>
      <c r="G36" s="18">
        <f t="shared" si="1"/>
        <v>0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4"/>
        <v>0</v>
      </c>
      <c r="N36" s="20">
        <f t="shared" si="5"/>
        <v>9</v>
      </c>
      <c r="O36" s="21">
        <f t="shared" si="5"/>
        <v>0.75</v>
      </c>
      <c r="P36" s="125">
        <v>0</v>
      </c>
      <c r="Q36" s="18">
        <f t="shared" si="6"/>
        <v>0</v>
      </c>
      <c r="R36" s="19"/>
      <c r="S36" s="18">
        <f t="shared" si="7"/>
        <v>0</v>
      </c>
      <c r="T36" s="20">
        <f t="shared" si="8"/>
        <v>0</v>
      </c>
      <c r="U36" s="22">
        <f t="shared" si="8"/>
        <v>0</v>
      </c>
      <c r="V36" s="23"/>
      <c r="W36" s="18">
        <f t="shared" si="9"/>
        <v>0</v>
      </c>
      <c r="X36" s="24"/>
      <c r="Y36" s="18">
        <f t="shared" si="10"/>
        <v>0</v>
      </c>
      <c r="Z36" s="126">
        <v>3</v>
      </c>
      <c r="AA36" s="18">
        <f t="shared" si="11"/>
        <v>0.25</v>
      </c>
      <c r="AB36" s="25"/>
      <c r="AC36" s="18">
        <f t="shared" si="12"/>
        <v>0</v>
      </c>
      <c r="AD36" s="26">
        <f t="shared" si="13"/>
        <v>3</v>
      </c>
      <c r="AE36" s="27">
        <f t="shared" si="13"/>
        <v>0.25</v>
      </c>
      <c r="AF36" s="28">
        <f t="shared" si="14"/>
        <v>12</v>
      </c>
      <c r="AG36" s="29">
        <f t="shared" si="14"/>
        <v>1</v>
      </c>
      <c r="AH36" s="28">
        <f t="shared" si="15"/>
        <v>0</v>
      </c>
      <c r="AI36" s="22">
        <f t="shared" si="16"/>
        <v>0</v>
      </c>
    </row>
    <row r="37" spans="1:35" ht="15">
      <c r="A37" s="122" t="s">
        <v>350</v>
      </c>
      <c r="B37" s="121" t="s">
        <v>61</v>
      </c>
      <c r="C37" s="121" t="s">
        <v>351</v>
      </c>
      <c r="D37" s="121">
        <v>12</v>
      </c>
      <c r="E37" s="18">
        <f t="shared" si="0"/>
        <v>1</v>
      </c>
      <c r="F37" s="124"/>
      <c r="G37" s="18">
        <f t="shared" si="1"/>
        <v>0</v>
      </c>
      <c r="H37" s="19"/>
      <c r="I37" s="18">
        <f t="shared" si="2"/>
        <v>0</v>
      </c>
      <c r="J37" s="19"/>
      <c r="K37" s="18">
        <f t="shared" si="3"/>
        <v>0</v>
      </c>
      <c r="L37" s="19"/>
      <c r="M37" s="18">
        <f t="shared" si="4"/>
        <v>0</v>
      </c>
      <c r="N37" s="20">
        <f t="shared" si="5"/>
        <v>12</v>
      </c>
      <c r="O37" s="21">
        <f t="shared" si="5"/>
        <v>1</v>
      </c>
      <c r="P37" s="125">
        <v>0</v>
      </c>
      <c r="Q37" s="18">
        <f t="shared" si="6"/>
        <v>0</v>
      </c>
      <c r="R37" s="19"/>
      <c r="S37" s="18">
        <f t="shared" si="7"/>
        <v>0</v>
      </c>
      <c r="T37" s="20">
        <f t="shared" si="8"/>
        <v>0</v>
      </c>
      <c r="U37" s="22">
        <f t="shared" si="8"/>
        <v>0</v>
      </c>
      <c r="V37" s="23"/>
      <c r="W37" s="18">
        <f t="shared" si="9"/>
        <v>0</v>
      </c>
      <c r="X37" s="24"/>
      <c r="Y37" s="18">
        <f t="shared" si="10"/>
        <v>0</v>
      </c>
      <c r="Z37" s="126">
        <v>0</v>
      </c>
      <c r="AA37" s="18">
        <f t="shared" si="11"/>
        <v>0</v>
      </c>
      <c r="AB37" s="25"/>
      <c r="AC37" s="18">
        <f t="shared" si="12"/>
        <v>0</v>
      </c>
      <c r="AD37" s="26">
        <f t="shared" si="13"/>
        <v>0</v>
      </c>
      <c r="AE37" s="27">
        <f t="shared" si="13"/>
        <v>0</v>
      </c>
      <c r="AF37" s="28">
        <f t="shared" si="14"/>
        <v>12</v>
      </c>
      <c r="AG37" s="29">
        <f t="shared" si="14"/>
        <v>1</v>
      </c>
      <c r="AH37" s="28">
        <f t="shared" si="15"/>
        <v>0</v>
      </c>
      <c r="AI37" s="22">
        <f t="shared" si="16"/>
        <v>0</v>
      </c>
    </row>
    <row r="38" spans="1:35" ht="15">
      <c r="A38" s="122" t="s">
        <v>352</v>
      </c>
      <c r="B38" s="121" t="s">
        <v>61</v>
      </c>
      <c r="C38" s="121" t="s">
        <v>353</v>
      </c>
      <c r="D38" s="121">
        <v>15</v>
      </c>
      <c r="E38" s="18">
        <f t="shared" si="0"/>
        <v>1.25</v>
      </c>
      <c r="F38" s="124">
        <v>6</v>
      </c>
      <c r="G38" s="18">
        <f t="shared" si="1"/>
        <v>0.5</v>
      </c>
      <c r="H38" s="19"/>
      <c r="I38" s="18">
        <f t="shared" si="2"/>
        <v>0</v>
      </c>
      <c r="J38" s="19"/>
      <c r="K38" s="18">
        <f t="shared" si="3"/>
        <v>0</v>
      </c>
      <c r="L38" s="19"/>
      <c r="M38" s="18">
        <f t="shared" si="4"/>
        <v>0</v>
      </c>
      <c r="N38" s="20">
        <f t="shared" si="5"/>
        <v>21</v>
      </c>
      <c r="O38" s="21">
        <f t="shared" si="5"/>
        <v>1.75</v>
      </c>
      <c r="P38" s="125">
        <v>0</v>
      </c>
      <c r="Q38" s="18">
        <f t="shared" si="6"/>
        <v>0</v>
      </c>
      <c r="R38" s="19"/>
      <c r="S38" s="18">
        <f t="shared" si="7"/>
        <v>0</v>
      </c>
      <c r="T38" s="20">
        <f t="shared" si="8"/>
        <v>0</v>
      </c>
      <c r="U38" s="22">
        <f t="shared" si="8"/>
        <v>0</v>
      </c>
      <c r="V38" s="23"/>
      <c r="W38" s="18">
        <f t="shared" si="9"/>
        <v>0</v>
      </c>
      <c r="X38" s="24"/>
      <c r="Y38" s="18">
        <f t="shared" si="10"/>
        <v>0</v>
      </c>
      <c r="Z38" s="126">
        <v>0</v>
      </c>
      <c r="AA38" s="18">
        <f t="shared" si="11"/>
        <v>0</v>
      </c>
      <c r="AB38" s="25"/>
      <c r="AC38" s="18">
        <f t="shared" si="12"/>
        <v>0</v>
      </c>
      <c r="AD38" s="26">
        <f t="shared" si="13"/>
        <v>0</v>
      </c>
      <c r="AE38" s="27">
        <f t="shared" si="13"/>
        <v>0</v>
      </c>
      <c r="AF38" s="28">
        <f t="shared" si="14"/>
        <v>21</v>
      </c>
      <c r="AG38" s="29">
        <f t="shared" si="14"/>
        <v>1.75</v>
      </c>
      <c r="AH38" s="28">
        <f t="shared" si="15"/>
        <v>3</v>
      </c>
      <c r="AI38" s="22">
        <f t="shared" si="16"/>
        <v>0.25</v>
      </c>
    </row>
    <row r="39" spans="1:35" ht="15">
      <c r="A39" s="122" t="s">
        <v>354</v>
      </c>
      <c r="B39" s="121" t="s">
        <v>61</v>
      </c>
      <c r="C39" s="121" t="s">
        <v>355</v>
      </c>
      <c r="D39" s="121">
        <v>6</v>
      </c>
      <c r="E39" s="18">
        <f t="shared" si="0"/>
        <v>0.5</v>
      </c>
      <c r="F39" s="124">
        <v>4</v>
      </c>
      <c r="G39" s="18">
        <f t="shared" si="1"/>
        <v>0.3333333333333333</v>
      </c>
      <c r="H39" s="19"/>
      <c r="I39" s="18">
        <f t="shared" si="2"/>
        <v>0</v>
      </c>
      <c r="J39" s="19"/>
      <c r="K39" s="18">
        <f t="shared" si="3"/>
        <v>0</v>
      </c>
      <c r="L39" s="19"/>
      <c r="M39" s="18">
        <f t="shared" si="4"/>
        <v>0</v>
      </c>
      <c r="N39" s="20">
        <f t="shared" si="5"/>
        <v>10</v>
      </c>
      <c r="O39" s="21">
        <f t="shared" si="5"/>
        <v>0.8333333333333333</v>
      </c>
      <c r="P39" s="125">
        <v>2</v>
      </c>
      <c r="Q39" s="18">
        <f t="shared" si="6"/>
        <v>0.16666666666666666</v>
      </c>
      <c r="R39" s="19"/>
      <c r="S39" s="18">
        <f t="shared" si="7"/>
        <v>0</v>
      </c>
      <c r="T39" s="20">
        <f t="shared" si="8"/>
        <v>2</v>
      </c>
      <c r="U39" s="22">
        <f t="shared" si="8"/>
        <v>0.16666666666666666</v>
      </c>
      <c r="V39" s="23"/>
      <c r="W39" s="18">
        <f t="shared" si="9"/>
        <v>0</v>
      </c>
      <c r="X39" s="24"/>
      <c r="Y39" s="18">
        <f t="shared" si="10"/>
        <v>0</v>
      </c>
      <c r="Z39" s="126">
        <v>6</v>
      </c>
      <c r="AA39" s="18">
        <f t="shared" si="11"/>
        <v>0.5</v>
      </c>
      <c r="AB39" s="25"/>
      <c r="AC39" s="18">
        <f t="shared" si="12"/>
        <v>0</v>
      </c>
      <c r="AD39" s="26">
        <f t="shared" si="13"/>
        <v>6</v>
      </c>
      <c r="AE39" s="27">
        <f t="shared" si="13"/>
        <v>0.5</v>
      </c>
      <c r="AF39" s="28">
        <f t="shared" si="14"/>
        <v>18</v>
      </c>
      <c r="AG39" s="29">
        <f t="shared" si="14"/>
        <v>1.5</v>
      </c>
      <c r="AH39" s="28">
        <f t="shared" si="15"/>
        <v>2</v>
      </c>
      <c r="AI39" s="22">
        <f t="shared" si="16"/>
        <v>0.16666666666666666</v>
      </c>
    </row>
    <row r="40" spans="1:35" ht="15">
      <c r="A40" s="122" t="s">
        <v>356</v>
      </c>
      <c r="B40" s="121" t="s">
        <v>78</v>
      </c>
      <c r="C40" s="121" t="s">
        <v>357</v>
      </c>
      <c r="D40" s="121">
        <v>6</v>
      </c>
      <c r="E40" s="18">
        <f t="shared" si="0"/>
        <v>0.5</v>
      </c>
      <c r="F40" s="124">
        <v>1</v>
      </c>
      <c r="G40" s="18">
        <f t="shared" si="1"/>
        <v>0.08333333333333333</v>
      </c>
      <c r="H40" s="19"/>
      <c r="I40" s="18">
        <f t="shared" si="2"/>
        <v>0</v>
      </c>
      <c r="J40" s="19"/>
      <c r="K40" s="18">
        <f t="shared" si="3"/>
        <v>0</v>
      </c>
      <c r="L40" s="19"/>
      <c r="M40" s="18">
        <f t="shared" si="4"/>
        <v>0</v>
      </c>
      <c r="N40" s="20">
        <f t="shared" si="5"/>
        <v>7</v>
      </c>
      <c r="O40" s="21">
        <f t="shared" si="5"/>
        <v>0.5833333333333334</v>
      </c>
      <c r="P40" s="125">
        <v>0</v>
      </c>
      <c r="Q40" s="18">
        <f t="shared" si="6"/>
        <v>0</v>
      </c>
      <c r="R40" s="19"/>
      <c r="S40" s="18">
        <f t="shared" si="7"/>
        <v>0</v>
      </c>
      <c r="T40" s="20">
        <f t="shared" si="8"/>
        <v>0</v>
      </c>
      <c r="U40" s="22">
        <f t="shared" si="8"/>
        <v>0</v>
      </c>
      <c r="V40" s="23"/>
      <c r="W40" s="18">
        <f t="shared" si="9"/>
        <v>0</v>
      </c>
      <c r="X40" s="24"/>
      <c r="Y40" s="18">
        <f t="shared" si="10"/>
        <v>0</v>
      </c>
      <c r="Z40" s="126">
        <v>6</v>
      </c>
      <c r="AA40" s="18">
        <f t="shared" si="11"/>
        <v>0.5</v>
      </c>
      <c r="AB40" s="25"/>
      <c r="AC40" s="18">
        <f t="shared" si="12"/>
        <v>0</v>
      </c>
      <c r="AD40" s="26">
        <f t="shared" si="13"/>
        <v>6</v>
      </c>
      <c r="AE40" s="27">
        <f t="shared" si="13"/>
        <v>0.5</v>
      </c>
      <c r="AF40" s="28">
        <f t="shared" si="14"/>
        <v>13</v>
      </c>
      <c r="AG40" s="29">
        <f t="shared" si="14"/>
        <v>1.0833333333333335</v>
      </c>
      <c r="AH40" s="28">
        <f t="shared" si="15"/>
        <v>0</v>
      </c>
      <c r="AI40" s="22">
        <f t="shared" si="16"/>
        <v>0</v>
      </c>
    </row>
    <row r="41" spans="1:35" ht="15">
      <c r="A41" s="122" t="s">
        <v>358</v>
      </c>
      <c r="B41" s="121" t="s">
        <v>61</v>
      </c>
      <c r="C41" s="121" t="s">
        <v>359</v>
      </c>
      <c r="D41" s="121">
        <v>9</v>
      </c>
      <c r="E41" s="18">
        <f t="shared" si="0"/>
        <v>0.75</v>
      </c>
      <c r="F41" s="124"/>
      <c r="G41" s="18">
        <f t="shared" si="1"/>
        <v>0</v>
      </c>
      <c r="H41" s="19"/>
      <c r="I41" s="18">
        <f t="shared" si="2"/>
        <v>0</v>
      </c>
      <c r="J41" s="19"/>
      <c r="K41" s="18">
        <f t="shared" si="3"/>
        <v>0</v>
      </c>
      <c r="L41" s="19"/>
      <c r="M41" s="18">
        <f t="shared" si="4"/>
        <v>0</v>
      </c>
      <c r="N41" s="20">
        <f t="shared" si="5"/>
        <v>9</v>
      </c>
      <c r="O41" s="21">
        <f t="shared" si="5"/>
        <v>0.75</v>
      </c>
      <c r="P41" s="125">
        <v>0</v>
      </c>
      <c r="Q41" s="18">
        <f t="shared" si="6"/>
        <v>0</v>
      </c>
      <c r="R41" s="19"/>
      <c r="S41" s="18">
        <f t="shared" si="7"/>
        <v>0</v>
      </c>
      <c r="T41" s="20">
        <f t="shared" si="8"/>
        <v>0</v>
      </c>
      <c r="U41" s="22">
        <f t="shared" si="8"/>
        <v>0</v>
      </c>
      <c r="V41" s="23"/>
      <c r="W41" s="18">
        <f t="shared" si="9"/>
        <v>0</v>
      </c>
      <c r="X41" s="24"/>
      <c r="Y41" s="18">
        <f t="shared" si="10"/>
        <v>0</v>
      </c>
      <c r="Z41" s="126">
        <v>0</v>
      </c>
      <c r="AA41" s="18">
        <f t="shared" si="11"/>
        <v>0</v>
      </c>
      <c r="AB41" s="25"/>
      <c r="AC41" s="18">
        <f t="shared" si="12"/>
        <v>0</v>
      </c>
      <c r="AD41" s="26">
        <f t="shared" si="13"/>
        <v>0</v>
      </c>
      <c r="AE41" s="27">
        <f t="shared" si="13"/>
        <v>0</v>
      </c>
      <c r="AF41" s="28">
        <f t="shared" si="14"/>
        <v>9</v>
      </c>
      <c r="AG41" s="29">
        <f t="shared" si="14"/>
        <v>0.75</v>
      </c>
      <c r="AH41" s="28">
        <f t="shared" si="15"/>
        <v>0</v>
      </c>
      <c r="AI41" s="22">
        <f t="shared" si="16"/>
        <v>0</v>
      </c>
    </row>
    <row r="42" spans="1:35" ht="15">
      <c r="A42" s="15"/>
      <c r="B42" s="16"/>
      <c r="C42" s="16"/>
      <c r="D42" s="17"/>
      <c r="E42" s="18">
        <f t="shared" si="0"/>
        <v>0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3"/>
        <v>0</v>
      </c>
      <c r="L42" s="19"/>
      <c r="M42" s="18">
        <f t="shared" si="3"/>
        <v>0</v>
      </c>
      <c r="N42" s="20">
        <f aca="true" t="shared" si="17" ref="N42:O89">D42+F42+H42+J42+L42</f>
        <v>0</v>
      </c>
      <c r="O42" s="21">
        <f t="shared" si="17"/>
        <v>0</v>
      </c>
      <c r="P42" s="19"/>
      <c r="Q42" s="18">
        <f t="shared" si="6"/>
        <v>0</v>
      </c>
      <c r="R42" s="19"/>
      <c r="S42" s="18">
        <f t="shared" si="7"/>
        <v>0</v>
      </c>
      <c r="T42" s="20">
        <f aca="true" t="shared" si="18" ref="T42:U89">P42+R42</f>
        <v>0</v>
      </c>
      <c r="U42" s="22">
        <f t="shared" si="18"/>
        <v>0</v>
      </c>
      <c r="V42" s="23"/>
      <c r="W42" s="18">
        <f t="shared" si="9"/>
        <v>0</v>
      </c>
      <c r="X42" s="24"/>
      <c r="Y42" s="18">
        <f t="shared" si="10"/>
        <v>0</v>
      </c>
      <c r="Z42" s="24"/>
      <c r="AA42" s="18">
        <f t="shared" si="11"/>
        <v>0</v>
      </c>
      <c r="AB42" s="25"/>
      <c r="AC42" s="18">
        <f t="shared" si="12"/>
        <v>0</v>
      </c>
      <c r="AD42" s="26">
        <f aca="true" t="shared" si="19" ref="AD42:AE57">X42+Z42+AB42</f>
        <v>0</v>
      </c>
      <c r="AE42" s="27">
        <f t="shared" si="19"/>
        <v>0</v>
      </c>
      <c r="AF42" s="28">
        <f aca="true" t="shared" si="20" ref="AF42:AG57">N42+T42+V42+AD42</f>
        <v>0</v>
      </c>
      <c r="AG42" s="29">
        <f t="shared" si="20"/>
        <v>0</v>
      </c>
      <c r="AH42" s="28">
        <f t="shared" si="15"/>
        <v>0</v>
      </c>
      <c r="AI42" s="22">
        <f t="shared" si="16"/>
        <v>0</v>
      </c>
    </row>
    <row r="43" spans="1:35" ht="15">
      <c r="A43" s="15"/>
      <c r="B43" s="16"/>
      <c r="C43" s="16"/>
      <c r="D43" s="17"/>
      <c r="E43" s="18">
        <f t="shared" si="0"/>
        <v>0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aca="true" t="shared" si="21" ref="K43:M56">+J43/12</f>
        <v>0</v>
      </c>
      <c r="L43" s="19"/>
      <c r="M43" s="18">
        <f t="shared" si="21"/>
        <v>0</v>
      </c>
      <c r="N43" s="20">
        <f t="shared" si="17"/>
        <v>0</v>
      </c>
      <c r="O43" s="21">
        <f t="shared" si="17"/>
        <v>0</v>
      </c>
      <c r="P43" s="19"/>
      <c r="Q43" s="18">
        <f t="shared" si="6"/>
        <v>0</v>
      </c>
      <c r="R43" s="19"/>
      <c r="S43" s="18">
        <f t="shared" si="7"/>
        <v>0</v>
      </c>
      <c r="T43" s="20">
        <f t="shared" si="18"/>
        <v>0</v>
      </c>
      <c r="U43" s="22">
        <f t="shared" si="18"/>
        <v>0</v>
      </c>
      <c r="V43" s="23"/>
      <c r="W43" s="18">
        <f t="shared" si="9"/>
        <v>0</v>
      </c>
      <c r="X43" s="24"/>
      <c r="Y43" s="18">
        <f t="shared" si="10"/>
        <v>0</v>
      </c>
      <c r="Z43" s="24"/>
      <c r="AA43" s="18">
        <f t="shared" si="11"/>
        <v>0</v>
      </c>
      <c r="AB43" s="25"/>
      <c r="AC43" s="18">
        <f t="shared" si="12"/>
        <v>0</v>
      </c>
      <c r="AD43" s="26">
        <f t="shared" si="19"/>
        <v>0</v>
      </c>
      <c r="AE43" s="27">
        <f t="shared" si="19"/>
        <v>0</v>
      </c>
      <c r="AF43" s="28">
        <f t="shared" si="20"/>
        <v>0</v>
      </c>
      <c r="AG43" s="29">
        <f t="shared" si="20"/>
        <v>0</v>
      </c>
      <c r="AH43" s="28">
        <f t="shared" si="15"/>
        <v>0</v>
      </c>
      <c r="AI43" s="22">
        <f t="shared" si="16"/>
        <v>0</v>
      </c>
    </row>
    <row r="44" spans="1:35" s="1" customFormat="1" ht="15">
      <c r="A44" s="493" t="s">
        <v>35</v>
      </c>
      <c r="B44" s="494"/>
      <c r="C44" s="495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8"/>
    </row>
    <row r="45" spans="1:35" ht="15">
      <c r="A45" s="15"/>
      <c r="B45" s="16"/>
      <c r="C45" s="16"/>
      <c r="D45" s="17"/>
      <c r="E45" s="18">
        <f t="shared" si="0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21"/>
        <v>0</v>
      </c>
      <c r="L45" s="19"/>
      <c r="M45" s="18">
        <f t="shared" si="21"/>
        <v>0</v>
      </c>
      <c r="N45" s="20">
        <f t="shared" si="17"/>
        <v>0</v>
      </c>
      <c r="O45" s="21">
        <f t="shared" si="17"/>
        <v>0</v>
      </c>
      <c r="P45" s="19"/>
      <c r="Q45" s="18">
        <f t="shared" si="6"/>
        <v>0</v>
      </c>
      <c r="R45" s="19"/>
      <c r="S45" s="18">
        <f t="shared" si="7"/>
        <v>0</v>
      </c>
      <c r="T45" s="20">
        <f t="shared" si="18"/>
        <v>0</v>
      </c>
      <c r="U45" s="22">
        <f t="shared" si="18"/>
        <v>0</v>
      </c>
      <c r="V45" s="23"/>
      <c r="W45" s="18">
        <f t="shared" si="9"/>
        <v>0</v>
      </c>
      <c r="X45" s="24"/>
      <c r="Y45" s="18">
        <f t="shared" si="10"/>
        <v>0</v>
      </c>
      <c r="Z45" s="24"/>
      <c r="AA45" s="18">
        <f t="shared" si="11"/>
        <v>0</v>
      </c>
      <c r="AB45" s="25"/>
      <c r="AC45" s="18">
        <f t="shared" si="12"/>
        <v>0</v>
      </c>
      <c r="AD45" s="26">
        <f t="shared" si="19"/>
        <v>0</v>
      </c>
      <c r="AE45" s="27">
        <f t="shared" si="19"/>
        <v>0</v>
      </c>
      <c r="AF45" s="28">
        <f t="shared" si="20"/>
        <v>0</v>
      </c>
      <c r="AG45" s="29">
        <f t="shared" si="20"/>
        <v>0</v>
      </c>
      <c r="AH45" s="28">
        <f t="shared" si="15"/>
        <v>0</v>
      </c>
      <c r="AI45" s="22">
        <f t="shared" si="16"/>
        <v>0</v>
      </c>
    </row>
    <row r="46" spans="1:35" ht="15">
      <c r="A46" s="15"/>
      <c r="B46" s="16"/>
      <c r="C46" s="16"/>
      <c r="D46" s="17"/>
      <c r="E46" s="18">
        <f t="shared" si="0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21"/>
        <v>0</v>
      </c>
      <c r="L46" s="19"/>
      <c r="M46" s="18">
        <f t="shared" si="21"/>
        <v>0</v>
      </c>
      <c r="N46" s="20">
        <f t="shared" si="17"/>
        <v>0</v>
      </c>
      <c r="O46" s="21">
        <f t="shared" si="17"/>
        <v>0</v>
      </c>
      <c r="P46" s="19"/>
      <c r="Q46" s="18">
        <f t="shared" si="6"/>
        <v>0</v>
      </c>
      <c r="R46" s="19"/>
      <c r="S46" s="18">
        <f t="shared" si="7"/>
        <v>0</v>
      </c>
      <c r="T46" s="20">
        <f t="shared" si="18"/>
        <v>0</v>
      </c>
      <c r="U46" s="22">
        <f t="shared" si="18"/>
        <v>0</v>
      </c>
      <c r="V46" s="23"/>
      <c r="W46" s="18">
        <f t="shared" si="9"/>
        <v>0</v>
      </c>
      <c r="X46" s="24"/>
      <c r="Y46" s="18">
        <f t="shared" si="10"/>
        <v>0</v>
      </c>
      <c r="Z46" s="24"/>
      <c r="AA46" s="18">
        <f t="shared" si="11"/>
        <v>0</v>
      </c>
      <c r="AB46" s="25"/>
      <c r="AC46" s="18">
        <f t="shared" si="12"/>
        <v>0</v>
      </c>
      <c r="AD46" s="26">
        <f t="shared" si="19"/>
        <v>0</v>
      </c>
      <c r="AE46" s="27">
        <f t="shared" si="19"/>
        <v>0</v>
      </c>
      <c r="AF46" s="28">
        <f t="shared" si="20"/>
        <v>0</v>
      </c>
      <c r="AG46" s="29">
        <f t="shared" si="20"/>
        <v>0</v>
      </c>
      <c r="AH46" s="28">
        <f t="shared" si="15"/>
        <v>0</v>
      </c>
      <c r="AI46" s="22">
        <f t="shared" si="16"/>
        <v>0</v>
      </c>
    </row>
    <row r="47" spans="1:35" ht="15">
      <c r="A47" s="15"/>
      <c r="B47" s="16"/>
      <c r="C47" s="16"/>
      <c r="D47" s="17"/>
      <c r="E47" s="18">
        <f t="shared" si="0"/>
        <v>0</v>
      </c>
      <c r="F47" s="19"/>
      <c r="G47" s="18">
        <f t="shared" si="1"/>
        <v>0</v>
      </c>
      <c r="H47" s="19"/>
      <c r="I47" s="18">
        <f t="shared" si="2"/>
        <v>0</v>
      </c>
      <c r="J47" s="19"/>
      <c r="K47" s="18">
        <f t="shared" si="21"/>
        <v>0</v>
      </c>
      <c r="L47" s="19"/>
      <c r="M47" s="18">
        <f t="shared" si="21"/>
        <v>0</v>
      </c>
      <c r="N47" s="20">
        <f t="shared" si="17"/>
        <v>0</v>
      </c>
      <c r="O47" s="21">
        <f t="shared" si="17"/>
        <v>0</v>
      </c>
      <c r="P47" s="19"/>
      <c r="Q47" s="18">
        <f t="shared" si="6"/>
        <v>0</v>
      </c>
      <c r="R47" s="19"/>
      <c r="S47" s="18">
        <f t="shared" si="7"/>
        <v>0</v>
      </c>
      <c r="T47" s="20">
        <f t="shared" si="18"/>
        <v>0</v>
      </c>
      <c r="U47" s="22">
        <f t="shared" si="18"/>
        <v>0</v>
      </c>
      <c r="V47" s="23"/>
      <c r="W47" s="18">
        <f t="shared" si="9"/>
        <v>0</v>
      </c>
      <c r="X47" s="24"/>
      <c r="Y47" s="18">
        <f t="shared" si="10"/>
        <v>0</v>
      </c>
      <c r="Z47" s="24"/>
      <c r="AA47" s="18">
        <f t="shared" si="11"/>
        <v>0</v>
      </c>
      <c r="AB47" s="25"/>
      <c r="AC47" s="18">
        <f t="shared" si="12"/>
        <v>0</v>
      </c>
      <c r="AD47" s="26">
        <f t="shared" si="19"/>
        <v>0</v>
      </c>
      <c r="AE47" s="27">
        <f t="shared" si="19"/>
        <v>0</v>
      </c>
      <c r="AF47" s="28">
        <f t="shared" si="20"/>
        <v>0</v>
      </c>
      <c r="AG47" s="29">
        <f t="shared" si="20"/>
        <v>0</v>
      </c>
      <c r="AH47" s="28">
        <f t="shared" si="15"/>
        <v>0</v>
      </c>
      <c r="AI47" s="22">
        <f t="shared" si="16"/>
        <v>0</v>
      </c>
    </row>
    <row r="48" spans="1:35" ht="15">
      <c r="A48" s="15"/>
      <c r="B48" s="16"/>
      <c r="C48" s="16"/>
      <c r="D48" s="17"/>
      <c r="E48" s="18">
        <f t="shared" si="0"/>
        <v>0</v>
      </c>
      <c r="F48" s="19"/>
      <c r="G48" s="18">
        <f t="shared" si="1"/>
        <v>0</v>
      </c>
      <c r="H48" s="19"/>
      <c r="I48" s="18">
        <f t="shared" si="2"/>
        <v>0</v>
      </c>
      <c r="J48" s="19"/>
      <c r="K48" s="18">
        <f t="shared" si="21"/>
        <v>0</v>
      </c>
      <c r="L48" s="19"/>
      <c r="M48" s="18">
        <f t="shared" si="21"/>
        <v>0</v>
      </c>
      <c r="N48" s="20">
        <f t="shared" si="17"/>
        <v>0</v>
      </c>
      <c r="O48" s="21">
        <f t="shared" si="17"/>
        <v>0</v>
      </c>
      <c r="P48" s="19"/>
      <c r="Q48" s="18">
        <f t="shared" si="6"/>
        <v>0</v>
      </c>
      <c r="R48" s="19"/>
      <c r="S48" s="18">
        <f t="shared" si="7"/>
        <v>0</v>
      </c>
      <c r="T48" s="20">
        <f t="shared" si="18"/>
        <v>0</v>
      </c>
      <c r="U48" s="22">
        <f t="shared" si="18"/>
        <v>0</v>
      </c>
      <c r="V48" s="23"/>
      <c r="W48" s="18">
        <f t="shared" si="9"/>
        <v>0</v>
      </c>
      <c r="X48" s="24"/>
      <c r="Y48" s="18">
        <f t="shared" si="10"/>
        <v>0</v>
      </c>
      <c r="Z48" s="24"/>
      <c r="AA48" s="18">
        <f t="shared" si="11"/>
        <v>0</v>
      </c>
      <c r="AB48" s="25"/>
      <c r="AC48" s="18">
        <f t="shared" si="12"/>
        <v>0</v>
      </c>
      <c r="AD48" s="26">
        <f t="shared" si="19"/>
        <v>0</v>
      </c>
      <c r="AE48" s="27">
        <f t="shared" si="19"/>
        <v>0</v>
      </c>
      <c r="AF48" s="28">
        <f t="shared" si="20"/>
        <v>0</v>
      </c>
      <c r="AG48" s="29">
        <f t="shared" si="20"/>
        <v>0</v>
      </c>
      <c r="AH48" s="28">
        <f t="shared" si="15"/>
        <v>0</v>
      </c>
      <c r="AI48" s="22">
        <f t="shared" si="16"/>
        <v>0</v>
      </c>
    </row>
    <row r="49" spans="1:35" ht="15">
      <c r="A49" s="15"/>
      <c r="B49" s="16"/>
      <c r="C49" s="16"/>
      <c r="D49" s="17"/>
      <c r="E49" s="18">
        <f t="shared" si="0"/>
        <v>0</v>
      </c>
      <c r="F49" s="19"/>
      <c r="G49" s="18">
        <f t="shared" si="1"/>
        <v>0</v>
      </c>
      <c r="H49" s="19"/>
      <c r="I49" s="18">
        <f t="shared" si="2"/>
        <v>0</v>
      </c>
      <c r="J49" s="19"/>
      <c r="K49" s="18">
        <f t="shared" si="21"/>
        <v>0</v>
      </c>
      <c r="L49" s="19"/>
      <c r="M49" s="18">
        <f t="shared" si="21"/>
        <v>0</v>
      </c>
      <c r="N49" s="20">
        <f t="shared" si="17"/>
        <v>0</v>
      </c>
      <c r="O49" s="21">
        <f t="shared" si="17"/>
        <v>0</v>
      </c>
      <c r="P49" s="19"/>
      <c r="Q49" s="18">
        <f t="shared" si="6"/>
        <v>0</v>
      </c>
      <c r="R49" s="19"/>
      <c r="S49" s="18">
        <f t="shared" si="7"/>
        <v>0</v>
      </c>
      <c r="T49" s="20">
        <f t="shared" si="18"/>
        <v>0</v>
      </c>
      <c r="U49" s="22">
        <f t="shared" si="18"/>
        <v>0</v>
      </c>
      <c r="V49" s="23"/>
      <c r="W49" s="18">
        <f t="shared" si="9"/>
        <v>0</v>
      </c>
      <c r="X49" s="24"/>
      <c r="Y49" s="18">
        <f t="shared" si="10"/>
        <v>0</v>
      </c>
      <c r="Z49" s="24"/>
      <c r="AA49" s="18">
        <f t="shared" si="11"/>
        <v>0</v>
      </c>
      <c r="AB49" s="25"/>
      <c r="AC49" s="18">
        <f t="shared" si="12"/>
        <v>0</v>
      </c>
      <c r="AD49" s="26">
        <f t="shared" si="19"/>
        <v>0</v>
      </c>
      <c r="AE49" s="27">
        <f t="shared" si="19"/>
        <v>0</v>
      </c>
      <c r="AF49" s="28">
        <f t="shared" si="20"/>
        <v>0</v>
      </c>
      <c r="AG49" s="29">
        <f t="shared" si="20"/>
        <v>0</v>
      </c>
      <c r="AH49" s="28">
        <f t="shared" si="15"/>
        <v>0</v>
      </c>
      <c r="AI49" s="22">
        <f t="shared" si="16"/>
        <v>0</v>
      </c>
    </row>
    <row r="50" spans="1:35" ht="15">
      <c r="A50" s="15"/>
      <c r="B50" s="16"/>
      <c r="C50" s="16"/>
      <c r="D50" s="17"/>
      <c r="E50" s="18">
        <f t="shared" si="0"/>
        <v>0</v>
      </c>
      <c r="F50" s="19"/>
      <c r="G50" s="18">
        <f t="shared" si="1"/>
        <v>0</v>
      </c>
      <c r="H50" s="19"/>
      <c r="I50" s="18">
        <f t="shared" si="2"/>
        <v>0</v>
      </c>
      <c r="J50" s="19"/>
      <c r="K50" s="18">
        <f t="shared" si="21"/>
        <v>0</v>
      </c>
      <c r="L50" s="19"/>
      <c r="M50" s="18">
        <f t="shared" si="21"/>
        <v>0</v>
      </c>
      <c r="N50" s="20">
        <f t="shared" si="17"/>
        <v>0</v>
      </c>
      <c r="O50" s="21">
        <f t="shared" si="17"/>
        <v>0</v>
      </c>
      <c r="P50" s="19"/>
      <c r="Q50" s="18">
        <f t="shared" si="6"/>
        <v>0</v>
      </c>
      <c r="R50" s="19"/>
      <c r="S50" s="18">
        <f t="shared" si="7"/>
        <v>0</v>
      </c>
      <c r="T50" s="20">
        <f t="shared" si="18"/>
        <v>0</v>
      </c>
      <c r="U50" s="22">
        <f t="shared" si="18"/>
        <v>0</v>
      </c>
      <c r="V50" s="23"/>
      <c r="W50" s="18">
        <f t="shared" si="9"/>
        <v>0</v>
      </c>
      <c r="X50" s="24"/>
      <c r="Y50" s="18">
        <f t="shared" si="10"/>
        <v>0</v>
      </c>
      <c r="Z50" s="24"/>
      <c r="AA50" s="18">
        <f t="shared" si="11"/>
        <v>0</v>
      </c>
      <c r="AB50" s="25"/>
      <c r="AC50" s="18">
        <f t="shared" si="12"/>
        <v>0</v>
      </c>
      <c r="AD50" s="26">
        <f t="shared" si="19"/>
        <v>0</v>
      </c>
      <c r="AE50" s="27">
        <f t="shared" si="19"/>
        <v>0</v>
      </c>
      <c r="AF50" s="28">
        <f t="shared" si="20"/>
        <v>0</v>
      </c>
      <c r="AG50" s="29">
        <f t="shared" si="20"/>
        <v>0</v>
      </c>
      <c r="AH50" s="28">
        <f t="shared" si="15"/>
        <v>0</v>
      </c>
      <c r="AI50" s="22">
        <f t="shared" si="16"/>
        <v>0</v>
      </c>
    </row>
    <row r="51" spans="1:35" ht="15">
      <c r="A51" s="30"/>
      <c r="B51" s="31"/>
      <c r="C51" s="31"/>
      <c r="D51" s="17"/>
      <c r="E51" s="18">
        <f t="shared" si="0"/>
        <v>0</v>
      </c>
      <c r="F51" s="19"/>
      <c r="G51" s="18">
        <f t="shared" si="1"/>
        <v>0</v>
      </c>
      <c r="H51" s="19"/>
      <c r="I51" s="18">
        <f t="shared" si="2"/>
        <v>0</v>
      </c>
      <c r="J51" s="19"/>
      <c r="K51" s="18">
        <f t="shared" si="21"/>
        <v>0</v>
      </c>
      <c r="L51" s="19"/>
      <c r="M51" s="18">
        <f t="shared" si="21"/>
        <v>0</v>
      </c>
      <c r="N51" s="20">
        <f t="shared" si="17"/>
        <v>0</v>
      </c>
      <c r="O51" s="21">
        <f t="shared" si="17"/>
        <v>0</v>
      </c>
      <c r="P51" s="19"/>
      <c r="Q51" s="18">
        <f t="shared" si="6"/>
        <v>0</v>
      </c>
      <c r="R51" s="19"/>
      <c r="S51" s="18">
        <f t="shared" si="7"/>
        <v>0</v>
      </c>
      <c r="T51" s="20">
        <f t="shared" si="18"/>
        <v>0</v>
      </c>
      <c r="U51" s="22">
        <f t="shared" si="18"/>
        <v>0</v>
      </c>
      <c r="V51" s="23"/>
      <c r="W51" s="18">
        <f t="shared" si="9"/>
        <v>0</v>
      </c>
      <c r="X51" s="24"/>
      <c r="Y51" s="18">
        <f t="shared" si="10"/>
        <v>0</v>
      </c>
      <c r="Z51" s="24"/>
      <c r="AA51" s="18">
        <f t="shared" si="11"/>
        <v>0</v>
      </c>
      <c r="AB51" s="25"/>
      <c r="AC51" s="18">
        <f t="shared" si="12"/>
        <v>0</v>
      </c>
      <c r="AD51" s="26">
        <f t="shared" si="19"/>
        <v>0</v>
      </c>
      <c r="AE51" s="27">
        <f t="shared" si="19"/>
        <v>0</v>
      </c>
      <c r="AF51" s="28">
        <f t="shared" si="20"/>
        <v>0</v>
      </c>
      <c r="AG51" s="29">
        <f t="shared" si="20"/>
        <v>0</v>
      </c>
      <c r="AH51" s="28">
        <f t="shared" si="15"/>
        <v>0</v>
      </c>
      <c r="AI51" s="22">
        <f t="shared" si="16"/>
        <v>0</v>
      </c>
    </row>
    <row r="52" spans="1:35" s="1" customFormat="1" ht="15">
      <c r="A52" s="493" t="s">
        <v>36</v>
      </c>
      <c r="B52" s="494"/>
      <c r="C52" s="495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8"/>
    </row>
    <row r="53" spans="1:35" ht="15">
      <c r="A53" s="15"/>
      <c r="B53" s="16"/>
      <c r="C53" s="370" t="s">
        <v>1854</v>
      </c>
      <c r="D53" s="17">
        <v>5</v>
      </c>
      <c r="E53" s="18">
        <f t="shared" si="0"/>
        <v>0.4166666666666667</v>
      </c>
      <c r="F53" s="19"/>
      <c r="G53" s="18">
        <f t="shared" si="1"/>
        <v>0</v>
      </c>
      <c r="H53" s="19"/>
      <c r="I53" s="18">
        <f t="shared" si="2"/>
        <v>0</v>
      </c>
      <c r="J53" s="19"/>
      <c r="K53" s="18">
        <f t="shared" si="21"/>
        <v>0</v>
      </c>
      <c r="L53" s="19"/>
      <c r="M53" s="18">
        <f t="shared" si="21"/>
        <v>0</v>
      </c>
      <c r="N53" s="20">
        <f t="shared" si="17"/>
        <v>5</v>
      </c>
      <c r="O53" s="21">
        <f t="shared" si="17"/>
        <v>0.4166666666666667</v>
      </c>
      <c r="P53" s="19"/>
      <c r="Q53" s="18">
        <f t="shared" si="6"/>
        <v>0</v>
      </c>
      <c r="R53" s="19"/>
      <c r="S53" s="18">
        <f t="shared" si="7"/>
        <v>0</v>
      </c>
      <c r="T53" s="20">
        <f t="shared" si="18"/>
        <v>0</v>
      </c>
      <c r="U53" s="22">
        <f t="shared" si="18"/>
        <v>0</v>
      </c>
      <c r="V53" s="23"/>
      <c r="W53" s="18">
        <f t="shared" si="9"/>
        <v>0</v>
      </c>
      <c r="X53" s="24"/>
      <c r="Y53" s="18">
        <f t="shared" si="10"/>
        <v>0</v>
      </c>
      <c r="Z53" s="24"/>
      <c r="AA53" s="18">
        <f t="shared" si="11"/>
        <v>0</v>
      </c>
      <c r="AB53" s="25"/>
      <c r="AC53" s="18">
        <f t="shared" si="12"/>
        <v>0</v>
      </c>
      <c r="AD53" s="26">
        <f t="shared" si="19"/>
        <v>0</v>
      </c>
      <c r="AE53" s="27">
        <f t="shared" si="19"/>
        <v>0</v>
      </c>
      <c r="AF53" s="28">
        <f t="shared" si="20"/>
        <v>5</v>
      </c>
      <c r="AG53" s="29">
        <f t="shared" si="20"/>
        <v>0.4166666666666667</v>
      </c>
      <c r="AH53" s="28">
        <f t="shared" si="15"/>
        <v>0</v>
      </c>
      <c r="AI53" s="22">
        <f t="shared" si="16"/>
        <v>0</v>
      </c>
    </row>
    <row r="54" spans="1:35" ht="15">
      <c r="A54" s="15"/>
      <c r="B54" s="16"/>
      <c r="C54" s="16"/>
      <c r="D54" s="17"/>
      <c r="E54" s="18">
        <f t="shared" si="0"/>
        <v>0</v>
      </c>
      <c r="F54" s="19"/>
      <c r="G54" s="18">
        <f t="shared" si="1"/>
        <v>0</v>
      </c>
      <c r="H54" s="19"/>
      <c r="I54" s="18">
        <f t="shared" si="2"/>
        <v>0</v>
      </c>
      <c r="J54" s="19"/>
      <c r="K54" s="18">
        <f t="shared" si="21"/>
        <v>0</v>
      </c>
      <c r="L54" s="19"/>
      <c r="M54" s="18">
        <f t="shared" si="21"/>
        <v>0</v>
      </c>
      <c r="N54" s="20">
        <f t="shared" si="17"/>
        <v>0</v>
      </c>
      <c r="O54" s="21">
        <f t="shared" si="17"/>
        <v>0</v>
      </c>
      <c r="P54" s="19"/>
      <c r="Q54" s="18">
        <f t="shared" si="6"/>
        <v>0</v>
      </c>
      <c r="R54" s="19"/>
      <c r="S54" s="18">
        <f t="shared" si="7"/>
        <v>0</v>
      </c>
      <c r="T54" s="20">
        <f t="shared" si="18"/>
        <v>0</v>
      </c>
      <c r="U54" s="22">
        <f t="shared" si="18"/>
        <v>0</v>
      </c>
      <c r="V54" s="23"/>
      <c r="W54" s="18">
        <f t="shared" si="9"/>
        <v>0</v>
      </c>
      <c r="X54" s="24"/>
      <c r="Y54" s="18">
        <f t="shared" si="10"/>
        <v>0</v>
      </c>
      <c r="Z54" s="24"/>
      <c r="AA54" s="18">
        <f t="shared" si="11"/>
        <v>0</v>
      </c>
      <c r="AB54" s="25"/>
      <c r="AC54" s="18">
        <f t="shared" si="12"/>
        <v>0</v>
      </c>
      <c r="AD54" s="26">
        <f t="shared" si="19"/>
        <v>0</v>
      </c>
      <c r="AE54" s="27">
        <f t="shared" si="19"/>
        <v>0</v>
      </c>
      <c r="AF54" s="28">
        <f t="shared" si="20"/>
        <v>0</v>
      </c>
      <c r="AG54" s="29">
        <f t="shared" si="20"/>
        <v>0</v>
      </c>
      <c r="AH54" s="28">
        <f t="shared" si="15"/>
        <v>0</v>
      </c>
      <c r="AI54" s="22">
        <f t="shared" si="16"/>
        <v>0</v>
      </c>
    </row>
    <row r="55" spans="1:35" ht="15">
      <c r="A55" s="15"/>
      <c r="B55" s="16"/>
      <c r="C55" s="16"/>
      <c r="D55" s="17"/>
      <c r="E55" s="18">
        <f t="shared" si="0"/>
        <v>0</v>
      </c>
      <c r="F55" s="19"/>
      <c r="G55" s="18">
        <f t="shared" si="1"/>
        <v>0</v>
      </c>
      <c r="H55" s="19"/>
      <c r="I55" s="18">
        <f t="shared" si="2"/>
        <v>0</v>
      </c>
      <c r="J55" s="19"/>
      <c r="K55" s="18">
        <f t="shared" si="21"/>
        <v>0</v>
      </c>
      <c r="L55" s="19"/>
      <c r="M55" s="18">
        <f t="shared" si="21"/>
        <v>0</v>
      </c>
      <c r="N55" s="20">
        <f t="shared" si="17"/>
        <v>0</v>
      </c>
      <c r="O55" s="21">
        <f t="shared" si="17"/>
        <v>0</v>
      </c>
      <c r="P55" s="19"/>
      <c r="Q55" s="18">
        <f t="shared" si="6"/>
        <v>0</v>
      </c>
      <c r="R55" s="19"/>
      <c r="S55" s="18">
        <f t="shared" si="7"/>
        <v>0</v>
      </c>
      <c r="T55" s="20">
        <f t="shared" si="18"/>
        <v>0</v>
      </c>
      <c r="U55" s="22">
        <f t="shared" si="18"/>
        <v>0</v>
      </c>
      <c r="V55" s="23"/>
      <c r="W55" s="18">
        <f t="shared" si="9"/>
        <v>0</v>
      </c>
      <c r="X55" s="24"/>
      <c r="Y55" s="18">
        <f t="shared" si="10"/>
        <v>0</v>
      </c>
      <c r="Z55" s="24"/>
      <c r="AA55" s="18">
        <f t="shared" si="11"/>
        <v>0</v>
      </c>
      <c r="AB55" s="25"/>
      <c r="AC55" s="18">
        <f t="shared" si="12"/>
        <v>0</v>
      </c>
      <c r="AD55" s="26">
        <f t="shared" si="19"/>
        <v>0</v>
      </c>
      <c r="AE55" s="27">
        <f t="shared" si="19"/>
        <v>0</v>
      </c>
      <c r="AF55" s="28">
        <f t="shared" si="20"/>
        <v>0</v>
      </c>
      <c r="AG55" s="29">
        <f t="shared" si="20"/>
        <v>0</v>
      </c>
      <c r="AH55" s="28">
        <f t="shared" si="15"/>
        <v>0</v>
      </c>
      <c r="AI55" s="22">
        <f t="shared" si="16"/>
        <v>0</v>
      </c>
    </row>
    <row r="56" spans="1:35" ht="15">
      <c r="A56" s="15"/>
      <c r="B56" s="16"/>
      <c r="C56" s="16"/>
      <c r="D56" s="17"/>
      <c r="E56" s="18">
        <f t="shared" si="0"/>
        <v>0</v>
      </c>
      <c r="F56" s="19"/>
      <c r="G56" s="18">
        <f t="shared" si="1"/>
        <v>0</v>
      </c>
      <c r="H56" s="19"/>
      <c r="I56" s="18">
        <f t="shared" si="2"/>
        <v>0</v>
      </c>
      <c r="J56" s="19"/>
      <c r="K56" s="18">
        <f t="shared" si="21"/>
        <v>0</v>
      </c>
      <c r="L56" s="19"/>
      <c r="M56" s="18">
        <f t="shared" si="21"/>
        <v>0</v>
      </c>
      <c r="N56" s="20">
        <f t="shared" si="17"/>
        <v>0</v>
      </c>
      <c r="O56" s="21">
        <f t="shared" si="17"/>
        <v>0</v>
      </c>
      <c r="P56" s="19"/>
      <c r="Q56" s="18">
        <f t="shared" si="6"/>
        <v>0</v>
      </c>
      <c r="R56" s="19"/>
      <c r="S56" s="18">
        <f t="shared" si="7"/>
        <v>0</v>
      </c>
      <c r="T56" s="20">
        <f t="shared" si="18"/>
        <v>0</v>
      </c>
      <c r="U56" s="22">
        <f t="shared" si="18"/>
        <v>0</v>
      </c>
      <c r="V56" s="23"/>
      <c r="W56" s="18">
        <f t="shared" si="9"/>
        <v>0</v>
      </c>
      <c r="X56" s="24"/>
      <c r="Y56" s="18">
        <f t="shared" si="10"/>
        <v>0</v>
      </c>
      <c r="Z56" s="24"/>
      <c r="AA56" s="18">
        <f t="shared" si="11"/>
        <v>0</v>
      </c>
      <c r="AB56" s="25"/>
      <c r="AC56" s="18">
        <f t="shared" si="12"/>
        <v>0</v>
      </c>
      <c r="AD56" s="26">
        <f>X56+AD57</f>
        <v>0</v>
      </c>
      <c r="AE56" s="27">
        <f t="shared" si="19"/>
        <v>0</v>
      </c>
      <c r="AF56" s="28">
        <f t="shared" si="20"/>
        <v>0</v>
      </c>
      <c r="AG56" s="29">
        <f t="shared" si="20"/>
        <v>0</v>
      </c>
      <c r="AH56" s="28">
        <f t="shared" si="15"/>
        <v>0</v>
      </c>
      <c r="AI56" s="22">
        <f t="shared" si="16"/>
        <v>0</v>
      </c>
    </row>
    <row r="57" spans="1:35" ht="15">
      <c r="A57" s="30"/>
      <c r="B57" s="31"/>
      <c r="C57" s="31"/>
      <c r="D57" s="17"/>
      <c r="E57" s="18">
        <f t="shared" si="0"/>
        <v>0</v>
      </c>
      <c r="F57" s="19"/>
      <c r="G57" s="18">
        <f>F57/12</f>
        <v>0</v>
      </c>
      <c r="H57" s="19"/>
      <c r="I57" s="18">
        <f>+H57/12</f>
        <v>0</v>
      </c>
      <c r="J57" s="19"/>
      <c r="K57" s="18">
        <f>+J57/12</f>
        <v>0</v>
      </c>
      <c r="L57" s="19"/>
      <c r="M57" s="18">
        <f>+L57/12</f>
        <v>0</v>
      </c>
      <c r="N57" s="20">
        <f t="shared" si="17"/>
        <v>0</v>
      </c>
      <c r="O57" s="21">
        <f t="shared" si="17"/>
        <v>0</v>
      </c>
      <c r="P57" s="19"/>
      <c r="Q57" s="18">
        <f>+P57/12</f>
        <v>0</v>
      </c>
      <c r="R57" s="19"/>
      <c r="S57" s="18">
        <f>+R57/12</f>
        <v>0</v>
      </c>
      <c r="T57" s="20">
        <f t="shared" si="18"/>
        <v>0</v>
      </c>
      <c r="U57" s="22">
        <f t="shared" si="18"/>
        <v>0</v>
      </c>
      <c r="V57" s="23"/>
      <c r="W57" s="18">
        <f>+V57/12</f>
        <v>0</v>
      </c>
      <c r="X57" s="24"/>
      <c r="Y57" s="18">
        <f>+X57/12</f>
        <v>0</v>
      </c>
      <c r="Z57" s="24"/>
      <c r="AA57" s="18">
        <f>+Z57/12</f>
        <v>0</v>
      </c>
      <c r="AB57" s="32"/>
      <c r="AC57" s="18">
        <f t="shared" si="12"/>
        <v>0</v>
      </c>
      <c r="AD57" s="26">
        <f>X57+AD58</f>
        <v>0</v>
      </c>
      <c r="AE57" s="27">
        <f t="shared" si="19"/>
        <v>0</v>
      </c>
      <c r="AF57" s="28">
        <f t="shared" si="20"/>
        <v>0</v>
      </c>
      <c r="AG57" s="29">
        <f t="shared" si="20"/>
        <v>0</v>
      </c>
      <c r="AH57" s="28">
        <f t="shared" si="15"/>
        <v>0</v>
      </c>
      <c r="AI57" s="22">
        <f t="shared" si="16"/>
        <v>0</v>
      </c>
    </row>
    <row r="58" spans="1:35" ht="15">
      <c r="A58" s="30"/>
      <c r="B58" s="31"/>
      <c r="C58" s="31"/>
      <c r="D58" s="17"/>
      <c r="E58" s="18">
        <f t="shared" si="0"/>
        <v>0</v>
      </c>
      <c r="F58" s="19"/>
      <c r="G58" s="18">
        <f aca="true" t="shared" si="22" ref="G58:G89">F58/12</f>
        <v>0</v>
      </c>
      <c r="H58" s="19"/>
      <c r="I58" s="18">
        <f aca="true" t="shared" si="23" ref="I58:I89">+H58/12</f>
        <v>0</v>
      </c>
      <c r="J58" s="19"/>
      <c r="K58" s="18">
        <f aca="true" t="shared" si="24" ref="K58:K89">+J58/12</f>
        <v>0</v>
      </c>
      <c r="L58" s="19"/>
      <c r="M58" s="18">
        <f aca="true" t="shared" si="25" ref="M58:M89">+L58/12</f>
        <v>0</v>
      </c>
      <c r="N58" s="20">
        <f t="shared" si="17"/>
        <v>0</v>
      </c>
      <c r="O58" s="21">
        <f t="shared" si="17"/>
        <v>0</v>
      </c>
      <c r="P58" s="19"/>
      <c r="Q58" s="18">
        <f aca="true" t="shared" si="26" ref="Q58:Q89">+P58/12</f>
        <v>0</v>
      </c>
      <c r="R58" s="19"/>
      <c r="S58" s="18">
        <f aca="true" t="shared" si="27" ref="S58:S89">+R58/12</f>
        <v>0</v>
      </c>
      <c r="T58" s="20">
        <f t="shared" si="18"/>
        <v>0</v>
      </c>
      <c r="U58" s="22">
        <f t="shared" si="18"/>
        <v>0</v>
      </c>
      <c r="V58" s="23"/>
      <c r="W58" s="18">
        <f aca="true" t="shared" si="28" ref="W58:W89">+V58/12</f>
        <v>0</v>
      </c>
      <c r="X58" s="24"/>
      <c r="Y58" s="18">
        <f aca="true" t="shared" si="29" ref="Y58:Y89">+X58/12</f>
        <v>0</v>
      </c>
      <c r="Z58" s="24"/>
      <c r="AA58" s="18">
        <f aca="true" t="shared" si="30" ref="AA58:AA59">+Z58/12</f>
        <v>0</v>
      </c>
      <c r="AB58" s="33"/>
      <c r="AC58" s="18">
        <f t="shared" si="12"/>
        <v>0</v>
      </c>
      <c r="AD58" s="26">
        <f>X58+Z58+AB58</f>
        <v>0</v>
      </c>
      <c r="AE58" s="27">
        <f>Y58+AA58+AC58</f>
        <v>0</v>
      </c>
      <c r="AF58" s="28">
        <f>N58+T58+V58+AD58</f>
        <v>0</v>
      </c>
      <c r="AG58" s="29">
        <f>O58+U58+W58+AE58</f>
        <v>0</v>
      </c>
      <c r="AH58" s="28">
        <f>IF(AF58-F58-J58-AB58-12&lt;0,0,AF58-F58-J58-AB58-12)</f>
        <v>0</v>
      </c>
      <c r="AI58" s="22">
        <f>AH58/12</f>
        <v>0</v>
      </c>
    </row>
    <row r="59" spans="1:35" ht="15">
      <c r="A59" s="30"/>
      <c r="B59" s="31"/>
      <c r="C59" s="31"/>
      <c r="D59" s="17"/>
      <c r="E59" s="18">
        <f t="shared" si="0"/>
        <v>0</v>
      </c>
      <c r="F59" s="19"/>
      <c r="G59" s="18">
        <f t="shared" si="22"/>
        <v>0</v>
      </c>
      <c r="H59" s="19"/>
      <c r="I59" s="18">
        <f t="shared" si="23"/>
        <v>0</v>
      </c>
      <c r="J59" s="19"/>
      <c r="K59" s="18">
        <f t="shared" si="24"/>
        <v>0</v>
      </c>
      <c r="L59" s="19"/>
      <c r="M59" s="18">
        <f t="shared" si="25"/>
        <v>0</v>
      </c>
      <c r="N59" s="20">
        <f t="shared" si="17"/>
        <v>0</v>
      </c>
      <c r="O59" s="21">
        <f t="shared" si="17"/>
        <v>0</v>
      </c>
      <c r="P59" s="19"/>
      <c r="Q59" s="18">
        <f t="shared" si="26"/>
        <v>0</v>
      </c>
      <c r="R59" s="19"/>
      <c r="S59" s="18">
        <f t="shared" si="27"/>
        <v>0</v>
      </c>
      <c r="T59" s="20">
        <f t="shared" si="18"/>
        <v>0</v>
      </c>
      <c r="U59" s="22">
        <f t="shared" si="18"/>
        <v>0</v>
      </c>
      <c r="V59" s="23"/>
      <c r="W59" s="18">
        <f t="shared" si="28"/>
        <v>0</v>
      </c>
      <c r="X59" s="24"/>
      <c r="Y59" s="18">
        <f t="shared" si="29"/>
        <v>0</v>
      </c>
      <c r="Z59" s="24"/>
      <c r="AA59" s="18">
        <f t="shared" si="30"/>
        <v>0</v>
      </c>
      <c r="AB59" s="33"/>
      <c r="AC59" s="18">
        <f t="shared" si="12"/>
        <v>0</v>
      </c>
      <c r="AD59" s="26">
        <f>X59+Z59+AB59</f>
        <v>0</v>
      </c>
      <c r="AE59" s="27">
        <f>Y59+AA59+AC59</f>
        <v>0</v>
      </c>
      <c r="AF59" s="28">
        <f>N59+T59+V59+AD59</f>
        <v>0</v>
      </c>
      <c r="AG59" s="29">
        <f>O59+U59+W59+AE59</f>
        <v>0</v>
      </c>
      <c r="AH59" s="28">
        <f>IF(AF59-F59-J59-AB59-12&lt;0,0,AF59-F59-J59-AB59-12)</f>
        <v>0</v>
      </c>
      <c r="AI59" s="22">
        <f>AH59/12</f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22"/>
        <v>0</v>
      </c>
      <c r="H60" s="19"/>
      <c r="I60" s="18">
        <f t="shared" si="23"/>
        <v>0</v>
      </c>
      <c r="J60" s="19"/>
      <c r="K60" s="18">
        <f t="shared" si="24"/>
        <v>0</v>
      </c>
      <c r="L60" s="19"/>
      <c r="M60" s="18">
        <f t="shared" si="25"/>
        <v>0</v>
      </c>
      <c r="N60" s="20">
        <f t="shared" si="17"/>
        <v>0</v>
      </c>
      <c r="O60" s="21">
        <f t="shared" si="17"/>
        <v>0</v>
      </c>
      <c r="P60" s="19"/>
      <c r="Q60" s="18">
        <f t="shared" si="26"/>
        <v>0</v>
      </c>
      <c r="R60" s="19"/>
      <c r="S60" s="18">
        <f t="shared" si="27"/>
        <v>0</v>
      </c>
      <c r="T60" s="20">
        <f t="shared" si="18"/>
        <v>0</v>
      </c>
      <c r="U60" s="22">
        <f t="shared" si="18"/>
        <v>0</v>
      </c>
      <c r="V60" s="23"/>
      <c r="W60" s="18">
        <f t="shared" si="28"/>
        <v>0</v>
      </c>
      <c r="X60" s="24"/>
      <c r="Y60" s="18">
        <f t="shared" si="29"/>
        <v>0</v>
      </c>
      <c r="Z60" s="24"/>
      <c r="AA60" s="18">
        <v>0</v>
      </c>
      <c r="AB60" s="33"/>
      <c r="AC60" s="18">
        <f t="shared" si="12"/>
        <v>0</v>
      </c>
      <c r="AD60" s="26">
        <f aca="true" t="shared" si="31" ref="AD60:AE89">X60+Z60+AB60</f>
        <v>0</v>
      </c>
      <c r="AE60" s="27">
        <f t="shared" si="31"/>
        <v>0</v>
      </c>
      <c r="AF60" s="28">
        <f aca="true" t="shared" si="32" ref="AF60:AG89">N60+T60+V60+AD60</f>
        <v>0</v>
      </c>
      <c r="AG60" s="29">
        <f t="shared" si="32"/>
        <v>0</v>
      </c>
      <c r="AH60" s="28">
        <f aca="true" t="shared" si="33" ref="AH60:AH89">IF(AF60-F60-J60-AB60-12&lt;0,0,AF60-F60-J60-AB60-12)</f>
        <v>0</v>
      </c>
      <c r="AI60" s="22">
        <f aca="true" t="shared" si="34" ref="AI60:AI89">AH60/12</f>
        <v>0</v>
      </c>
    </row>
    <row r="61" spans="1:35" ht="15">
      <c r="A61" s="30"/>
      <c r="B61" s="31"/>
      <c r="C61" s="31"/>
      <c r="D61" s="17"/>
      <c r="E61" s="18">
        <f t="shared" si="0"/>
        <v>0</v>
      </c>
      <c r="F61" s="19"/>
      <c r="G61" s="18">
        <f t="shared" si="22"/>
        <v>0</v>
      </c>
      <c r="H61" s="19"/>
      <c r="I61" s="18">
        <f t="shared" si="23"/>
        <v>0</v>
      </c>
      <c r="J61" s="19"/>
      <c r="K61" s="18">
        <f t="shared" si="24"/>
        <v>0</v>
      </c>
      <c r="L61" s="19"/>
      <c r="M61" s="18">
        <f t="shared" si="25"/>
        <v>0</v>
      </c>
      <c r="N61" s="20">
        <f t="shared" si="17"/>
        <v>0</v>
      </c>
      <c r="O61" s="21">
        <f t="shared" si="17"/>
        <v>0</v>
      </c>
      <c r="P61" s="19"/>
      <c r="Q61" s="18">
        <f t="shared" si="26"/>
        <v>0</v>
      </c>
      <c r="R61" s="19"/>
      <c r="S61" s="18">
        <f t="shared" si="27"/>
        <v>0</v>
      </c>
      <c r="T61" s="20">
        <f t="shared" si="18"/>
        <v>0</v>
      </c>
      <c r="U61" s="22">
        <f t="shared" si="18"/>
        <v>0</v>
      </c>
      <c r="V61" s="23"/>
      <c r="W61" s="18">
        <f t="shared" si="28"/>
        <v>0</v>
      </c>
      <c r="X61" s="24"/>
      <c r="Y61" s="18">
        <f t="shared" si="29"/>
        <v>0</v>
      </c>
      <c r="Z61" s="24"/>
      <c r="AA61" s="18">
        <f aca="true" t="shared" si="35" ref="AA61:AA89">+Z61/12</f>
        <v>0</v>
      </c>
      <c r="AB61" s="33"/>
      <c r="AC61" s="18">
        <f t="shared" si="12"/>
        <v>0</v>
      </c>
      <c r="AD61" s="26">
        <f t="shared" si="31"/>
        <v>0</v>
      </c>
      <c r="AE61" s="27">
        <f t="shared" si="31"/>
        <v>0</v>
      </c>
      <c r="AF61" s="28">
        <f t="shared" si="32"/>
        <v>0</v>
      </c>
      <c r="AG61" s="29">
        <f t="shared" si="32"/>
        <v>0</v>
      </c>
      <c r="AH61" s="28">
        <f t="shared" si="33"/>
        <v>0</v>
      </c>
      <c r="AI61" s="22">
        <f t="shared" si="34"/>
        <v>0</v>
      </c>
    </row>
    <row r="62" spans="1:35" ht="15">
      <c r="A62" s="30"/>
      <c r="B62" s="31"/>
      <c r="C62" s="31"/>
      <c r="D62" s="17"/>
      <c r="E62" s="18">
        <f t="shared" si="0"/>
        <v>0</v>
      </c>
      <c r="F62" s="19"/>
      <c r="G62" s="18">
        <f t="shared" si="22"/>
        <v>0</v>
      </c>
      <c r="H62" s="19"/>
      <c r="I62" s="18">
        <f t="shared" si="23"/>
        <v>0</v>
      </c>
      <c r="J62" s="19"/>
      <c r="K62" s="18">
        <f t="shared" si="24"/>
        <v>0</v>
      </c>
      <c r="L62" s="19"/>
      <c r="M62" s="18">
        <f t="shared" si="25"/>
        <v>0</v>
      </c>
      <c r="N62" s="20">
        <f t="shared" si="17"/>
        <v>0</v>
      </c>
      <c r="O62" s="21">
        <f t="shared" si="17"/>
        <v>0</v>
      </c>
      <c r="P62" s="19"/>
      <c r="Q62" s="18">
        <f t="shared" si="26"/>
        <v>0</v>
      </c>
      <c r="R62" s="19"/>
      <c r="S62" s="18">
        <f t="shared" si="27"/>
        <v>0</v>
      </c>
      <c r="T62" s="20">
        <f t="shared" si="18"/>
        <v>0</v>
      </c>
      <c r="U62" s="22">
        <f t="shared" si="18"/>
        <v>0</v>
      </c>
      <c r="V62" s="23"/>
      <c r="W62" s="18">
        <f t="shared" si="28"/>
        <v>0</v>
      </c>
      <c r="X62" s="24"/>
      <c r="Y62" s="18">
        <f t="shared" si="29"/>
        <v>0</v>
      </c>
      <c r="Z62" s="24"/>
      <c r="AA62" s="18">
        <f t="shared" si="35"/>
        <v>0</v>
      </c>
      <c r="AB62" s="33"/>
      <c r="AC62" s="18">
        <f t="shared" si="12"/>
        <v>0</v>
      </c>
      <c r="AD62" s="26">
        <f t="shared" si="31"/>
        <v>0</v>
      </c>
      <c r="AE62" s="27">
        <f t="shared" si="31"/>
        <v>0</v>
      </c>
      <c r="AF62" s="28">
        <f t="shared" si="32"/>
        <v>0</v>
      </c>
      <c r="AG62" s="29">
        <f t="shared" si="32"/>
        <v>0</v>
      </c>
      <c r="AH62" s="28">
        <f t="shared" si="33"/>
        <v>0</v>
      </c>
      <c r="AI62" s="22">
        <f t="shared" si="34"/>
        <v>0</v>
      </c>
    </row>
    <row r="63" spans="1:35" ht="15">
      <c r="A63" s="30"/>
      <c r="B63" s="31"/>
      <c r="C63" s="31"/>
      <c r="D63" s="17"/>
      <c r="E63" s="18">
        <f t="shared" si="0"/>
        <v>0</v>
      </c>
      <c r="F63" s="19"/>
      <c r="G63" s="18">
        <f t="shared" si="22"/>
        <v>0</v>
      </c>
      <c r="H63" s="19"/>
      <c r="I63" s="18">
        <f t="shared" si="23"/>
        <v>0</v>
      </c>
      <c r="J63" s="19"/>
      <c r="K63" s="18">
        <f t="shared" si="24"/>
        <v>0</v>
      </c>
      <c r="L63" s="19"/>
      <c r="M63" s="18">
        <f t="shared" si="25"/>
        <v>0</v>
      </c>
      <c r="N63" s="20">
        <f t="shared" si="17"/>
        <v>0</v>
      </c>
      <c r="O63" s="21">
        <f t="shared" si="17"/>
        <v>0</v>
      </c>
      <c r="P63" s="19"/>
      <c r="Q63" s="18">
        <f t="shared" si="26"/>
        <v>0</v>
      </c>
      <c r="R63" s="19"/>
      <c r="S63" s="18">
        <f t="shared" si="27"/>
        <v>0</v>
      </c>
      <c r="T63" s="20">
        <f t="shared" si="18"/>
        <v>0</v>
      </c>
      <c r="U63" s="22">
        <f t="shared" si="18"/>
        <v>0</v>
      </c>
      <c r="V63" s="23"/>
      <c r="W63" s="18">
        <f t="shared" si="28"/>
        <v>0</v>
      </c>
      <c r="X63" s="24"/>
      <c r="Y63" s="18">
        <f t="shared" si="29"/>
        <v>0</v>
      </c>
      <c r="Z63" s="24"/>
      <c r="AA63" s="18">
        <f t="shared" si="35"/>
        <v>0</v>
      </c>
      <c r="AB63" s="33"/>
      <c r="AC63" s="18">
        <f t="shared" si="12"/>
        <v>0</v>
      </c>
      <c r="AD63" s="26">
        <f t="shared" si="31"/>
        <v>0</v>
      </c>
      <c r="AE63" s="27">
        <f t="shared" si="31"/>
        <v>0</v>
      </c>
      <c r="AF63" s="28">
        <f t="shared" si="32"/>
        <v>0</v>
      </c>
      <c r="AG63" s="29">
        <f t="shared" si="32"/>
        <v>0</v>
      </c>
      <c r="AH63" s="28">
        <f t="shared" si="33"/>
        <v>0</v>
      </c>
      <c r="AI63" s="22">
        <f t="shared" si="34"/>
        <v>0</v>
      </c>
    </row>
    <row r="64" spans="1:35" ht="15">
      <c r="A64" s="30"/>
      <c r="B64" s="31"/>
      <c r="C64" s="31"/>
      <c r="D64" s="17"/>
      <c r="E64" s="18">
        <f t="shared" si="0"/>
        <v>0</v>
      </c>
      <c r="F64" s="19"/>
      <c r="G64" s="18">
        <f t="shared" si="22"/>
        <v>0</v>
      </c>
      <c r="H64" s="19"/>
      <c r="I64" s="18">
        <f t="shared" si="23"/>
        <v>0</v>
      </c>
      <c r="J64" s="19"/>
      <c r="K64" s="18">
        <f t="shared" si="24"/>
        <v>0</v>
      </c>
      <c r="L64" s="19"/>
      <c r="M64" s="18">
        <f t="shared" si="25"/>
        <v>0</v>
      </c>
      <c r="N64" s="20">
        <f t="shared" si="17"/>
        <v>0</v>
      </c>
      <c r="O64" s="21">
        <f t="shared" si="17"/>
        <v>0</v>
      </c>
      <c r="P64" s="19"/>
      <c r="Q64" s="18">
        <f t="shared" si="26"/>
        <v>0</v>
      </c>
      <c r="R64" s="19"/>
      <c r="S64" s="18">
        <f t="shared" si="27"/>
        <v>0</v>
      </c>
      <c r="T64" s="20">
        <f t="shared" si="18"/>
        <v>0</v>
      </c>
      <c r="U64" s="22">
        <f t="shared" si="18"/>
        <v>0</v>
      </c>
      <c r="V64" s="23"/>
      <c r="W64" s="18">
        <f t="shared" si="28"/>
        <v>0</v>
      </c>
      <c r="X64" s="24"/>
      <c r="Y64" s="18">
        <f t="shared" si="29"/>
        <v>0</v>
      </c>
      <c r="Z64" s="24"/>
      <c r="AA64" s="18">
        <f t="shared" si="35"/>
        <v>0</v>
      </c>
      <c r="AB64" s="33"/>
      <c r="AC64" s="18">
        <f t="shared" si="12"/>
        <v>0</v>
      </c>
      <c r="AD64" s="26">
        <f t="shared" si="31"/>
        <v>0</v>
      </c>
      <c r="AE64" s="27">
        <f t="shared" si="31"/>
        <v>0</v>
      </c>
      <c r="AF64" s="28">
        <f t="shared" si="32"/>
        <v>0</v>
      </c>
      <c r="AG64" s="29">
        <f t="shared" si="32"/>
        <v>0</v>
      </c>
      <c r="AH64" s="28">
        <f t="shared" si="33"/>
        <v>0</v>
      </c>
      <c r="AI64" s="22">
        <f t="shared" si="34"/>
        <v>0</v>
      </c>
    </row>
    <row r="65" spans="1:35" ht="15">
      <c r="A65" s="30"/>
      <c r="B65" s="31"/>
      <c r="C65" s="31"/>
      <c r="D65" s="17"/>
      <c r="E65" s="18">
        <f t="shared" si="0"/>
        <v>0</v>
      </c>
      <c r="F65" s="19"/>
      <c r="G65" s="18">
        <f t="shared" si="22"/>
        <v>0</v>
      </c>
      <c r="H65" s="19"/>
      <c r="I65" s="18">
        <f t="shared" si="23"/>
        <v>0</v>
      </c>
      <c r="J65" s="19"/>
      <c r="K65" s="18">
        <f t="shared" si="24"/>
        <v>0</v>
      </c>
      <c r="L65" s="19"/>
      <c r="M65" s="18">
        <f t="shared" si="25"/>
        <v>0</v>
      </c>
      <c r="N65" s="20">
        <f t="shared" si="17"/>
        <v>0</v>
      </c>
      <c r="O65" s="21">
        <f t="shared" si="17"/>
        <v>0</v>
      </c>
      <c r="P65" s="19"/>
      <c r="Q65" s="18">
        <f t="shared" si="26"/>
        <v>0</v>
      </c>
      <c r="R65" s="19"/>
      <c r="S65" s="18">
        <f t="shared" si="27"/>
        <v>0</v>
      </c>
      <c r="T65" s="20">
        <f t="shared" si="18"/>
        <v>0</v>
      </c>
      <c r="U65" s="22">
        <f t="shared" si="18"/>
        <v>0</v>
      </c>
      <c r="V65" s="23"/>
      <c r="W65" s="18">
        <f t="shared" si="28"/>
        <v>0</v>
      </c>
      <c r="X65" s="24"/>
      <c r="Y65" s="18">
        <f t="shared" si="29"/>
        <v>0</v>
      </c>
      <c r="Z65" s="24"/>
      <c r="AA65" s="18">
        <f t="shared" si="35"/>
        <v>0</v>
      </c>
      <c r="AB65" s="33"/>
      <c r="AC65" s="18">
        <f t="shared" si="12"/>
        <v>0</v>
      </c>
      <c r="AD65" s="26">
        <f t="shared" si="31"/>
        <v>0</v>
      </c>
      <c r="AE65" s="27">
        <f t="shared" si="31"/>
        <v>0</v>
      </c>
      <c r="AF65" s="28">
        <f t="shared" si="32"/>
        <v>0</v>
      </c>
      <c r="AG65" s="29">
        <f t="shared" si="32"/>
        <v>0</v>
      </c>
      <c r="AH65" s="28">
        <f t="shared" si="33"/>
        <v>0</v>
      </c>
      <c r="AI65" s="22">
        <f t="shared" si="34"/>
        <v>0</v>
      </c>
    </row>
    <row r="66" spans="1:35" ht="15">
      <c r="A66" s="30"/>
      <c r="B66" s="31"/>
      <c r="C66" s="16"/>
      <c r="D66" s="17"/>
      <c r="E66" s="18">
        <f t="shared" si="0"/>
        <v>0</v>
      </c>
      <c r="F66" s="19"/>
      <c r="G66" s="18">
        <f t="shared" si="22"/>
        <v>0</v>
      </c>
      <c r="H66" s="19"/>
      <c r="I66" s="18">
        <f t="shared" si="23"/>
        <v>0</v>
      </c>
      <c r="J66" s="19"/>
      <c r="K66" s="18">
        <f t="shared" si="24"/>
        <v>0</v>
      </c>
      <c r="L66" s="19"/>
      <c r="M66" s="18">
        <f t="shared" si="25"/>
        <v>0</v>
      </c>
      <c r="N66" s="20">
        <f t="shared" si="17"/>
        <v>0</v>
      </c>
      <c r="O66" s="21">
        <f t="shared" si="17"/>
        <v>0</v>
      </c>
      <c r="P66" s="19"/>
      <c r="Q66" s="18">
        <f t="shared" si="26"/>
        <v>0</v>
      </c>
      <c r="R66" s="19"/>
      <c r="S66" s="18">
        <f t="shared" si="27"/>
        <v>0</v>
      </c>
      <c r="T66" s="20">
        <f t="shared" si="18"/>
        <v>0</v>
      </c>
      <c r="U66" s="22">
        <f t="shared" si="18"/>
        <v>0</v>
      </c>
      <c r="V66" s="23"/>
      <c r="W66" s="18">
        <f t="shared" si="28"/>
        <v>0</v>
      </c>
      <c r="X66" s="24"/>
      <c r="Y66" s="18">
        <f t="shared" si="29"/>
        <v>0</v>
      </c>
      <c r="Z66" s="24"/>
      <c r="AA66" s="18">
        <f t="shared" si="35"/>
        <v>0</v>
      </c>
      <c r="AB66" s="33"/>
      <c r="AC66" s="18">
        <f t="shared" si="12"/>
        <v>0</v>
      </c>
      <c r="AD66" s="26">
        <f t="shared" si="31"/>
        <v>0</v>
      </c>
      <c r="AE66" s="27">
        <f t="shared" si="31"/>
        <v>0</v>
      </c>
      <c r="AF66" s="28">
        <f t="shared" si="32"/>
        <v>0</v>
      </c>
      <c r="AG66" s="29">
        <f t="shared" si="32"/>
        <v>0</v>
      </c>
      <c r="AH66" s="28">
        <f t="shared" si="33"/>
        <v>0</v>
      </c>
      <c r="AI66" s="22">
        <f t="shared" si="34"/>
        <v>0</v>
      </c>
    </row>
    <row r="67" spans="1:35" s="1" customFormat="1" ht="15">
      <c r="A67" s="493" t="s">
        <v>37</v>
      </c>
      <c r="B67" s="494"/>
      <c r="C67" s="495"/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8"/>
    </row>
    <row r="68" spans="1:35" s="274" customFormat="1" ht="15">
      <c r="A68" s="30"/>
      <c r="B68" s="305" t="s">
        <v>1493</v>
      </c>
      <c r="C68" s="305" t="s">
        <v>1473</v>
      </c>
      <c r="D68" s="309">
        <v>2</v>
      </c>
      <c r="E68" s="18">
        <f aca="true" t="shared" si="36" ref="E68:E70">+D68/12</f>
        <v>0.16666666666666666</v>
      </c>
      <c r="F68" s="19"/>
      <c r="G68" s="18">
        <f aca="true" t="shared" si="37" ref="G68:G70">F68/12</f>
        <v>0</v>
      </c>
      <c r="H68" s="19"/>
      <c r="I68" s="18">
        <f aca="true" t="shared" si="38" ref="I68:I70">+H68/12</f>
        <v>0</v>
      </c>
      <c r="J68" s="19"/>
      <c r="K68" s="18">
        <f aca="true" t="shared" si="39" ref="K68:K70">+J68/12</f>
        <v>0</v>
      </c>
      <c r="L68" s="19"/>
      <c r="M68" s="18">
        <f aca="true" t="shared" si="40" ref="M68:M70">+L68/12</f>
        <v>0</v>
      </c>
      <c r="N68" s="20">
        <f aca="true" t="shared" si="41" ref="N68:N70">D68+F68+H68+J68+L68</f>
        <v>2</v>
      </c>
      <c r="O68" s="21">
        <f aca="true" t="shared" si="42" ref="O68:O70">E68+G68+I68+K68+M68</f>
        <v>0.16666666666666666</v>
      </c>
      <c r="P68" s="19"/>
      <c r="Q68" s="18">
        <f aca="true" t="shared" si="43" ref="Q68:Q70">+P68/12</f>
        <v>0</v>
      </c>
      <c r="R68" s="19"/>
      <c r="S68" s="18">
        <f aca="true" t="shared" si="44" ref="S68:S70">+R68/12</f>
        <v>0</v>
      </c>
      <c r="T68" s="20">
        <f aca="true" t="shared" si="45" ref="T68:T70">P68+R68</f>
        <v>0</v>
      </c>
      <c r="U68" s="22">
        <f aca="true" t="shared" si="46" ref="U68:U70">Q68+S68</f>
        <v>0</v>
      </c>
      <c r="V68" s="23"/>
      <c r="W68" s="18">
        <f aca="true" t="shared" si="47" ref="W68:W70">+V68/12</f>
        <v>0</v>
      </c>
      <c r="X68" s="24"/>
      <c r="Y68" s="18">
        <f aca="true" t="shared" si="48" ref="Y68:Y70">+X68/12</f>
        <v>0</v>
      </c>
      <c r="Z68" s="24"/>
      <c r="AA68" s="34">
        <f aca="true" t="shared" si="49" ref="AA68:AA70">+Z68/12</f>
        <v>0</v>
      </c>
      <c r="AB68" s="33"/>
      <c r="AC68" s="34">
        <f aca="true" t="shared" si="50" ref="AC68:AC70">AB68/12</f>
        <v>0</v>
      </c>
      <c r="AD68" s="26">
        <f aca="true" t="shared" si="51" ref="AD68:AD70">X68+Z68+AB68</f>
        <v>0</v>
      </c>
      <c r="AE68" s="27">
        <f aca="true" t="shared" si="52" ref="AE68:AE70">Y68+AA68+AC68</f>
        <v>0</v>
      </c>
      <c r="AF68" s="28">
        <f aca="true" t="shared" si="53" ref="AF68:AF70">N68+T68+V68+AD68</f>
        <v>2</v>
      </c>
      <c r="AG68" s="29">
        <f aca="true" t="shared" si="54" ref="AG68:AG70">O68+U68+W68+AE68</f>
        <v>0.16666666666666666</v>
      </c>
      <c r="AH68" s="28">
        <f aca="true" t="shared" si="55" ref="AH68:AH70">IF(AF68-F68-J68-AB68-12&lt;0,0,AF68-F68-J68-AB68-12)</f>
        <v>0</v>
      </c>
      <c r="AI68" s="22">
        <f aca="true" t="shared" si="56" ref="AI68:AI70">AH68/12</f>
        <v>0</v>
      </c>
    </row>
    <row r="69" spans="1:35" s="274" customFormat="1" ht="15">
      <c r="A69" s="30"/>
      <c r="B69" s="305" t="s">
        <v>1494</v>
      </c>
      <c r="C69" s="305" t="s">
        <v>1474</v>
      </c>
      <c r="D69" s="309">
        <v>5</v>
      </c>
      <c r="E69" s="18">
        <f t="shared" si="36"/>
        <v>0.4166666666666667</v>
      </c>
      <c r="F69" s="19"/>
      <c r="G69" s="18">
        <f t="shared" si="37"/>
        <v>0</v>
      </c>
      <c r="H69" s="19"/>
      <c r="I69" s="18">
        <f t="shared" si="38"/>
        <v>0</v>
      </c>
      <c r="J69" s="19"/>
      <c r="K69" s="18">
        <f t="shared" si="39"/>
        <v>0</v>
      </c>
      <c r="L69" s="19"/>
      <c r="M69" s="18">
        <f t="shared" si="40"/>
        <v>0</v>
      </c>
      <c r="N69" s="20">
        <f t="shared" si="41"/>
        <v>5</v>
      </c>
      <c r="O69" s="21">
        <f t="shared" si="42"/>
        <v>0.4166666666666667</v>
      </c>
      <c r="P69" s="19"/>
      <c r="Q69" s="18">
        <f t="shared" si="43"/>
        <v>0</v>
      </c>
      <c r="R69" s="19"/>
      <c r="S69" s="18">
        <f t="shared" si="44"/>
        <v>0</v>
      </c>
      <c r="T69" s="20">
        <f t="shared" si="45"/>
        <v>0</v>
      </c>
      <c r="U69" s="22">
        <f t="shared" si="46"/>
        <v>0</v>
      </c>
      <c r="V69" s="23"/>
      <c r="W69" s="18">
        <f t="shared" si="47"/>
        <v>0</v>
      </c>
      <c r="X69" s="24"/>
      <c r="Y69" s="18">
        <f t="shared" si="48"/>
        <v>0</v>
      </c>
      <c r="Z69" s="24"/>
      <c r="AA69" s="34">
        <f t="shared" si="49"/>
        <v>0</v>
      </c>
      <c r="AB69" s="33"/>
      <c r="AC69" s="34">
        <f t="shared" si="50"/>
        <v>0</v>
      </c>
      <c r="AD69" s="26">
        <f t="shared" si="51"/>
        <v>0</v>
      </c>
      <c r="AE69" s="27">
        <f t="shared" si="52"/>
        <v>0</v>
      </c>
      <c r="AF69" s="28">
        <f t="shared" si="53"/>
        <v>5</v>
      </c>
      <c r="AG69" s="29">
        <f t="shared" si="54"/>
        <v>0.4166666666666667</v>
      </c>
      <c r="AH69" s="28">
        <f t="shared" si="55"/>
        <v>0</v>
      </c>
      <c r="AI69" s="22">
        <f t="shared" si="56"/>
        <v>0</v>
      </c>
    </row>
    <row r="70" spans="1:35" s="274" customFormat="1" ht="15">
      <c r="A70" s="30"/>
      <c r="B70" s="305" t="s">
        <v>1495</v>
      </c>
      <c r="C70" s="305" t="s">
        <v>1475</v>
      </c>
      <c r="D70" s="309">
        <v>3</v>
      </c>
      <c r="E70" s="18">
        <f t="shared" si="36"/>
        <v>0.25</v>
      </c>
      <c r="F70" s="19"/>
      <c r="G70" s="18">
        <f t="shared" si="37"/>
        <v>0</v>
      </c>
      <c r="H70" s="19"/>
      <c r="I70" s="18">
        <f t="shared" si="38"/>
        <v>0</v>
      </c>
      <c r="J70" s="19"/>
      <c r="K70" s="18">
        <f t="shared" si="39"/>
        <v>0</v>
      </c>
      <c r="L70" s="19"/>
      <c r="M70" s="18">
        <f t="shared" si="40"/>
        <v>0</v>
      </c>
      <c r="N70" s="20">
        <f t="shared" si="41"/>
        <v>3</v>
      </c>
      <c r="O70" s="21">
        <f t="shared" si="42"/>
        <v>0.25</v>
      </c>
      <c r="P70" s="19"/>
      <c r="Q70" s="18">
        <f t="shared" si="43"/>
        <v>0</v>
      </c>
      <c r="R70" s="19"/>
      <c r="S70" s="18">
        <f t="shared" si="44"/>
        <v>0</v>
      </c>
      <c r="T70" s="20">
        <f t="shared" si="45"/>
        <v>0</v>
      </c>
      <c r="U70" s="22">
        <f t="shared" si="46"/>
        <v>0</v>
      </c>
      <c r="V70" s="23"/>
      <c r="W70" s="18">
        <f t="shared" si="47"/>
        <v>0</v>
      </c>
      <c r="X70" s="24"/>
      <c r="Y70" s="18">
        <f t="shared" si="48"/>
        <v>0</v>
      </c>
      <c r="Z70" s="24"/>
      <c r="AA70" s="34">
        <f t="shared" si="49"/>
        <v>0</v>
      </c>
      <c r="AB70" s="33"/>
      <c r="AC70" s="34">
        <f t="shared" si="50"/>
        <v>0</v>
      </c>
      <c r="AD70" s="26">
        <f t="shared" si="51"/>
        <v>0</v>
      </c>
      <c r="AE70" s="27">
        <f t="shared" si="52"/>
        <v>0</v>
      </c>
      <c r="AF70" s="28">
        <f t="shared" si="53"/>
        <v>3</v>
      </c>
      <c r="AG70" s="29">
        <f t="shared" si="54"/>
        <v>0.25</v>
      </c>
      <c r="AH70" s="28">
        <f t="shared" si="55"/>
        <v>0</v>
      </c>
      <c r="AI70" s="22">
        <f t="shared" si="56"/>
        <v>0</v>
      </c>
    </row>
    <row r="71" spans="1:35" s="274" customFormat="1" ht="15">
      <c r="A71" s="30"/>
      <c r="B71" s="305" t="s">
        <v>1496</v>
      </c>
      <c r="C71" s="305" t="s">
        <v>1476</v>
      </c>
      <c r="D71" s="309">
        <v>3</v>
      </c>
      <c r="E71" s="18">
        <f aca="true" t="shared" si="57" ref="E71:E76">+D71/12</f>
        <v>0.25</v>
      </c>
      <c r="F71" s="19"/>
      <c r="G71" s="18">
        <f aca="true" t="shared" si="58" ref="G71:G76">F71/12</f>
        <v>0</v>
      </c>
      <c r="H71" s="19"/>
      <c r="I71" s="18">
        <f aca="true" t="shared" si="59" ref="I71:I76">+H71/12</f>
        <v>0</v>
      </c>
      <c r="J71" s="19"/>
      <c r="K71" s="18">
        <f aca="true" t="shared" si="60" ref="K71:K76">+J71/12</f>
        <v>0</v>
      </c>
      <c r="L71" s="19"/>
      <c r="M71" s="18">
        <f aca="true" t="shared" si="61" ref="M71:M76">+L71/12</f>
        <v>0</v>
      </c>
      <c r="N71" s="20">
        <f aca="true" t="shared" si="62" ref="N71:N76">D71+F71+H71+J71+L71</f>
        <v>3</v>
      </c>
      <c r="O71" s="21">
        <f aca="true" t="shared" si="63" ref="O71:O76">E71+G71+I71+K71+M71</f>
        <v>0.25</v>
      </c>
      <c r="P71" s="19"/>
      <c r="Q71" s="18">
        <f aca="true" t="shared" si="64" ref="Q71:Q76">+P71/12</f>
        <v>0</v>
      </c>
      <c r="R71" s="19"/>
      <c r="S71" s="18">
        <f aca="true" t="shared" si="65" ref="S71:S76">+R71/12</f>
        <v>0</v>
      </c>
      <c r="T71" s="20">
        <f aca="true" t="shared" si="66" ref="T71:T76">P71+R71</f>
        <v>0</v>
      </c>
      <c r="U71" s="22">
        <f aca="true" t="shared" si="67" ref="U71:U76">Q71+S71</f>
        <v>0</v>
      </c>
      <c r="V71" s="23"/>
      <c r="W71" s="18">
        <f aca="true" t="shared" si="68" ref="W71:W76">+V71/12</f>
        <v>0</v>
      </c>
      <c r="X71" s="24"/>
      <c r="Y71" s="18">
        <f aca="true" t="shared" si="69" ref="Y71:Y76">+X71/12</f>
        <v>0</v>
      </c>
      <c r="Z71" s="24"/>
      <c r="AA71" s="34">
        <f aca="true" t="shared" si="70" ref="AA71:AA76">+Z71/12</f>
        <v>0</v>
      </c>
      <c r="AB71" s="33"/>
      <c r="AC71" s="34">
        <f aca="true" t="shared" si="71" ref="AC71:AC76">AB71/12</f>
        <v>0</v>
      </c>
      <c r="AD71" s="26">
        <f aca="true" t="shared" si="72" ref="AD71:AD76">X71+Z71+AB71</f>
        <v>0</v>
      </c>
      <c r="AE71" s="27">
        <f aca="true" t="shared" si="73" ref="AE71:AE76">Y71+AA71+AC71</f>
        <v>0</v>
      </c>
      <c r="AF71" s="28">
        <f aca="true" t="shared" si="74" ref="AF71:AF76">N71+T71+V71+AD71</f>
        <v>3</v>
      </c>
      <c r="AG71" s="29">
        <f aca="true" t="shared" si="75" ref="AG71:AG76">O71+U71+W71+AE71</f>
        <v>0.25</v>
      </c>
      <c r="AH71" s="28">
        <f aca="true" t="shared" si="76" ref="AH71:AH76">IF(AF71-F71-J71-AB71-12&lt;0,0,AF71-F71-J71-AB71-12)</f>
        <v>0</v>
      </c>
      <c r="AI71" s="22">
        <f aca="true" t="shared" si="77" ref="AI71:AI76">AH71/12</f>
        <v>0</v>
      </c>
    </row>
    <row r="72" spans="1:35" s="274" customFormat="1" ht="15">
      <c r="A72" s="30"/>
      <c r="B72" s="305" t="s">
        <v>1497</v>
      </c>
      <c r="C72" s="305" t="s">
        <v>1477</v>
      </c>
      <c r="D72" s="309">
        <v>6</v>
      </c>
      <c r="E72" s="18">
        <f t="shared" si="57"/>
        <v>0.5</v>
      </c>
      <c r="F72" s="19"/>
      <c r="G72" s="18">
        <f t="shared" si="58"/>
        <v>0</v>
      </c>
      <c r="H72" s="19"/>
      <c r="I72" s="18">
        <f t="shared" si="59"/>
        <v>0</v>
      </c>
      <c r="J72" s="19"/>
      <c r="K72" s="18">
        <f t="shared" si="60"/>
        <v>0</v>
      </c>
      <c r="L72" s="19"/>
      <c r="M72" s="18">
        <f t="shared" si="61"/>
        <v>0</v>
      </c>
      <c r="N72" s="20">
        <f t="shared" si="62"/>
        <v>6</v>
      </c>
      <c r="O72" s="21">
        <f t="shared" si="63"/>
        <v>0.5</v>
      </c>
      <c r="P72" s="19"/>
      <c r="Q72" s="18">
        <f t="shared" si="64"/>
        <v>0</v>
      </c>
      <c r="R72" s="19"/>
      <c r="S72" s="18">
        <f t="shared" si="65"/>
        <v>0</v>
      </c>
      <c r="T72" s="20">
        <f t="shared" si="66"/>
        <v>0</v>
      </c>
      <c r="U72" s="22">
        <f t="shared" si="67"/>
        <v>0</v>
      </c>
      <c r="V72" s="23"/>
      <c r="W72" s="18">
        <f t="shared" si="68"/>
        <v>0</v>
      </c>
      <c r="X72" s="24"/>
      <c r="Y72" s="18">
        <f t="shared" si="69"/>
        <v>0</v>
      </c>
      <c r="Z72" s="24"/>
      <c r="AA72" s="34">
        <f t="shared" si="70"/>
        <v>0</v>
      </c>
      <c r="AB72" s="33"/>
      <c r="AC72" s="34">
        <f t="shared" si="71"/>
        <v>0</v>
      </c>
      <c r="AD72" s="26">
        <f t="shared" si="72"/>
        <v>0</v>
      </c>
      <c r="AE72" s="27">
        <f t="shared" si="73"/>
        <v>0</v>
      </c>
      <c r="AF72" s="28">
        <f t="shared" si="74"/>
        <v>6</v>
      </c>
      <c r="AG72" s="29">
        <f t="shared" si="75"/>
        <v>0.5</v>
      </c>
      <c r="AH72" s="28">
        <f t="shared" si="76"/>
        <v>0</v>
      </c>
      <c r="AI72" s="22">
        <f t="shared" si="77"/>
        <v>0</v>
      </c>
    </row>
    <row r="73" spans="1:35" s="274" customFormat="1" ht="15">
      <c r="A73" s="30"/>
      <c r="B73" s="305" t="s">
        <v>1498</v>
      </c>
      <c r="C73" s="305" t="s">
        <v>1478</v>
      </c>
      <c r="D73" s="309">
        <v>3</v>
      </c>
      <c r="E73" s="18">
        <f t="shared" si="57"/>
        <v>0.25</v>
      </c>
      <c r="F73" s="19"/>
      <c r="G73" s="18">
        <f t="shared" si="58"/>
        <v>0</v>
      </c>
      <c r="H73" s="19"/>
      <c r="I73" s="18">
        <f t="shared" si="59"/>
        <v>0</v>
      </c>
      <c r="J73" s="19"/>
      <c r="K73" s="18">
        <f t="shared" si="60"/>
        <v>0</v>
      </c>
      <c r="L73" s="19"/>
      <c r="M73" s="18">
        <f t="shared" si="61"/>
        <v>0</v>
      </c>
      <c r="N73" s="20">
        <f t="shared" si="62"/>
        <v>3</v>
      </c>
      <c r="O73" s="21">
        <f t="shared" si="63"/>
        <v>0.25</v>
      </c>
      <c r="P73" s="19"/>
      <c r="Q73" s="18">
        <f t="shared" si="64"/>
        <v>0</v>
      </c>
      <c r="R73" s="19"/>
      <c r="S73" s="18">
        <f t="shared" si="65"/>
        <v>0</v>
      </c>
      <c r="T73" s="20">
        <f t="shared" si="66"/>
        <v>0</v>
      </c>
      <c r="U73" s="22">
        <f t="shared" si="67"/>
        <v>0</v>
      </c>
      <c r="V73" s="23"/>
      <c r="W73" s="18">
        <f t="shared" si="68"/>
        <v>0</v>
      </c>
      <c r="X73" s="24"/>
      <c r="Y73" s="18">
        <f t="shared" si="69"/>
        <v>0</v>
      </c>
      <c r="Z73" s="24"/>
      <c r="AA73" s="34">
        <f t="shared" si="70"/>
        <v>0</v>
      </c>
      <c r="AB73" s="33"/>
      <c r="AC73" s="34">
        <f t="shared" si="71"/>
        <v>0</v>
      </c>
      <c r="AD73" s="26">
        <f t="shared" si="72"/>
        <v>0</v>
      </c>
      <c r="AE73" s="27">
        <f t="shared" si="73"/>
        <v>0</v>
      </c>
      <c r="AF73" s="28">
        <f t="shared" si="74"/>
        <v>3</v>
      </c>
      <c r="AG73" s="29">
        <f t="shared" si="75"/>
        <v>0.25</v>
      </c>
      <c r="AH73" s="28">
        <f t="shared" si="76"/>
        <v>0</v>
      </c>
      <c r="AI73" s="22">
        <f t="shared" si="77"/>
        <v>0</v>
      </c>
    </row>
    <row r="74" spans="1:35" s="274" customFormat="1" ht="15">
      <c r="A74" s="30"/>
      <c r="B74" s="305" t="s">
        <v>1499</v>
      </c>
      <c r="C74" s="305" t="s">
        <v>1479</v>
      </c>
      <c r="D74" s="309">
        <v>3</v>
      </c>
      <c r="E74" s="18">
        <f t="shared" si="57"/>
        <v>0.25</v>
      </c>
      <c r="F74" s="19"/>
      <c r="G74" s="18">
        <f t="shared" si="58"/>
        <v>0</v>
      </c>
      <c r="H74" s="19"/>
      <c r="I74" s="18">
        <f t="shared" si="59"/>
        <v>0</v>
      </c>
      <c r="J74" s="19"/>
      <c r="K74" s="18">
        <f t="shared" si="60"/>
        <v>0</v>
      </c>
      <c r="L74" s="19"/>
      <c r="M74" s="18">
        <f t="shared" si="61"/>
        <v>0</v>
      </c>
      <c r="N74" s="20">
        <f t="shared" si="62"/>
        <v>3</v>
      </c>
      <c r="O74" s="21">
        <f t="shared" si="63"/>
        <v>0.25</v>
      </c>
      <c r="P74" s="19"/>
      <c r="Q74" s="18">
        <f t="shared" si="64"/>
        <v>0</v>
      </c>
      <c r="R74" s="19"/>
      <c r="S74" s="18">
        <f t="shared" si="65"/>
        <v>0</v>
      </c>
      <c r="T74" s="20">
        <f t="shared" si="66"/>
        <v>0</v>
      </c>
      <c r="U74" s="22">
        <f t="shared" si="67"/>
        <v>0</v>
      </c>
      <c r="V74" s="23"/>
      <c r="W74" s="18">
        <f t="shared" si="68"/>
        <v>0</v>
      </c>
      <c r="X74" s="24"/>
      <c r="Y74" s="18">
        <f t="shared" si="69"/>
        <v>0</v>
      </c>
      <c r="Z74" s="24"/>
      <c r="AA74" s="34">
        <f t="shared" si="70"/>
        <v>0</v>
      </c>
      <c r="AB74" s="33"/>
      <c r="AC74" s="34">
        <f t="shared" si="71"/>
        <v>0</v>
      </c>
      <c r="AD74" s="26">
        <f t="shared" si="72"/>
        <v>0</v>
      </c>
      <c r="AE74" s="27">
        <f t="shared" si="73"/>
        <v>0</v>
      </c>
      <c r="AF74" s="28">
        <f t="shared" si="74"/>
        <v>3</v>
      </c>
      <c r="AG74" s="29">
        <f t="shared" si="75"/>
        <v>0.25</v>
      </c>
      <c r="AH74" s="28">
        <f t="shared" si="76"/>
        <v>0</v>
      </c>
      <c r="AI74" s="22">
        <f t="shared" si="77"/>
        <v>0</v>
      </c>
    </row>
    <row r="75" spans="1:35" s="274" customFormat="1" ht="15">
      <c r="A75" s="30"/>
      <c r="B75" s="305" t="s">
        <v>1500</v>
      </c>
      <c r="C75" s="305" t="s">
        <v>1480</v>
      </c>
      <c r="D75" s="309">
        <v>3</v>
      </c>
      <c r="E75" s="18">
        <f t="shared" si="57"/>
        <v>0.25</v>
      </c>
      <c r="F75" s="19"/>
      <c r="G75" s="18">
        <f t="shared" si="58"/>
        <v>0</v>
      </c>
      <c r="H75" s="19"/>
      <c r="I75" s="18">
        <f t="shared" si="59"/>
        <v>0</v>
      </c>
      <c r="J75" s="19"/>
      <c r="K75" s="18">
        <f t="shared" si="60"/>
        <v>0</v>
      </c>
      <c r="L75" s="19"/>
      <c r="M75" s="18">
        <f t="shared" si="61"/>
        <v>0</v>
      </c>
      <c r="N75" s="20">
        <f t="shared" si="62"/>
        <v>3</v>
      </c>
      <c r="O75" s="21">
        <f t="shared" si="63"/>
        <v>0.25</v>
      </c>
      <c r="P75" s="19"/>
      <c r="Q75" s="18">
        <f t="shared" si="64"/>
        <v>0</v>
      </c>
      <c r="R75" s="19"/>
      <c r="S75" s="18">
        <f t="shared" si="65"/>
        <v>0</v>
      </c>
      <c r="T75" s="20">
        <f t="shared" si="66"/>
        <v>0</v>
      </c>
      <c r="U75" s="22">
        <f t="shared" si="67"/>
        <v>0</v>
      </c>
      <c r="V75" s="23"/>
      <c r="W75" s="18">
        <f t="shared" si="68"/>
        <v>0</v>
      </c>
      <c r="X75" s="24"/>
      <c r="Y75" s="18">
        <f t="shared" si="69"/>
        <v>0</v>
      </c>
      <c r="Z75" s="24"/>
      <c r="AA75" s="34">
        <f t="shared" si="70"/>
        <v>0</v>
      </c>
      <c r="AB75" s="33"/>
      <c r="AC75" s="34">
        <f t="shared" si="71"/>
        <v>0</v>
      </c>
      <c r="AD75" s="26">
        <f t="shared" si="72"/>
        <v>0</v>
      </c>
      <c r="AE75" s="27">
        <f t="shared" si="73"/>
        <v>0</v>
      </c>
      <c r="AF75" s="28">
        <f t="shared" si="74"/>
        <v>3</v>
      </c>
      <c r="AG75" s="29">
        <f t="shared" si="75"/>
        <v>0.25</v>
      </c>
      <c r="AH75" s="28">
        <f t="shared" si="76"/>
        <v>0</v>
      </c>
      <c r="AI75" s="22">
        <f t="shared" si="77"/>
        <v>0</v>
      </c>
    </row>
    <row r="76" spans="1:35" s="274" customFormat="1" ht="15">
      <c r="A76" s="15"/>
      <c r="B76" s="305" t="s">
        <v>1501</v>
      </c>
      <c r="C76" s="305" t="s">
        <v>1481</v>
      </c>
      <c r="D76" s="309">
        <v>2</v>
      </c>
      <c r="E76" s="18">
        <f t="shared" si="57"/>
        <v>0.16666666666666666</v>
      </c>
      <c r="F76" s="19"/>
      <c r="G76" s="18">
        <f t="shared" si="58"/>
        <v>0</v>
      </c>
      <c r="H76" s="19"/>
      <c r="I76" s="18">
        <f t="shared" si="59"/>
        <v>0</v>
      </c>
      <c r="J76" s="19"/>
      <c r="K76" s="18">
        <f t="shared" si="60"/>
        <v>0</v>
      </c>
      <c r="L76" s="19"/>
      <c r="M76" s="18">
        <f t="shared" si="61"/>
        <v>0</v>
      </c>
      <c r="N76" s="20">
        <f t="shared" si="62"/>
        <v>2</v>
      </c>
      <c r="O76" s="21">
        <f t="shared" si="63"/>
        <v>0.16666666666666666</v>
      </c>
      <c r="P76" s="19"/>
      <c r="Q76" s="18">
        <f t="shared" si="64"/>
        <v>0</v>
      </c>
      <c r="R76" s="19"/>
      <c r="S76" s="18">
        <f t="shared" si="65"/>
        <v>0</v>
      </c>
      <c r="T76" s="20">
        <f t="shared" si="66"/>
        <v>0</v>
      </c>
      <c r="U76" s="22">
        <f t="shared" si="67"/>
        <v>0</v>
      </c>
      <c r="V76" s="23"/>
      <c r="W76" s="18">
        <f t="shared" si="68"/>
        <v>0</v>
      </c>
      <c r="X76" s="24"/>
      <c r="Y76" s="18">
        <f t="shared" si="69"/>
        <v>0</v>
      </c>
      <c r="Z76" s="24"/>
      <c r="AA76" s="34">
        <f t="shared" si="70"/>
        <v>0</v>
      </c>
      <c r="AB76" s="33"/>
      <c r="AC76" s="34">
        <f t="shared" si="71"/>
        <v>0</v>
      </c>
      <c r="AD76" s="26">
        <f t="shared" si="72"/>
        <v>0</v>
      </c>
      <c r="AE76" s="27">
        <f t="shared" si="73"/>
        <v>0</v>
      </c>
      <c r="AF76" s="28">
        <f t="shared" si="74"/>
        <v>2</v>
      </c>
      <c r="AG76" s="29">
        <f t="shared" si="75"/>
        <v>0.16666666666666666</v>
      </c>
      <c r="AH76" s="28">
        <f t="shared" si="76"/>
        <v>0</v>
      </c>
      <c r="AI76" s="22">
        <f t="shared" si="77"/>
        <v>0</v>
      </c>
    </row>
    <row r="77" spans="1:35" s="274" customFormat="1" ht="15">
      <c r="A77" s="30"/>
      <c r="B77" s="305" t="s">
        <v>1379</v>
      </c>
      <c r="C77" s="305" t="s">
        <v>1482</v>
      </c>
      <c r="D77" s="309">
        <f>2+2</f>
        <v>4</v>
      </c>
      <c r="E77" s="18">
        <f aca="true" t="shared" si="78" ref="E77:E82">+D77/12</f>
        <v>0.3333333333333333</v>
      </c>
      <c r="F77" s="19"/>
      <c r="G77" s="18">
        <f aca="true" t="shared" si="79" ref="G77:G82">F77/12</f>
        <v>0</v>
      </c>
      <c r="H77" s="19"/>
      <c r="I77" s="18">
        <f aca="true" t="shared" si="80" ref="I77:I82">+H77/12</f>
        <v>0</v>
      </c>
      <c r="J77" s="19"/>
      <c r="K77" s="18">
        <f aca="true" t="shared" si="81" ref="K77:K82">+J77/12</f>
        <v>0</v>
      </c>
      <c r="L77" s="19"/>
      <c r="M77" s="18">
        <f aca="true" t="shared" si="82" ref="M77:M82">+L77/12</f>
        <v>0</v>
      </c>
      <c r="N77" s="20">
        <f aca="true" t="shared" si="83" ref="N77:N82">D77+F77+H77+J77+L77</f>
        <v>4</v>
      </c>
      <c r="O77" s="21">
        <f aca="true" t="shared" si="84" ref="O77:O82">E77+G77+I77+K77+M77</f>
        <v>0.3333333333333333</v>
      </c>
      <c r="P77" s="19"/>
      <c r="Q77" s="18">
        <f aca="true" t="shared" si="85" ref="Q77:Q82">+P77/12</f>
        <v>0</v>
      </c>
      <c r="R77" s="19"/>
      <c r="S77" s="18">
        <f aca="true" t="shared" si="86" ref="S77:S82">+R77/12</f>
        <v>0</v>
      </c>
      <c r="T77" s="20">
        <f aca="true" t="shared" si="87" ref="T77:T82">P77+R77</f>
        <v>0</v>
      </c>
      <c r="U77" s="22">
        <f aca="true" t="shared" si="88" ref="U77:U82">Q77+S77</f>
        <v>0</v>
      </c>
      <c r="V77" s="23"/>
      <c r="W77" s="18">
        <f aca="true" t="shared" si="89" ref="W77:W82">+V77/12</f>
        <v>0</v>
      </c>
      <c r="X77" s="24"/>
      <c r="Y77" s="18">
        <f aca="true" t="shared" si="90" ref="Y77:Y82">+X77/12</f>
        <v>0</v>
      </c>
      <c r="Z77" s="24"/>
      <c r="AA77" s="34">
        <f aca="true" t="shared" si="91" ref="AA77:AA82">+Z77/12</f>
        <v>0</v>
      </c>
      <c r="AB77" s="33"/>
      <c r="AC77" s="34">
        <f aca="true" t="shared" si="92" ref="AC77:AC82">AB77/12</f>
        <v>0</v>
      </c>
      <c r="AD77" s="26">
        <f aca="true" t="shared" si="93" ref="AD77:AD82">X77+Z77+AB77</f>
        <v>0</v>
      </c>
      <c r="AE77" s="27">
        <f aca="true" t="shared" si="94" ref="AE77:AE82">Y77+AA77+AC77</f>
        <v>0</v>
      </c>
      <c r="AF77" s="28">
        <f aca="true" t="shared" si="95" ref="AF77:AF82">N77+T77+V77+AD77</f>
        <v>4</v>
      </c>
      <c r="AG77" s="29">
        <f aca="true" t="shared" si="96" ref="AG77:AG82">O77+U77+W77+AE77</f>
        <v>0.3333333333333333</v>
      </c>
      <c r="AH77" s="28">
        <f aca="true" t="shared" si="97" ref="AH77:AH82">IF(AF77-F77-J77-AB77-12&lt;0,0,AF77-F77-J77-AB77-12)</f>
        <v>0</v>
      </c>
      <c r="AI77" s="22">
        <f aca="true" t="shared" si="98" ref="AI77:AI82">AH77/12</f>
        <v>0</v>
      </c>
    </row>
    <row r="78" spans="1:35" s="274" customFormat="1" ht="15">
      <c r="A78" s="30"/>
      <c r="B78" s="305" t="s">
        <v>1502</v>
      </c>
      <c r="C78" s="305" t="s">
        <v>1483</v>
      </c>
      <c r="D78" s="309">
        <v>6</v>
      </c>
      <c r="E78" s="18">
        <f t="shared" si="78"/>
        <v>0.5</v>
      </c>
      <c r="F78" s="19"/>
      <c r="G78" s="18">
        <f t="shared" si="79"/>
        <v>0</v>
      </c>
      <c r="H78" s="19"/>
      <c r="I78" s="18">
        <f t="shared" si="80"/>
        <v>0</v>
      </c>
      <c r="J78" s="19"/>
      <c r="K78" s="18">
        <f t="shared" si="81"/>
        <v>0</v>
      </c>
      <c r="L78" s="19"/>
      <c r="M78" s="18">
        <f t="shared" si="82"/>
        <v>0</v>
      </c>
      <c r="N78" s="20">
        <f t="shared" si="83"/>
        <v>6</v>
      </c>
      <c r="O78" s="21">
        <f t="shared" si="84"/>
        <v>0.5</v>
      </c>
      <c r="P78" s="19"/>
      <c r="Q78" s="18">
        <f t="shared" si="85"/>
        <v>0</v>
      </c>
      <c r="R78" s="19"/>
      <c r="S78" s="18">
        <f t="shared" si="86"/>
        <v>0</v>
      </c>
      <c r="T78" s="20">
        <f t="shared" si="87"/>
        <v>0</v>
      </c>
      <c r="U78" s="22">
        <f t="shared" si="88"/>
        <v>0</v>
      </c>
      <c r="V78" s="23"/>
      <c r="W78" s="18">
        <f t="shared" si="89"/>
        <v>0</v>
      </c>
      <c r="X78" s="24"/>
      <c r="Y78" s="18">
        <f t="shared" si="90"/>
        <v>0</v>
      </c>
      <c r="Z78" s="24"/>
      <c r="AA78" s="34">
        <f t="shared" si="91"/>
        <v>0</v>
      </c>
      <c r="AB78" s="33"/>
      <c r="AC78" s="34">
        <f t="shared" si="92"/>
        <v>0</v>
      </c>
      <c r="AD78" s="26">
        <f t="shared" si="93"/>
        <v>0</v>
      </c>
      <c r="AE78" s="27">
        <f t="shared" si="94"/>
        <v>0</v>
      </c>
      <c r="AF78" s="28">
        <f t="shared" si="95"/>
        <v>6</v>
      </c>
      <c r="AG78" s="29">
        <f t="shared" si="96"/>
        <v>0.5</v>
      </c>
      <c r="AH78" s="28">
        <f t="shared" si="97"/>
        <v>0</v>
      </c>
      <c r="AI78" s="22">
        <f t="shared" si="98"/>
        <v>0</v>
      </c>
    </row>
    <row r="79" spans="1:35" s="274" customFormat="1" ht="15">
      <c r="A79" s="30"/>
      <c r="B79" s="305" t="s">
        <v>1503</v>
      </c>
      <c r="C79" s="305" t="s">
        <v>1484</v>
      </c>
      <c r="D79" s="309">
        <v>6</v>
      </c>
      <c r="E79" s="18">
        <f t="shared" si="78"/>
        <v>0.5</v>
      </c>
      <c r="F79" s="19"/>
      <c r="G79" s="18">
        <f t="shared" si="79"/>
        <v>0</v>
      </c>
      <c r="H79" s="19"/>
      <c r="I79" s="18">
        <f t="shared" si="80"/>
        <v>0</v>
      </c>
      <c r="J79" s="19"/>
      <c r="K79" s="18">
        <f t="shared" si="81"/>
        <v>0</v>
      </c>
      <c r="L79" s="19"/>
      <c r="M79" s="18">
        <f t="shared" si="82"/>
        <v>0</v>
      </c>
      <c r="N79" s="20">
        <f t="shared" si="83"/>
        <v>6</v>
      </c>
      <c r="O79" s="21">
        <f t="shared" si="84"/>
        <v>0.5</v>
      </c>
      <c r="P79" s="19"/>
      <c r="Q79" s="18">
        <f t="shared" si="85"/>
        <v>0</v>
      </c>
      <c r="R79" s="19"/>
      <c r="S79" s="18">
        <f t="shared" si="86"/>
        <v>0</v>
      </c>
      <c r="T79" s="20">
        <f t="shared" si="87"/>
        <v>0</v>
      </c>
      <c r="U79" s="22">
        <f t="shared" si="88"/>
        <v>0</v>
      </c>
      <c r="V79" s="23"/>
      <c r="W79" s="18">
        <f t="shared" si="89"/>
        <v>0</v>
      </c>
      <c r="X79" s="24"/>
      <c r="Y79" s="18">
        <f t="shared" si="90"/>
        <v>0</v>
      </c>
      <c r="Z79" s="24"/>
      <c r="AA79" s="34">
        <f t="shared" si="91"/>
        <v>0</v>
      </c>
      <c r="AB79" s="33"/>
      <c r="AC79" s="34">
        <f t="shared" si="92"/>
        <v>0</v>
      </c>
      <c r="AD79" s="26">
        <f t="shared" si="93"/>
        <v>0</v>
      </c>
      <c r="AE79" s="27">
        <f t="shared" si="94"/>
        <v>0</v>
      </c>
      <c r="AF79" s="28">
        <f t="shared" si="95"/>
        <v>6</v>
      </c>
      <c r="AG79" s="29">
        <f t="shared" si="96"/>
        <v>0.5</v>
      </c>
      <c r="AH79" s="28">
        <f t="shared" si="97"/>
        <v>0</v>
      </c>
      <c r="AI79" s="22">
        <f t="shared" si="98"/>
        <v>0</v>
      </c>
    </row>
    <row r="80" spans="1:35" s="274" customFormat="1" ht="15">
      <c r="A80" s="30"/>
      <c r="B80" s="305" t="s">
        <v>1504</v>
      </c>
      <c r="C80" s="305" t="s">
        <v>1485</v>
      </c>
      <c r="D80" s="309">
        <v>3</v>
      </c>
      <c r="E80" s="18">
        <f t="shared" si="78"/>
        <v>0.25</v>
      </c>
      <c r="F80" s="19"/>
      <c r="G80" s="18">
        <f t="shared" si="79"/>
        <v>0</v>
      </c>
      <c r="H80" s="19"/>
      <c r="I80" s="18">
        <f t="shared" si="80"/>
        <v>0</v>
      </c>
      <c r="J80" s="19"/>
      <c r="K80" s="18">
        <f t="shared" si="81"/>
        <v>0</v>
      </c>
      <c r="L80" s="19"/>
      <c r="M80" s="18">
        <f t="shared" si="82"/>
        <v>0</v>
      </c>
      <c r="N80" s="20">
        <f t="shared" si="83"/>
        <v>3</v>
      </c>
      <c r="O80" s="21">
        <f t="shared" si="84"/>
        <v>0.25</v>
      </c>
      <c r="P80" s="19"/>
      <c r="Q80" s="18">
        <f t="shared" si="85"/>
        <v>0</v>
      </c>
      <c r="R80" s="19"/>
      <c r="S80" s="18">
        <f t="shared" si="86"/>
        <v>0</v>
      </c>
      <c r="T80" s="20">
        <f t="shared" si="87"/>
        <v>0</v>
      </c>
      <c r="U80" s="22">
        <f t="shared" si="88"/>
        <v>0</v>
      </c>
      <c r="V80" s="23"/>
      <c r="W80" s="18">
        <f t="shared" si="89"/>
        <v>0</v>
      </c>
      <c r="X80" s="24"/>
      <c r="Y80" s="18">
        <f t="shared" si="90"/>
        <v>0</v>
      </c>
      <c r="Z80" s="24"/>
      <c r="AA80" s="34">
        <f t="shared" si="91"/>
        <v>0</v>
      </c>
      <c r="AB80" s="33"/>
      <c r="AC80" s="34">
        <f t="shared" si="92"/>
        <v>0</v>
      </c>
      <c r="AD80" s="26">
        <f t="shared" si="93"/>
        <v>0</v>
      </c>
      <c r="AE80" s="27">
        <f t="shared" si="94"/>
        <v>0</v>
      </c>
      <c r="AF80" s="28">
        <f t="shared" si="95"/>
        <v>3</v>
      </c>
      <c r="AG80" s="29">
        <f t="shared" si="96"/>
        <v>0.25</v>
      </c>
      <c r="AH80" s="28">
        <f t="shared" si="97"/>
        <v>0</v>
      </c>
      <c r="AI80" s="22">
        <f t="shared" si="98"/>
        <v>0</v>
      </c>
    </row>
    <row r="81" spans="1:35" s="274" customFormat="1" ht="15">
      <c r="A81" s="30"/>
      <c r="B81" s="305" t="s">
        <v>1448</v>
      </c>
      <c r="C81" s="305" t="s">
        <v>1436</v>
      </c>
      <c r="D81" s="309">
        <v>3</v>
      </c>
      <c r="E81" s="18">
        <f t="shared" si="78"/>
        <v>0.25</v>
      </c>
      <c r="F81" s="19"/>
      <c r="G81" s="18">
        <f t="shared" si="79"/>
        <v>0</v>
      </c>
      <c r="H81" s="19"/>
      <c r="I81" s="18">
        <f t="shared" si="80"/>
        <v>0</v>
      </c>
      <c r="J81" s="19"/>
      <c r="K81" s="18">
        <f t="shared" si="81"/>
        <v>0</v>
      </c>
      <c r="L81" s="19"/>
      <c r="M81" s="18">
        <f t="shared" si="82"/>
        <v>0</v>
      </c>
      <c r="N81" s="20">
        <f t="shared" si="83"/>
        <v>3</v>
      </c>
      <c r="O81" s="21">
        <f t="shared" si="84"/>
        <v>0.25</v>
      </c>
      <c r="P81" s="19"/>
      <c r="Q81" s="18">
        <f t="shared" si="85"/>
        <v>0</v>
      </c>
      <c r="R81" s="19"/>
      <c r="S81" s="18">
        <f t="shared" si="86"/>
        <v>0</v>
      </c>
      <c r="T81" s="20">
        <f t="shared" si="87"/>
        <v>0</v>
      </c>
      <c r="U81" s="22">
        <f t="shared" si="88"/>
        <v>0</v>
      </c>
      <c r="V81" s="23"/>
      <c r="W81" s="18">
        <f t="shared" si="89"/>
        <v>0</v>
      </c>
      <c r="X81" s="24"/>
      <c r="Y81" s="18">
        <f t="shared" si="90"/>
        <v>0</v>
      </c>
      <c r="Z81" s="24"/>
      <c r="AA81" s="34">
        <f t="shared" si="91"/>
        <v>0</v>
      </c>
      <c r="AB81" s="33"/>
      <c r="AC81" s="34">
        <f t="shared" si="92"/>
        <v>0</v>
      </c>
      <c r="AD81" s="26">
        <f t="shared" si="93"/>
        <v>0</v>
      </c>
      <c r="AE81" s="27">
        <f t="shared" si="94"/>
        <v>0</v>
      </c>
      <c r="AF81" s="28">
        <f t="shared" si="95"/>
        <v>3</v>
      </c>
      <c r="AG81" s="29">
        <f t="shared" si="96"/>
        <v>0.25</v>
      </c>
      <c r="AH81" s="28">
        <f t="shared" si="97"/>
        <v>0</v>
      </c>
      <c r="AI81" s="22">
        <f t="shared" si="98"/>
        <v>0</v>
      </c>
    </row>
    <row r="82" spans="1:35" s="274" customFormat="1" ht="15">
      <c r="A82" s="15"/>
      <c r="B82" s="305" t="s">
        <v>1505</v>
      </c>
      <c r="C82" s="305" t="s">
        <v>1486</v>
      </c>
      <c r="D82" s="309">
        <v>3</v>
      </c>
      <c r="E82" s="18">
        <f t="shared" si="78"/>
        <v>0.25</v>
      </c>
      <c r="F82" s="19"/>
      <c r="G82" s="18">
        <f t="shared" si="79"/>
        <v>0</v>
      </c>
      <c r="H82" s="19"/>
      <c r="I82" s="18">
        <f t="shared" si="80"/>
        <v>0</v>
      </c>
      <c r="J82" s="19"/>
      <c r="K82" s="18">
        <f t="shared" si="81"/>
        <v>0</v>
      </c>
      <c r="L82" s="19"/>
      <c r="M82" s="18">
        <f t="shared" si="82"/>
        <v>0</v>
      </c>
      <c r="N82" s="20">
        <f t="shared" si="83"/>
        <v>3</v>
      </c>
      <c r="O82" s="21">
        <f t="shared" si="84"/>
        <v>0.25</v>
      </c>
      <c r="P82" s="19"/>
      <c r="Q82" s="18">
        <f t="shared" si="85"/>
        <v>0</v>
      </c>
      <c r="R82" s="19"/>
      <c r="S82" s="18">
        <f t="shared" si="86"/>
        <v>0</v>
      </c>
      <c r="T82" s="20">
        <f t="shared" si="87"/>
        <v>0</v>
      </c>
      <c r="U82" s="22">
        <f t="shared" si="88"/>
        <v>0</v>
      </c>
      <c r="V82" s="23"/>
      <c r="W82" s="18">
        <f t="shared" si="89"/>
        <v>0</v>
      </c>
      <c r="X82" s="24"/>
      <c r="Y82" s="18">
        <f t="shared" si="90"/>
        <v>0</v>
      </c>
      <c r="Z82" s="24"/>
      <c r="AA82" s="34">
        <f t="shared" si="91"/>
        <v>0</v>
      </c>
      <c r="AB82" s="33"/>
      <c r="AC82" s="34">
        <f t="shared" si="92"/>
        <v>0</v>
      </c>
      <c r="AD82" s="26">
        <f t="shared" si="93"/>
        <v>0</v>
      </c>
      <c r="AE82" s="27">
        <f t="shared" si="94"/>
        <v>0</v>
      </c>
      <c r="AF82" s="28">
        <f t="shared" si="95"/>
        <v>3</v>
      </c>
      <c r="AG82" s="29">
        <f t="shared" si="96"/>
        <v>0.25</v>
      </c>
      <c r="AH82" s="28">
        <f t="shared" si="97"/>
        <v>0</v>
      </c>
      <c r="AI82" s="22">
        <f t="shared" si="98"/>
        <v>0</v>
      </c>
    </row>
    <row r="83" spans="1:35" ht="15">
      <c r="A83" s="30"/>
      <c r="B83" s="305" t="s">
        <v>1506</v>
      </c>
      <c r="C83" s="305" t="s">
        <v>1487</v>
      </c>
      <c r="D83" s="309">
        <v>6</v>
      </c>
      <c r="E83" s="18">
        <f t="shared" si="0"/>
        <v>0.5</v>
      </c>
      <c r="F83" s="19"/>
      <c r="G83" s="18">
        <f t="shared" si="22"/>
        <v>0</v>
      </c>
      <c r="H83" s="19"/>
      <c r="I83" s="18">
        <f t="shared" si="23"/>
        <v>0</v>
      </c>
      <c r="J83" s="19"/>
      <c r="K83" s="18">
        <f t="shared" si="24"/>
        <v>0</v>
      </c>
      <c r="L83" s="19"/>
      <c r="M83" s="18">
        <f t="shared" si="25"/>
        <v>0</v>
      </c>
      <c r="N83" s="20">
        <f t="shared" si="17"/>
        <v>6</v>
      </c>
      <c r="O83" s="21">
        <f t="shared" si="17"/>
        <v>0.5</v>
      </c>
      <c r="P83" s="19"/>
      <c r="Q83" s="18">
        <f t="shared" si="26"/>
        <v>0</v>
      </c>
      <c r="R83" s="19"/>
      <c r="S83" s="18">
        <f t="shared" si="27"/>
        <v>0</v>
      </c>
      <c r="T83" s="20">
        <f t="shared" si="18"/>
        <v>0</v>
      </c>
      <c r="U83" s="22">
        <f t="shared" si="18"/>
        <v>0</v>
      </c>
      <c r="V83" s="23"/>
      <c r="W83" s="18">
        <f t="shared" si="28"/>
        <v>0</v>
      </c>
      <c r="X83" s="24"/>
      <c r="Y83" s="18">
        <f t="shared" si="29"/>
        <v>0</v>
      </c>
      <c r="Z83" s="24"/>
      <c r="AA83" s="34">
        <f t="shared" si="35"/>
        <v>0</v>
      </c>
      <c r="AB83" s="33"/>
      <c r="AC83" s="34">
        <f t="shared" si="12"/>
        <v>0</v>
      </c>
      <c r="AD83" s="26">
        <f t="shared" si="31"/>
        <v>0</v>
      </c>
      <c r="AE83" s="27">
        <f t="shared" si="31"/>
        <v>0</v>
      </c>
      <c r="AF83" s="28">
        <f t="shared" si="32"/>
        <v>6</v>
      </c>
      <c r="AG83" s="29">
        <f t="shared" si="32"/>
        <v>0.5</v>
      </c>
      <c r="AH83" s="28">
        <f t="shared" si="33"/>
        <v>0</v>
      </c>
      <c r="AI83" s="22">
        <f t="shared" si="34"/>
        <v>0</v>
      </c>
    </row>
    <row r="84" spans="1:35" ht="15">
      <c r="A84" s="30"/>
      <c r="B84" s="305" t="s">
        <v>1507</v>
      </c>
      <c r="C84" s="305" t="s">
        <v>1488</v>
      </c>
      <c r="D84" s="309">
        <v>1</v>
      </c>
      <c r="E84" s="18">
        <f t="shared" si="0"/>
        <v>0.08333333333333333</v>
      </c>
      <c r="F84" s="19"/>
      <c r="G84" s="18">
        <f t="shared" si="22"/>
        <v>0</v>
      </c>
      <c r="H84" s="19"/>
      <c r="I84" s="18">
        <f t="shared" si="23"/>
        <v>0</v>
      </c>
      <c r="J84" s="19"/>
      <c r="K84" s="18">
        <f t="shared" si="24"/>
        <v>0</v>
      </c>
      <c r="L84" s="19"/>
      <c r="M84" s="18">
        <f t="shared" si="25"/>
        <v>0</v>
      </c>
      <c r="N84" s="20">
        <f t="shared" si="17"/>
        <v>1</v>
      </c>
      <c r="O84" s="21">
        <f t="shared" si="17"/>
        <v>0.08333333333333333</v>
      </c>
      <c r="P84" s="19"/>
      <c r="Q84" s="18">
        <f t="shared" si="26"/>
        <v>0</v>
      </c>
      <c r="R84" s="19"/>
      <c r="S84" s="18">
        <f t="shared" si="27"/>
        <v>0</v>
      </c>
      <c r="T84" s="20">
        <f t="shared" si="18"/>
        <v>0</v>
      </c>
      <c r="U84" s="22">
        <f t="shared" si="18"/>
        <v>0</v>
      </c>
      <c r="V84" s="23"/>
      <c r="W84" s="18">
        <f t="shared" si="28"/>
        <v>0</v>
      </c>
      <c r="X84" s="24"/>
      <c r="Y84" s="18">
        <f t="shared" si="29"/>
        <v>0</v>
      </c>
      <c r="Z84" s="24"/>
      <c r="AA84" s="34">
        <f t="shared" si="35"/>
        <v>0</v>
      </c>
      <c r="AB84" s="33"/>
      <c r="AC84" s="34">
        <f t="shared" si="12"/>
        <v>0</v>
      </c>
      <c r="AD84" s="26">
        <f t="shared" si="31"/>
        <v>0</v>
      </c>
      <c r="AE84" s="27">
        <f t="shared" si="31"/>
        <v>0</v>
      </c>
      <c r="AF84" s="28">
        <f t="shared" si="32"/>
        <v>1</v>
      </c>
      <c r="AG84" s="29">
        <f t="shared" si="32"/>
        <v>0.08333333333333333</v>
      </c>
      <c r="AH84" s="28">
        <f t="shared" si="33"/>
        <v>0</v>
      </c>
      <c r="AI84" s="22">
        <f t="shared" si="34"/>
        <v>0</v>
      </c>
    </row>
    <row r="85" spans="1:35" ht="15">
      <c r="A85" s="30"/>
      <c r="B85" s="305" t="s">
        <v>1508</v>
      </c>
      <c r="C85" s="305" t="s">
        <v>1489</v>
      </c>
      <c r="D85" s="309">
        <v>3</v>
      </c>
      <c r="E85" s="18">
        <f t="shared" si="0"/>
        <v>0.25</v>
      </c>
      <c r="F85" s="19"/>
      <c r="G85" s="18">
        <f t="shared" si="22"/>
        <v>0</v>
      </c>
      <c r="H85" s="19"/>
      <c r="I85" s="18">
        <f t="shared" si="23"/>
        <v>0</v>
      </c>
      <c r="J85" s="19"/>
      <c r="K85" s="18">
        <f t="shared" si="24"/>
        <v>0</v>
      </c>
      <c r="L85" s="19"/>
      <c r="M85" s="18">
        <f t="shared" si="25"/>
        <v>0</v>
      </c>
      <c r="N85" s="20">
        <f t="shared" si="17"/>
        <v>3</v>
      </c>
      <c r="O85" s="21">
        <f t="shared" si="17"/>
        <v>0.25</v>
      </c>
      <c r="P85" s="19"/>
      <c r="Q85" s="18">
        <f t="shared" si="26"/>
        <v>0</v>
      </c>
      <c r="R85" s="19"/>
      <c r="S85" s="18">
        <f t="shared" si="27"/>
        <v>0</v>
      </c>
      <c r="T85" s="20">
        <f t="shared" si="18"/>
        <v>0</v>
      </c>
      <c r="U85" s="22">
        <f t="shared" si="18"/>
        <v>0</v>
      </c>
      <c r="V85" s="23"/>
      <c r="W85" s="18">
        <f t="shared" si="28"/>
        <v>0</v>
      </c>
      <c r="X85" s="24"/>
      <c r="Y85" s="18">
        <f t="shared" si="29"/>
        <v>0</v>
      </c>
      <c r="Z85" s="24"/>
      <c r="AA85" s="34">
        <f t="shared" si="35"/>
        <v>0</v>
      </c>
      <c r="AB85" s="33"/>
      <c r="AC85" s="34">
        <f t="shared" si="12"/>
        <v>0</v>
      </c>
      <c r="AD85" s="26">
        <f t="shared" si="31"/>
        <v>0</v>
      </c>
      <c r="AE85" s="27">
        <f t="shared" si="31"/>
        <v>0</v>
      </c>
      <c r="AF85" s="28">
        <f t="shared" si="32"/>
        <v>3</v>
      </c>
      <c r="AG85" s="29">
        <f t="shared" si="32"/>
        <v>0.25</v>
      </c>
      <c r="AH85" s="28">
        <f t="shared" si="33"/>
        <v>0</v>
      </c>
      <c r="AI85" s="22">
        <f t="shared" si="34"/>
        <v>0</v>
      </c>
    </row>
    <row r="86" spans="1:35" ht="15">
      <c r="A86" s="30"/>
      <c r="B86" s="305" t="s">
        <v>1509</v>
      </c>
      <c r="C86" s="305" t="s">
        <v>1490</v>
      </c>
      <c r="D86" s="309">
        <v>6</v>
      </c>
      <c r="E86" s="18">
        <f t="shared" si="0"/>
        <v>0.5</v>
      </c>
      <c r="F86" s="19"/>
      <c r="G86" s="18">
        <f t="shared" si="22"/>
        <v>0</v>
      </c>
      <c r="H86" s="19"/>
      <c r="I86" s="18">
        <f t="shared" si="23"/>
        <v>0</v>
      </c>
      <c r="J86" s="19"/>
      <c r="K86" s="18">
        <f t="shared" si="24"/>
        <v>0</v>
      </c>
      <c r="L86" s="19"/>
      <c r="M86" s="18">
        <f t="shared" si="25"/>
        <v>0</v>
      </c>
      <c r="N86" s="20">
        <f t="shared" si="17"/>
        <v>6</v>
      </c>
      <c r="O86" s="21">
        <f t="shared" si="17"/>
        <v>0.5</v>
      </c>
      <c r="P86" s="19"/>
      <c r="Q86" s="18">
        <f t="shared" si="26"/>
        <v>0</v>
      </c>
      <c r="R86" s="19"/>
      <c r="S86" s="18">
        <f t="shared" si="27"/>
        <v>0</v>
      </c>
      <c r="T86" s="20">
        <f t="shared" si="18"/>
        <v>0</v>
      </c>
      <c r="U86" s="22">
        <f t="shared" si="18"/>
        <v>0</v>
      </c>
      <c r="V86" s="23"/>
      <c r="W86" s="18">
        <f t="shared" si="28"/>
        <v>0</v>
      </c>
      <c r="X86" s="24"/>
      <c r="Y86" s="18">
        <f t="shared" si="29"/>
        <v>0</v>
      </c>
      <c r="Z86" s="24"/>
      <c r="AA86" s="34">
        <f t="shared" si="35"/>
        <v>0</v>
      </c>
      <c r="AB86" s="33"/>
      <c r="AC86" s="34">
        <f t="shared" si="12"/>
        <v>0</v>
      </c>
      <c r="AD86" s="26">
        <f t="shared" si="31"/>
        <v>0</v>
      </c>
      <c r="AE86" s="27">
        <f t="shared" si="31"/>
        <v>0</v>
      </c>
      <c r="AF86" s="28">
        <f t="shared" si="32"/>
        <v>6</v>
      </c>
      <c r="AG86" s="29">
        <f t="shared" si="32"/>
        <v>0.5</v>
      </c>
      <c r="AH86" s="28">
        <f t="shared" si="33"/>
        <v>0</v>
      </c>
      <c r="AI86" s="22">
        <f t="shared" si="34"/>
        <v>0</v>
      </c>
    </row>
    <row r="87" spans="1:35" ht="15">
      <c r="A87" s="30"/>
      <c r="B87" s="305" t="s">
        <v>1510</v>
      </c>
      <c r="C87" s="305" t="s">
        <v>1491</v>
      </c>
      <c r="D87" s="309">
        <v>3</v>
      </c>
      <c r="E87" s="18">
        <f t="shared" si="0"/>
        <v>0.25</v>
      </c>
      <c r="F87" s="19"/>
      <c r="G87" s="18">
        <f t="shared" si="22"/>
        <v>0</v>
      </c>
      <c r="H87" s="19"/>
      <c r="I87" s="18">
        <f t="shared" si="23"/>
        <v>0</v>
      </c>
      <c r="J87" s="19"/>
      <c r="K87" s="18">
        <f t="shared" si="24"/>
        <v>0</v>
      </c>
      <c r="L87" s="19"/>
      <c r="M87" s="18">
        <f t="shared" si="25"/>
        <v>0</v>
      </c>
      <c r="N87" s="20">
        <f t="shared" si="17"/>
        <v>3</v>
      </c>
      <c r="O87" s="21">
        <f t="shared" si="17"/>
        <v>0.25</v>
      </c>
      <c r="P87" s="19"/>
      <c r="Q87" s="18">
        <f t="shared" si="26"/>
        <v>0</v>
      </c>
      <c r="R87" s="19"/>
      <c r="S87" s="18">
        <f t="shared" si="27"/>
        <v>0</v>
      </c>
      <c r="T87" s="20">
        <f t="shared" si="18"/>
        <v>0</v>
      </c>
      <c r="U87" s="22">
        <f t="shared" si="18"/>
        <v>0</v>
      </c>
      <c r="V87" s="23"/>
      <c r="W87" s="18">
        <f t="shared" si="28"/>
        <v>0</v>
      </c>
      <c r="X87" s="24"/>
      <c r="Y87" s="18">
        <f t="shared" si="29"/>
        <v>0</v>
      </c>
      <c r="Z87" s="24"/>
      <c r="AA87" s="34">
        <f t="shared" si="35"/>
        <v>0</v>
      </c>
      <c r="AB87" s="33"/>
      <c r="AC87" s="34">
        <f t="shared" si="12"/>
        <v>0</v>
      </c>
      <c r="AD87" s="26">
        <f t="shared" si="31"/>
        <v>0</v>
      </c>
      <c r="AE87" s="27">
        <f t="shared" si="31"/>
        <v>0</v>
      </c>
      <c r="AF87" s="28">
        <f t="shared" si="32"/>
        <v>3</v>
      </c>
      <c r="AG87" s="29">
        <f t="shared" si="32"/>
        <v>0.25</v>
      </c>
      <c r="AH87" s="28">
        <f t="shared" si="33"/>
        <v>0</v>
      </c>
      <c r="AI87" s="22">
        <f t="shared" si="34"/>
        <v>0</v>
      </c>
    </row>
    <row r="88" spans="1:35" ht="15">
      <c r="A88" s="15"/>
      <c r="B88" s="305" t="s">
        <v>1511</v>
      </c>
      <c r="C88" s="305" t="s">
        <v>1492</v>
      </c>
      <c r="D88" s="309">
        <v>3</v>
      </c>
      <c r="E88" s="18">
        <f t="shared" si="0"/>
        <v>0.25</v>
      </c>
      <c r="F88" s="19"/>
      <c r="G88" s="18">
        <f t="shared" si="22"/>
        <v>0</v>
      </c>
      <c r="H88" s="19"/>
      <c r="I88" s="18">
        <f t="shared" si="23"/>
        <v>0</v>
      </c>
      <c r="J88" s="19"/>
      <c r="K88" s="18">
        <f t="shared" si="24"/>
        <v>0</v>
      </c>
      <c r="L88" s="19"/>
      <c r="M88" s="18">
        <f t="shared" si="25"/>
        <v>0</v>
      </c>
      <c r="N88" s="20">
        <f t="shared" si="17"/>
        <v>3</v>
      </c>
      <c r="O88" s="21">
        <f t="shared" si="17"/>
        <v>0.25</v>
      </c>
      <c r="P88" s="19"/>
      <c r="Q88" s="18">
        <f t="shared" si="26"/>
        <v>0</v>
      </c>
      <c r="R88" s="19"/>
      <c r="S88" s="18">
        <f t="shared" si="27"/>
        <v>0</v>
      </c>
      <c r="T88" s="20">
        <f t="shared" si="18"/>
        <v>0</v>
      </c>
      <c r="U88" s="22">
        <f t="shared" si="18"/>
        <v>0</v>
      </c>
      <c r="V88" s="23"/>
      <c r="W88" s="18">
        <f t="shared" si="28"/>
        <v>0</v>
      </c>
      <c r="X88" s="24"/>
      <c r="Y88" s="18">
        <f t="shared" si="29"/>
        <v>0</v>
      </c>
      <c r="Z88" s="24"/>
      <c r="AA88" s="34">
        <f t="shared" si="35"/>
        <v>0</v>
      </c>
      <c r="AB88" s="33"/>
      <c r="AC88" s="34">
        <f t="shared" si="12"/>
        <v>0</v>
      </c>
      <c r="AD88" s="26">
        <f t="shared" si="31"/>
        <v>0</v>
      </c>
      <c r="AE88" s="27">
        <f t="shared" si="31"/>
        <v>0</v>
      </c>
      <c r="AF88" s="28">
        <f t="shared" si="32"/>
        <v>3</v>
      </c>
      <c r="AG88" s="29">
        <f t="shared" si="32"/>
        <v>0.25</v>
      </c>
      <c r="AH88" s="28">
        <f t="shared" si="33"/>
        <v>0</v>
      </c>
      <c r="AI88" s="22">
        <f t="shared" si="34"/>
        <v>0</v>
      </c>
    </row>
    <row r="89" spans="1:35" ht="15.75" thickBot="1">
      <c r="A89" s="30"/>
      <c r="B89" s="31"/>
      <c r="C89" s="36"/>
      <c r="D89" s="17"/>
      <c r="E89" s="18">
        <f t="shared" si="0"/>
        <v>0</v>
      </c>
      <c r="F89" s="19"/>
      <c r="G89" s="18">
        <f t="shared" si="22"/>
        <v>0</v>
      </c>
      <c r="H89" s="19"/>
      <c r="I89" s="18">
        <f t="shared" si="23"/>
        <v>0</v>
      </c>
      <c r="J89" s="19"/>
      <c r="K89" s="18">
        <f t="shared" si="24"/>
        <v>0</v>
      </c>
      <c r="L89" s="19"/>
      <c r="M89" s="18">
        <f t="shared" si="25"/>
        <v>0</v>
      </c>
      <c r="N89" s="20">
        <f t="shared" si="17"/>
        <v>0</v>
      </c>
      <c r="O89" s="21">
        <f t="shared" si="17"/>
        <v>0</v>
      </c>
      <c r="P89" s="19"/>
      <c r="Q89" s="18">
        <f t="shared" si="26"/>
        <v>0</v>
      </c>
      <c r="R89" s="19"/>
      <c r="S89" s="18">
        <f t="shared" si="27"/>
        <v>0</v>
      </c>
      <c r="T89" s="20">
        <f t="shared" si="18"/>
        <v>0</v>
      </c>
      <c r="U89" s="22">
        <f t="shared" si="18"/>
        <v>0</v>
      </c>
      <c r="V89" s="23"/>
      <c r="W89" s="18">
        <f t="shared" si="28"/>
        <v>0</v>
      </c>
      <c r="X89" s="24"/>
      <c r="Y89" s="18">
        <f t="shared" si="29"/>
        <v>0</v>
      </c>
      <c r="Z89" s="24"/>
      <c r="AA89" s="34">
        <f t="shared" si="35"/>
        <v>0</v>
      </c>
      <c r="AB89" s="37"/>
      <c r="AC89" s="34">
        <f t="shared" si="12"/>
        <v>0</v>
      </c>
      <c r="AD89" s="38">
        <f t="shared" si="31"/>
        <v>0</v>
      </c>
      <c r="AE89" s="27">
        <f t="shared" si="31"/>
        <v>0</v>
      </c>
      <c r="AF89" s="28">
        <f t="shared" si="32"/>
        <v>0</v>
      </c>
      <c r="AG89" s="29">
        <f t="shared" si="32"/>
        <v>0</v>
      </c>
      <c r="AH89" s="28">
        <f t="shared" si="33"/>
        <v>0</v>
      </c>
      <c r="AI89" s="22">
        <f t="shared" si="34"/>
        <v>0</v>
      </c>
    </row>
    <row r="90" spans="1:67" s="41" customFormat="1" ht="15.75" thickBot="1">
      <c r="A90" s="496" t="s">
        <v>38</v>
      </c>
      <c r="B90" s="497"/>
      <c r="C90" s="498"/>
      <c r="D90" s="39">
        <f aca="true" t="shared" si="99" ref="D90:Q90">SUM(D20:D89)</f>
        <v>268</v>
      </c>
      <c r="E90" s="39">
        <f t="shared" si="99"/>
        <v>22.333333333333332</v>
      </c>
      <c r="F90" s="39">
        <f t="shared" si="99"/>
        <v>39.5</v>
      </c>
      <c r="G90" s="39">
        <f t="shared" si="99"/>
        <v>3.291666666666667</v>
      </c>
      <c r="H90" s="39">
        <f t="shared" si="99"/>
        <v>0</v>
      </c>
      <c r="I90" s="39">
        <f t="shared" si="99"/>
        <v>0</v>
      </c>
      <c r="J90" s="39">
        <f t="shared" si="99"/>
        <v>0</v>
      </c>
      <c r="K90" s="39">
        <f t="shared" si="99"/>
        <v>0</v>
      </c>
      <c r="L90" s="39">
        <f t="shared" si="99"/>
        <v>0</v>
      </c>
      <c r="M90" s="39">
        <f t="shared" si="99"/>
        <v>0</v>
      </c>
      <c r="N90" s="39">
        <f t="shared" si="99"/>
        <v>307.5</v>
      </c>
      <c r="O90" s="39">
        <f t="shared" si="99"/>
        <v>25.625</v>
      </c>
      <c r="P90" s="39">
        <f t="shared" si="99"/>
        <v>18</v>
      </c>
      <c r="Q90" s="39">
        <f t="shared" si="99"/>
        <v>1.5000000000000002</v>
      </c>
      <c r="R90" s="39">
        <f>SUM(R20:R57)</f>
        <v>1</v>
      </c>
      <c r="S90" s="39">
        <f>SUM(S20:S89)</f>
        <v>0.08333333333333333</v>
      </c>
      <c r="T90" s="39">
        <f>SUM(T20:T89)</f>
        <v>19</v>
      </c>
      <c r="U90" s="39">
        <f>SUM(U20:U89)</f>
        <v>1.5833333333333335</v>
      </c>
      <c r="V90" s="39">
        <f>SUM(V20:V89)</f>
        <v>0</v>
      </c>
      <c r="W90" s="39">
        <f>SUM(W20:W57)</f>
        <v>0</v>
      </c>
      <c r="X90" s="39">
        <f aca="true" t="shared" si="100" ref="X90:AI90">SUM(X20:X89)</f>
        <v>0</v>
      </c>
      <c r="Y90" s="39">
        <f t="shared" si="100"/>
        <v>0</v>
      </c>
      <c r="Z90" s="39">
        <f t="shared" si="100"/>
        <v>54</v>
      </c>
      <c r="AA90" s="39">
        <f t="shared" si="100"/>
        <v>4.5</v>
      </c>
      <c r="AB90" s="39">
        <f t="shared" si="100"/>
        <v>1</v>
      </c>
      <c r="AC90" s="39">
        <f t="shared" si="100"/>
        <v>0.08333333333333333</v>
      </c>
      <c r="AD90" s="39">
        <f t="shared" si="100"/>
        <v>55</v>
      </c>
      <c r="AE90" s="39">
        <f t="shared" si="100"/>
        <v>4.583333333333334</v>
      </c>
      <c r="AF90" s="39">
        <f t="shared" si="100"/>
        <v>381.5</v>
      </c>
      <c r="AG90" s="39">
        <f t="shared" si="100"/>
        <v>31.791666666666668</v>
      </c>
      <c r="AH90" s="39">
        <f t="shared" si="100"/>
        <v>10</v>
      </c>
      <c r="AI90" s="40">
        <f t="shared" si="100"/>
        <v>0.8333333333333333</v>
      </c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</row>
    <row r="91" spans="16:67" ht="15">
      <c r="P91" s="1"/>
      <c r="Q91" s="1"/>
      <c r="R91" s="1"/>
      <c r="S91" s="1"/>
      <c r="V91" s="1"/>
      <c r="W91" s="1"/>
      <c r="X91" s="1"/>
      <c r="Y91" s="1"/>
      <c r="Z91" s="1"/>
      <c r="AA91" s="1"/>
      <c r="AB91" s="1"/>
      <c r="AC91" s="1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</row>
    <row r="92" spans="1:19" ht="15">
      <c r="A92" s="373" t="s">
        <v>39</v>
      </c>
      <c r="B92" s="374"/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4"/>
      <c r="R92" s="374"/>
      <c r="S92" s="374"/>
    </row>
    <row r="93" spans="1:36" ht="15" customHeight="1">
      <c r="A93" s="375" t="s">
        <v>1820</v>
      </c>
      <c r="B93" s="376"/>
      <c r="C93" s="376"/>
      <c r="D93" s="376"/>
      <c r="E93" s="376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6"/>
      <c r="Z93" s="376"/>
      <c r="AA93" s="376"/>
      <c r="AB93" s="376"/>
      <c r="AC93" s="376"/>
      <c r="AD93" s="376"/>
      <c r="AE93" s="376"/>
      <c r="AF93" s="376"/>
      <c r="AG93" s="376"/>
      <c r="AH93" s="376"/>
      <c r="AI93" s="376"/>
      <c r="AJ93" s="1"/>
    </row>
    <row r="95" ht="15">
      <c r="A95" s="110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90:C90"/>
    <mergeCell ref="A92:S92"/>
    <mergeCell ref="A93:AI93"/>
    <mergeCell ref="AH17:AH19"/>
    <mergeCell ref="AI17:AI19"/>
    <mergeCell ref="A20:C20"/>
    <mergeCell ref="A44:C44"/>
    <mergeCell ref="A52:C52"/>
    <mergeCell ref="A67:C67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6"/>
  <sheetViews>
    <sheetView workbookViewId="0" topLeftCell="A40">
      <selection activeCell="E53" sqref="E53:E55"/>
    </sheetView>
  </sheetViews>
  <sheetFormatPr defaultColWidth="9.140625" defaultRowHeight="15"/>
  <cols>
    <col min="1" max="1" width="21.00390625" style="110" customWidth="1"/>
    <col min="2" max="2" width="23.7109375" style="110" customWidth="1"/>
    <col min="3" max="3" width="45.28125" style="110" customWidth="1"/>
    <col min="4" max="5" width="8.00390625" style="110" customWidth="1"/>
    <col min="6" max="6" width="7.00390625" style="110" bestFit="1" customWidth="1"/>
    <col min="7" max="7" width="7.28125" style="110" customWidth="1"/>
    <col min="8" max="8" width="5.8515625" style="110" customWidth="1"/>
    <col min="9" max="9" width="6.421875" style="110" customWidth="1"/>
    <col min="10" max="11" width="6.28125" style="110" customWidth="1"/>
    <col min="12" max="13" width="7.28125" style="110" customWidth="1"/>
    <col min="14" max="14" width="11.28125" style="1" customWidth="1"/>
    <col min="15" max="15" width="11.00390625" style="1" customWidth="1"/>
    <col min="16" max="16" width="8.57421875" style="110" customWidth="1"/>
    <col min="17" max="17" width="7.421875" style="110" customWidth="1"/>
    <col min="18" max="19" width="7.7109375" style="110" customWidth="1"/>
    <col min="20" max="20" width="9.28125" style="1" customWidth="1"/>
    <col min="21" max="21" width="9.8515625" style="1" customWidth="1"/>
    <col min="22" max="22" width="7.7109375" style="110" customWidth="1"/>
    <col min="23" max="23" width="6.140625" style="110" customWidth="1"/>
    <col min="24" max="26" width="7.7109375" style="110" customWidth="1"/>
    <col min="27" max="27" width="9.7109375" style="110" customWidth="1"/>
    <col min="28" max="29" width="7.7109375" style="110" customWidth="1"/>
    <col min="30" max="30" width="9.7109375" style="1" customWidth="1"/>
    <col min="31" max="31" width="13.421875" style="1" customWidth="1"/>
    <col min="32" max="32" width="10.28125" style="1" customWidth="1"/>
    <col min="33" max="33" width="7.7109375" style="1" customWidth="1"/>
    <col min="34" max="35" width="9.140625" style="1" customWidth="1"/>
    <col min="36" max="16384" width="9.140625" style="110" customWidth="1"/>
  </cols>
  <sheetData>
    <row r="1" spans="34:35" ht="15">
      <c r="AH1" s="469" t="s">
        <v>58</v>
      </c>
      <c r="AI1" s="469"/>
    </row>
    <row r="2" spans="1:35" s="1" customFormat="1" ht="15.75">
      <c r="A2" s="470" t="s">
        <v>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</row>
    <row r="3" spans="1:35" s="1" customFormat="1" ht="16.5" thickBo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72" t="s">
        <v>132</v>
      </c>
      <c r="M3" s="372"/>
      <c r="N3" s="372"/>
      <c r="O3" s="372"/>
      <c r="P3" s="372"/>
      <c r="Q3" s="372"/>
      <c r="R3" s="372"/>
      <c r="S3" s="37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1" customFormat="1" ht="15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371" t="s">
        <v>2</v>
      </c>
      <c r="M4" s="371"/>
      <c r="N4" s="371"/>
      <c r="O4" s="371"/>
      <c r="P4" s="371"/>
      <c r="Q4" s="371"/>
      <c r="R4" s="371"/>
      <c r="S4" s="37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3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5" s="1" customFormat="1" ht="15.75">
      <c r="A6" s="470" t="s">
        <v>59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</row>
    <row r="7" spans="1:35" s="1" customFormat="1" ht="15.75">
      <c r="A7" s="470" t="s">
        <v>3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</row>
    <row r="8" spans="1:33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" s="7" customFormat="1" ht="16.5" thickBot="1">
      <c r="A9" s="526" t="s">
        <v>4</v>
      </c>
      <c r="B9" s="471"/>
      <c r="C9" s="6" t="s">
        <v>127</v>
      </c>
    </row>
    <row r="10" spans="1:3" s="7" customFormat="1" ht="16.5" thickBot="1">
      <c r="A10" s="449" t="s">
        <v>5</v>
      </c>
      <c r="B10" s="450"/>
      <c r="C10" s="8" t="s">
        <v>274</v>
      </c>
    </row>
    <row r="11" spans="1:34" s="1" customFormat="1" ht="15.75" thickBot="1">
      <c r="A11" s="9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ht="16.5" thickBot="1" thickTop="1">
      <c r="A12" s="451" t="s">
        <v>6</v>
      </c>
      <c r="B12" s="454" t="s">
        <v>7</v>
      </c>
      <c r="C12" s="460" t="s">
        <v>8</v>
      </c>
      <c r="D12" s="511" t="s">
        <v>9</v>
      </c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2"/>
      <c r="AF12" s="512"/>
      <c r="AG12" s="513"/>
      <c r="AH12" s="11"/>
      <c r="AI12" s="12"/>
    </row>
    <row r="13" spans="1:35" ht="15.75" thickBot="1">
      <c r="A13" s="452"/>
      <c r="B13" s="455"/>
      <c r="C13" s="461"/>
      <c r="D13" s="514" t="s">
        <v>10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6"/>
      <c r="V13" s="517" t="s">
        <v>11</v>
      </c>
      <c r="W13" s="518"/>
      <c r="X13" s="522" t="s">
        <v>12</v>
      </c>
      <c r="Y13" s="523"/>
      <c r="Z13" s="523"/>
      <c r="AA13" s="523"/>
      <c r="AB13" s="524"/>
      <c r="AC13" s="524"/>
      <c r="AD13" s="524"/>
      <c r="AE13" s="525"/>
      <c r="AF13" s="415" t="s">
        <v>13</v>
      </c>
      <c r="AG13" s="416"/>
      <c r="AH13" s="413" t="s">
        <v>14</v>
      </c>
      <c r="AI13" s="414"/>
    </row>
    <row r="14" spans="1:35" ht="15">
      <c r="A14" s="452"/>
      <c r="B14" s="455"/>
      <c r="C14" s="461"/>
      <c r="D14" s="432" t="s">
        <v>15</v>
      </c>
      <c r="E14" s="433"/>
      <c r="F14" s="500" t="s">
        <v>16</v>
      </c>
      <c r="G14" s="501"/>
      <c r="H14" s="436" t="s">
        <v>17</v>
      </c>
      <c r="I14" s="389"/>
      <c r="J14" s="377" t="s">
        <v>18</v>
      </c>
      <c r="K14" s="378"/>
      <c r="L14" s="377" t="s">
        <v>19</v>
      </c>
      <c r="M14" s="378"/>
      <c r="N14" s="382" t="s">
        <v>20</v>
      </c>
      <c r="O14" s="479"/>
      <c r="P14" s="392" t="s">
        <v>21</v>
      </c>
      <c r="Q14" s="389"/>
      <c r="R14" s="392" t="s">
        <v>22</v>
      </c>
      <c r="S14" s="389"/>
      <c r="T14" s="382" t="s">
        <v>23</v>
      </c>
      <c r="U14" s="479"/>
      <c r="V14" s="519"/>
      <c r="W14" s="518"/>
      <c r="X14" s="397" t="s">
        <v>24</v>
      </c>
      <c r="Y14" s="389"/>
      <c r="Z14" s="437" t="s">
        <v>25</v>
      </c>
      <c r="AA14" s="438"/>
      <c r="AB14" s="441" t="s">
        <v>26</v>
      </c>
      <c r="AC14" s="442"/>
      <c r="AD14" s="505" t="s">
        <v>27</v>
      </c>
      <c r="AE14" s="506"/>
      <c r="AF14" s="415"/>
      <c r="AG14" s="416"/>
      <c r="AH14" s="415"/>
      <c r="AI14" s="416"/>
    </row>
    <row r="15" spans="1:35" ht="15">
      <c r="A15" s="452"/>
      <c r="B15" s="455"/>
      <c r="C15" s="461"/>
      <c r="D15" s="432"/>
      <c r="E15" s="433"/>
      <c r="F15" s="502"/>
      <c r="G15" s="501"/>
      <c r="H15" s="392"/>
      <c r="I15" s="389"/>
      <c r="J15" s="379"/>
      <c r="K15" s="378"/>
      <c r="L15" s="379"/>
      <c r="M15" s="378"/>
      <c r="N15" s="384"/>
      <c r="O15" s="480"/>
      <c r="P15" s="392"/>
      <c r="Q15" s="389"/>
      <c r="R15" s="392"/>
      <c r="S15" s="389"/>
      <c r="T15" s="384"/>
      <c r="U15" s="480"/>
      <c r="V15" s="519"/>
      <c r="W15" s="518"/>
      <c r="X15" s="397"/>
      <c r="Y15" s="389"/>
      <c r="Z15" s="437"/>
      <c r="AA15" s="438"/>
      <c r="AB15" s="443"/>
      <c r="AC15" s="444"/>
      <c r="AD15" s="507"/>
      <c r="AE15" s="508"/>
      <c r="AF15" s="415"/>
      <c r="AG15" s="416"/>
      <c r="AH15" s="415"/>
      <c r="AI15" s="416"/>
    </row>
    <row r="16" spans="1:35" ht="15.75" thickBot="1">
      <c r="A16" s="452"/>
      <c r="B16" s="13" t="s">
        <v>28</v>
      </c>
      <c r="C16" s="461"/>
      <c r="D16" s="434"/>
      <c r="E16" s="435"/>
      <c r="F16" s="503"/>
      <c r="G16" s="504"/>
      <c r="H16" s="393"/>
      <c r="I16" s="391"/>
      <c r="J16" s="380"/>
      <c r="K16" s="381"/>
      <c r="L16" s="380"/>
      <c r="M16" s="381"/>
      <c r="N16" s="386"/>
      <c r="O16" s="481"/>
      <c r="P16" s="393"/>
      <c r="Q16" s="391"/>
      <c r="R16" s="393"/>
      <c r="S16" s="391"/>
      <c r="T16" s="386"/>
      <c r="U16" s="481"/>
      <c r="V16" s="520"/>
      <c r="W16" s="521"/>
      <c r="X16" s="398"/>
      <c r="Y16" s="391"/>
      <c r="Z16" s="439"/>
      <c r="AA16" s="440"/>
      <c r="AB16" s="445"/>
      <c r="AC16" s="446"/>
      <c r="AD16" s="509"/>
      <c r="AE16" s="510"/>
      <c r="AF16" s="417"/>
      <c r="AG16" s="418"/>
      <c r="AH16" s="417"/>
      <c r="AI16" s="418"/>
    </row>
    <row r="17" spans="1:35" ht="15">
      <c r="A17" s="452"/>
      <c r="B17" s="13" t="s">
        <v>29</v>
      </c>
      <c r="C17" s="461"/>
      <c r="D17" s="404" t="s">
        <v>30</v>
      </c>
      <c r="E17" s="399" t="s">
        <v>31</v>
      </c>
      <c r="F17" s="399" t="s">
        <v>30</v>
      </c>
      <c r="G17" s="399" t="s">
        <v>31</v>
      </c>
      <c r="H17" s="399" t="s">
        <v>30</v>
      </c>
      <c r="I17" s="399" t="s">
        <v>31</v>
      </c>
      <c r="J17" s="399" t="s">
        <v>30</v>
      </c>
      <c r="K17" s="399" t="s">
        <v>31</v>
      </c>
      <c r="L17" s="399" t="s">
        <v>30</v>
      </c>
      <c r="M17" s="399" t="s">
        <v>31</v>
      </c>
      <c r="N17" s="463" t="s">
        <v>30</v>
      </c>
      <c r="O17" s="463" t="s">
        <v>31</v>
      </c>
      <c r="P17" s="399" t="s">
        <v>30</v>
      </c>
      <c r="Q17" s="399" t="s">
        <v>31</v>
      </c>
      <c r="R17" s="399" t="s">
        <v>30</v>
      </c>
      <c r="S17" s="399" t="s">
        <v>31</v>
      </c>
      <c r="T17" s="382" t="s">
        <v>30</v>
      </c>
      <c r="U17" s="466" t="s">
        <v>31</v>
      </c>
      <c r="V17" s="404" t="s">
        <v>30</v>
      </c>
      <c r="W17" s="402" t="s">
        <v>31</v>
      </c>
      <c r="X17" s="410" t="s">
        <v>30</v>
      </c>
      <c r="Y17" s="399" t="s">
        <v>31</v>
      </c>
      <c r="Z17" s="399" t="s">
        <v>30</v>
      </c>
      <c r="AA17" s="402" t="s">
        <v>31</v>
      </c>
      <c r="AB17" s="472" t="s">
        <v>30</v>
      </c>
      <c r="AC17" s="472" t="s">
        <v>31</v>
      </c>
      <c r="AD17" s="466" t="s">
        <v>30</v>
      </c>
      <c r="AE17" s="466" t="s">
        <v>31</v>
      </c>
      <c r="AF17" s="476" t="s">
        <v>30</v>
      </c>
      <c r="AG17" s="407" t="s">
        <v>31</v>
      </c>
      <c r="AH17" s="476" t="s">
        <v>30</v>
      </c>
      <c r="AI17" s="407" t="s">
        <v>31</v>
      </c>
    </row>
    <row r="18" spans="1:35" ht="15">
      <c r="A18" s="452"/>
      <c r="B18" s="13" t="s">
        <v>32</v>
      </c>
      <c r="C18" s="461"/>
      <c r="D18" s="405"/>
      <c r="E18" s="400"/>
      <c r="F18" s="400"/>
      <c r="G18" s="400"/>
      <c r="H18" s="400"/>
      <c r="I18" s="400"/>
      <c r="J18" s="400"/>
      <c r="K18" s="400"/>
      <c r="L18" s="400"/>
      <c r="M18" s="400"/>
      <c r="N18" s="464"/>
      <c r="O18" s="464"/>
      <c r="P18" s="400"/>
      <c r="Q18" s="400"/>
      <c r="R18" s="400"/>
      <c r="S18" s="400"/>
      <c r="T18" s="384"/>
      <c r="U18" s="467"/>
      <c r="V18" s="405"/>
      <c r="W18" s="403"/>
      <c r="X18" s="389"/>
      <c r="Y18" s="400"/>
      <c r="Z18" s="400"/>
      <c r="AA18" s="403"/>
      <c r="AB18" s="473"/>
      <c r="AC18" s="473"/>
      <c r="AD18" s="467"/>
      <c r="AE18" s="467"/>
      <c r="AF18" s="477"/>
      <c r="AG18" s="408"/>
      <c r="AH18" s="477"/>
      <c r="AI18" s="408"/>
    </row>
    <row r="19" spans="1:35" ht="15.75" thickBot="1">
      <c r="A19" s="453"/>
      <c r="B19" s="14" t="s">
        <v>33</v>
      </c>
      <c r="C19" s="462"/>
      <c r="D19" s="406"/>
      <c r="E19" s="401"/>
      <c r="F19" s="401"/>
      <c r="G19" s="401"/>
      <c r="H19" s="401"/>
      <c r="I19" s="401"/>
      <c r="J19" s="401"/>
      <c r="K19" s="401"/>
      <c r="L19" s="401"/>
      <c r="M19" s="401"/>
      <c r="N19" s="465"/>
      <c r="O19" s="465"/>
      <c r="P19" s="401"/>
      <c r="Q19" s="401"/>
      <c r="R19" s="401"/>
      <c r="S19" s="401"/>
      <c r="T19" s="386"/>
      <c r="U19" s="468"/>
      <c r="V19" s="406"/>
      <c r="W19" s="499"/>
      <c r="X19" s="391"/>
      <c r="Y19" s="401"/>
      <c r="Z19" s="401"/>
      <c r="AA19" s="393"/>
      <c r="AB19" s="474"/>
      <c r="AC19" s="474"/>
      <c r="AD19" s="468"/>
      <c r="AE19" s="468"/>
      <c r="AF19" s="478"/>
      <c r="AG19" s="409"/>
      <c r="AH19" s="478"/>
      <c r="AI19" s="409"/>
    </row>
    <row r="20" spans="1:35" s="1" customFormat="1" ht="15">
      <c r="A20" s="490" t="s">
        <v>34</v>
      </c>
      <c r="B20" s="491"/>
      <c r="C20" s="492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5">
      <c r="A21" s="132">
        <v>374063</v>
      </c>
      <c r="B21" s="131" t="s">
        <v>64</v>
      </c>
      <c r="C21" s="131" t="s">
        <v>360</v>
      </c>
      <c r="D21" s="131">
        <v>4.5</v>
      </c>
      <c r="E21" s="18">
        <f aca="true" t="shared" si="0" ref="E21:E80">+D21/12</f>
        <v>0.375</v>
      </c>
      <c r="F21" s="134">
        <v>6</v>
      </c>
      <c r="G21" s="18">
        <f aca="true" t="shared" si="1" ref="G21:G56">F21/12</f>
        <v>0.5</v>
      </c>
      <c r="H21" s="19"/>
      <c r="I21" s="18">
        <f aca="true" t="shared" si="2" ref="I21:I56">+H21/12</f>
        <v>0</v>
      </c>
      <c r="J21" s="19"/>
      <c r="K21" s="18">
        <f aca="true" t="shared" si="3" ref="K21:M42">+J21/12</f>
        <v>0</v>
      </c>
      <c r="L21" s="19"/>
      <c r="M21" s="18">
        <f aca="true" t="shared" si="4" ref="M21:M41">+L21/12</f>
        <v>0</v>
      </c>
      <c r="N21" s="20">
        <f aca="true" t="shared" si="5" ref="N21:O41">D21+F21+H21+J21+L21</f>
        <v>10.5</v>
      </c>
      <c r="O21" s="21">
        <f t="shared" si="5"/>
        <v>0.875</v>
      </c>
      <c r="P21" s="135">
        <v>6</v>
      </c>
      <c r="Q21" s="18">
        <f aca="true" t="shared" si="6" ref="Q21:Q56">+P21/12</f>
        <v>0.5</v>
      </c>
      <c r="R21" s="19"/>
      <c r="S21" s="18">
        <f aca="true" t="shared" si="7" ref="S21:S56">+R21/12</f>
        <v>0</v>
      </c>
      <c r="T21" s="20">
        <f aca="true" t="shared" si="8" ref="T21:U41">P21+R21</f>
        <v>6</v>
      </c>
      <c r="U21" s="22">
        <f t="shared" si="8"/>
        <v>0.5</v>
      </c>
      <c r="V21" s="23"/>
      <c r="W21" s="18">
        <f aca="true" t="shared" si="9" ref="W21:W56">+V21/12</f>
        <v>0</v>
      </c>
      <c r="X21" s="24"/>
      <c r="Y21" s="18">
        <f aca="true" t="shared" si="10" ref="Y21:Y56">+X21/12</f>
        <v>0</v>
      </c>
      <c r="Z21" s="136">
        <v>6</v>
      </c>
      <c r="AA21" s="18">
        <f aca="true" t="shared" si="11" ref="AA21:AA56">+Z21/12</f>
        <v>0.5</v>
      </c>
      <c r="AB21" s="25"/>
      <c r="AC21" s="18">
        <f aca="true" t="shared" si="12" ref="AC21:AC80">AB21/12</f>
        <v>0</v>
      </c>
      <c r="AD21" s="26">
        <f aca="true" t="shared" si="13" ref="AD21:AE41">X21+Z21+AB21</f>
        <v>6</v>
      </c>
      <c r="AE21" s="27">
        <f t="shared" si="13"/>
        <v>0.5</v>
      </c>
      <c r="AF21" s="28">
        <f aca="true" t="shared" si="14" ref="AF21:AG41">N21+T21+V21+AD21</f>
        <v>22.5</v>
      </c>
      <c r="AG21" s="29">
        <f t="shared" si="14"/>
        <v>1.875</v>
      </c>
      <c r="AH21" s="28">
        <f aca="true" t="shared" si="15" ref="AH21:AH57">IF(AF21-F21-J21-AB21-12&lt;0,0,AF21-F21-J21-AB21-12)</f>
        <v>4.5</v>
      </c>
      <c r="AI21" s="22">
        <f aca="true" t="shared" si="16" ref="AI21:AI57">AH21/12</f>
        <v>0.375</v>
      </c>
    </row>
    <row r="22" spans="1:35" ht="15">
      <c r="A22" s="133"/>
      <c r="B22" s="131" t="s">
        <v>134</v>
      </c>
      <c r="C22" s="131" t="s">
        <v>361</v>
      </c>
      <c r="D22" s="131">
        <v>7</v>
      </c>
      <c r="E22" s="18">
        <f t="shared" si="0"/>
        <v>0.5833333333333334</v>
      </c>
      <c r="F22" s="134">
        <v>4</v>
      </c>
      <c r="G22" s="18">
        <f t="shared" si="1"/>
        <v>0.3333333333333333</v>
      </c>
      <c r="H22" s="19"/>
      <c r="I22" s="18">
        <f t="shared" si="2"/>
        <v>0</v>
      </c>
      <c r="J22" s="19"/>
      <c r="K22" s="18">
        <f t="shared" si="3"/>
        <v>0</v>
      </c>
      <c r="L22" s="19"/>
      <c r="M22" s="18">
        <f t="shared" si="4"/>
        <v>0</v>
      </c>
      <c r="N22" s="20">
        <f t="shared" si="5"/>
        <v>11</v>
      </c>
      <c r="O22" s="21">
        <f t="shared" si="5"/>
        <v>0.9166666666666667</v>
      </c>
      <c r="P22" s="135">
        <v>6</v>
      </c>
      <c r="Q22" s="18">
        <f t="shared" si="6"/>
        <v>0.5</v>
      </c>
      <c r="R22" s="19"/>
      <c r="S22" s="18">
        <f t="shared" si="7"/>
        <v>0</v>
      </c>
      <c r="T22" s="20">
        <f t="shared" si="8"/>
        <v>6</v>
      </c>
      <c r="U22" s="22">
        <f t="shared" si="8"/>
        <v>0.5</v>
      </c>
      <c r="V22" s="23"/>
      <c r="W22" s="18">
        <f t="shared" si="9"/>
        <v>0</v>
      </c>
      <c r="X22" s="24"/>
      <c r="Y22" s="18">
        <f t="shared" si="10"/>
        <v>0</v>
      </c>
      <c r="Z22" s="136">
        <v>0</v>
      </c>
      <c r="AA22" s="18">
        <f t="shared" si="11"/>
        <v>0</v>
      </c>
      <c r="AB22" s="25"/>
      <c r="AC22" s="18">
        <f t="shared" si="12"/>
        <v>0</v>
      </c>
      <c r="AD22" s="26">
        <f t="shared" si="13"/>
        <v>0</v>
      </c>
      <c r="AE22" s="27">
        <f t="shared" si="13"/>
        <v>0</v>
      </c>
      <c r="AF22" s="28">
        <f t="shared" si="14"/>
        <v>17</v>
      </c>
      <c r="AG22" s="29">
        <f t="shared" si="14"/>
        <v>1.4166666666666667</v>
      </c>
      <c r="AH22" s="28">
        <f t="shared" si="15"/>
        <v>1</v>
      </c>
      <c r="AI22" s="22">
        <f t="shared" si="16"/>
        <v>0.08333333333333333</v>
      </c>
    </row>
    <row r="23" spans="1:35" ht="15">
      <c r="A23" s="132" t="s">
        <v>362</v>
      </c>
      <c r="B23" s="131" t="s">
        <v>61</v>
      </c>
      <c r="C23" s="131" t="s">
        <v>363</v>
      </c>
      <c r="D23" s="131">
        <v>10</v>
      </c>
      <c r="E23" s="18">
        <f t="shared" si="0"/>
        <v>0.8333333333333334</v>
      </c>
      <c r="F23" s="134"/>
      <c r="G23" s="18">
        <f t="shared" si="1"/>
        <v>0</v>
      </c>
      <c r="H23" s="19"/>
      <c r="I23" s="18">
        <f t="shared" si="2"/>
        <v>0</v>
      </c>
      <c r="J23" s="19"/>
      <c r="K23" s="18">
        <f t="shared" si="3"/>
        <v>0</v>
      </c>
      <c r="L23" s="19"/>
      <c r="M23" s="18">
        <f t="shared" si="4"/>
        <v>0</v>
      </c>
      <c r="N23" s="20">
        <f t="shared" si="5"/>
        <v>10</v>
      </c>
      <c r="O23" s="21">
        <f t="shared" si="5"/>
        <v>0.8333333333333334</v>
      </c>
      <c r="P23" s="135">
        <v>2</v>
      </c>
      <c r="Q23" s="18">
        <f t="shared" si="6"/>
        <v>0.16666666666666666</v>
      </c>
      <c r="R23" s="19"/>
      <c r="S23" s="18">
        <f t="shared" si="7"/>
        <v>0</v>
      </c>
      <c r="T23" s="20">
        <f t="shared" si="8"/>
        <v>2</v>
      </c>
      <c r="U23" s="22">
        <f t="shared" si="8"/>
        <v>0.16666666666666666</v>
      </c>
      <c r="V23" s="23"/>
      <c r="W23" s="18">
        <f t="shared" si="9"/>
        <v>0</v>
      </c>
      <c r="X23" s="24"/>
      <c r="Y23" s="18">
        <f t="shared" si="10"/>
        <v>0</v>
      </c>
      <c r="Z23" s="136">
        <v>0</v>
      </c>
      <c r="AA23" s="18">
        <f t="shared" si="11"/>
        <v>0</v>
      </c>
      <c r="AB23" s="25"/>
      <c r="AC23" s="18">
        <f t="shared" si="12"/>
        <v>0</v>
      </c>
      <c r="AD23" s="26">
        <f t="shared" si="13"/>
        <v>0</v>
      </c>
      <c r="AE23" s="27">
        <f t="shared" si="13"/>
        <v>0</v>
      </c>
      <c r="AF23" s="28">
        <f t="shared" si="14"/>
        <v>12</v>
      </c>
      <c r="AG23" s="29">
        <f t="shared" si="14"/>
        <v>1</v>
      </c>
      <c r="AH23" s="28">
        <f t="shared" si="15"/>
        <v>0</v>
      </c>
      <c r="AI23" s="22">
        <f t="shared" si="16"/>
        <v>0</v>
      </c>
    </row>
    <row r="24" spans="1:35" ht="15">
      <c r="A24" s="132" t="s">
        <v>364</v>
      </c>
      <c r="B24" s="131" t="s">
        <v>61</v>
      </c>
      <c r="C24" s="131" t="s">
        <v>365</v>
      </c>
      <c r="D24" s="131">
        <v>10</v>
      </c>
      <c r="E24" s="18">
        <f t="shared" si="0"/>
        <v>0.8333333333333334</v>
      </c>
      <c r="F24" s="134">
        <v>1</v>
      </c>
      <c r="G24" s="18">
        <f t="shared" si="1"/>
        <v>0.08333333333333333</v>
      </c>
      <c r="H24" s="19"/>
      <c r="I24" s="18">
        <f t="shared" si="2"/>
        <v>0</v>
      </c>
      <c r="J24" s="19"/>
      <c r="K24" s="18">
        <f t="shared" si="3"/>
        <v>0</v>
      </c>
      <c r="L24" s="19"/>
      <c r="M24" s="18">
        <f t="shared" si="4"/>
        <v>0</v>
      </c>
      <c r="N24" s="20">
        <f t="shared" si="5"/>
        <v>11</v>
      </c>
      <c r="O24" s="21">
        <f t="shared" si="5"/>
        <v>0.9166666666666667</v>
      </c>
      <c r="P24" s="135">
        <v>0</v>
      </c>
      <c r="Q24" s="18">
        <f t="shared" si="6"/>
        <v>0</v>
      </c>
      <c r="R24" s="19"/>
      <c r="S24" s="18">
        <f t="shared" si="7"/>
        <v>0</v>
      </c>
      <c r="T24" s="20">
        <f t="shared" si="8"/>
        <v>0</v>
      </c>
      <c r="U24" s="22">
        <f t="shared" si="8"/>
        <v>0</v>
      </c>
      <c r="V24" s="23"/>
      <c r="W24" s="18">
        <f t="shared" si="9"/>
        <v>0</v>
      </c>
      <c r="X24" s="24"/>
      <c r="Y24" s="18">
        <f t="shared" si="10"/>
        <v>0</v>
      </c>
      <c r="Z24" s="136">
        <v>2</v>
      </c>
      <c r="AA24" s="18">
        <f t="shared" si="11"/>
        <v>0.16666666666666666</v>
      </c>
      <c r="AB24" s="25"/>
      <c r="AC24" s="18">
        <f t="shared" si="12"/>
        <v>0</v>
      </c>
      <c r="AD24" s="26">
        <f t="shared" si="13"/>
        <v>2</v>
      </c>
      <c r="AE24" s="27">
        <f t="shared" si="13"/>
        <v>0.16666666666666666</v>
      </c>
      <c r="AF24" s="28">
        <f t="shared" si="14"/>
        <v>13</v>
      </c>
      <c r="AG24" s="29">
        <f t="shared" si="14"/>
        <v>1.0833333333333335</v>
      </c>
      <c r="AH24" s="28">
        <f t="shared" si="15"/>
        <v>0</v>
      </c>
      <c r="AI24" s="22">
        <f t="shared" si="16"/>
        <v>0</v>
      </c>
    </row>
    <row r="25" spans="1:35" ht="15">
      <c r="A25" s="132" t="s">
        <v>366</v>
      </c>
      <c r="B25" s="131" t="s">
        <v>61</v>
      </c>
      <c r="C25" s="131" t="s">
        <v>367</v>
      </c>
      <c r="D25" s="131">
        <v>3</v>
      </c>
      <c r="E25" s="18">
        <f t="shared" si="0"/>
        <v>0.25</v>
      </c>
      <c r="F25" s="134">
        <v>4</v>
      </c>
      <c r="G25" s="18">
        <f t="shared" si="1"/>
        <v>0.3333333333333333</v>
      </c>
      <c r="H25" s="19"/>
      <c r="I25" s="18">
        <f t="shared" si="2"/>
        <v>0</v>
      </c>
      <c r="J25" s="19"/>
      <c r="K25" s="18">
        <f t="shared" si="3"/>
        <v>0</v>
      </c>
      <c r="L25" s="19"/>
      <c r="M25" s="18">
        <f t="shared" si="4"/>
        <v>0</v>
      </c>
      <c r="N25" s="20">
        <f t="shared" si="5"/>
        <v>7</v>
      </c>
      <c r="O25" s="21">
        <f t="shared" si="5"/>
        <v>0.5833333333333333</v>
      </c>
      <c r="P25" s="135">
        <v>9</v>
      </c>
      <c r="Q25" s="18">
        <f t="shared" si="6"/>
        <v>0.75</v>
      </c>
      <c r="R25" s="19"/>
      <c r="S25" s="18">
        <f t="shared" si="7"/>
        <v>0</v>
      </c>
      <c r="T25" s="20">
        <f t="shared" si="8"/>
        <v>9</v>
      </c>
      <c r="U25" s="22">
        <f t="shared" si="8"/>
        <v>0.75</v>
      </c>
      <c r="V25" s="23"/>
      <c r="W25" s="18">
        <f t="shared" si="9"/>
        <v>0</v>
      </c>
      <c r="X25" s="24"/>
      <c r="Y25" s="18">
        <f t="shared" si="10"/>
        <v>0</v>
      </c>
      <c r="Z25" s="136">
        <v>0</v>
      </c>
      <c r="AA25" s="18">
        <f t="shared" si="11"/>
        <v>0</v>
      </c>
      <c r="AB25" s="25"/>
      <c r="AC25" s="18">
        <f t="shared" si="12"/>
        <v>0</v>
      </c>
      <c r="AD25" s="26">
        <f t="shared" si="13"/>
        <v>0</v>
      </c>
      <c r="AE25" s="27">
        <f t="shared" si="13"/>
        <v>0</v>
      </c>
      <c r="AF25" s="28">
        <f t="shared" si="14"/>
        <v>16</v>
      </c>
      <c r="AG25" s="29">
        <f t="shared" si="14"/>
        <v>1.3333333333333333</v>
      </c>
      <c r="AH25" s="28">
        <f t="shared" si="15"/>
        <v>0</v>
      </c>
      <c r="AI25" s="22">
        <f t="shared" si="16"/>
        <v>0</v>
      </c>
    </row>
    <row r="26" spans="1:35" ht="15">
      <c r="A26" s="132">
        <v>374077</v>
      </c>
      <c r="B26" s="131" t="s">
        <v>64</v>
      </c>
      <c r="C26" s="131" t="s">
        <v>368</v>
      </c>
      <c r="D26" s="131">
        <v>4.5</v>
      </c>
      <c r="E26" s="18">
        <f t="shared" si="0"/>
        <v>0.375</v>
      </c>
      <c r="F26" s="134">
        <v>5.5</v>
      </c>
      <c r="G26" s="18">
        <f t="shared" si="1"/>
        <v>0.4583333333333333</v>
      </c>
      <c r="H26" s="19"/>
      <c r="I26" s="18">
        <f t="shared" si="2"/>
        <v>0</v>
      </c>
      <c r="J26" s="19"/>
      <c r="K26" s="18">
        <f t="shared" si="3"/>
        <v>0</v>
      </c>
      <c r="L26" s="19"/>
      <c r="M26" s="18">
        <f t="shared" si="4"/>
        <v>0</v>
      </c>
      <c r="N26" s="20">
        <f t="shared" si="5"/>
        <v>10</v>
      </c>
      <c r="O26" s="21">
        <f t="shared" si="5"/>
        <v>0.8333333333333333</v>
      </c>
      <c r="P26" s="135">
        <v>11.5</v>
      </c>
      <c r="Q26" s="18">
        <f t="shared" si="6"/>
        <v>0.9583333333333334</v>
      </c>
      <c r="R26" s="19"/>
      <c r="S26" s="18">
        <f t="shared" si="7"/>
        <v>0</v>
      </c>
      <c r="T26" s="20">
        <f t="shared" si="8"/>
        <v>11.5</v>
      </c>
      <c r="U26" s="22">
        <f t="shared" si="8"/>
        <v>0.9583333333333334</v>
      </c>
      <c r="V26" s="23"/>
      <c r="W26" s="18">
        <f t="shared" si="9"/>
        <v>0</v>
      </c>
      <c r="X26" s="24"/>
      <c r="Y26" s="18">
        <f t="shared" si="10"/>
        <v>0</v>
      </c>
      <c r="Z26" s="136">
        <v>2</v>
      </c>
      <c r="AA26" s="18">
        <f t="shared" si="11"/>
        <v>0.16666666666666666</v>
      </c>
      <c r="AB26" s="25">
        <v>3</v>
      </c>
      <c r="AC26" s="18">
        <f t="shared" si="12"/>
        <v>0.25</v>
      </c>
      <c r="AD26" s="26">
        <f t="shared" si="13"/>
        <v>5</v>
      </c>
      <c r="AE26" s="27">
        <f t="shared" si="13"/>
        <v>0.41666666666666663</v>
      </c>
      <c r="AF26" s="28">
        <f t="shared" si="14"/>
        <v>26.5</v>
      </c>
      <c r="AG26" s="29">
        <f t="shared" si="14"/>
        <v>2.208333333333333</v>
      </c>
      <c r="AH26" s="28">
        <f t="shared" si="15"/>
        <v>6</v>
      </c>
      <c r="AI26" s="22">
        <f t="shared" si="16"/>
        <v>0.5</v>
      </c>
    </row>
    <row r="27" spans="1:35" ht="15">
      <c r="A27" s="132" t="s">
        <v>369</v>
      </c>
      <c r="B27" s="131" t="s">
        <v>298</v>
      </c>
      <c r="C27" s="131" t="s">
        <v>370</v>
      </c>
      <c r="D27" s="131">
        <v>4</v>
      </c>
      <c r="E27" s="18">
        <f t="shared" si="0"/>
        <v>0.3333333333333333</v>
      </c>
      <c r="F27" s="134">
        <v>2</v>
      </c>
      <c r="G27" s="18">
        <f t="shared" si="1"/>
        <v>0.16666666666666666</v>
      </c>
      <c r="H27" s="19"/>
      <c r="I27" s="18">
        <f t="shared" si="2"/>
        <v>0</v>
      </c>
      <c r="J27" s="19"/>
      <c r="K27" s="18">
        <f t="shared" si="3"/>
        <v>0</v>
      </c>
      <c r="L27" s="19"/>
      <c r="M27" s="18">
        <f t="shared" si="4"/>
        <v>0</v>
      </c>
      <c r="N27" s="20">
        <f t="shared" si="5"/>
        <v>6</v>
      </c>
      <c r="O27" s="21">
        <f t="shared" si="5"/>
        <v>0.5</v>
      </c>
      <c r="P27" s="135">
        <v>6</v>
      </c>
      <c r="Q27" s="18">
        <f t="shared" si="6"/>
        <v>0.5</v>
      </c>
      <c r="R27" s="19">
        <v>0.5</v>
      </c>
      <c r="S27" s="18">
        <f t="shared" si="7"/>
        <v>0.041666666666666664</v>
      </c>
      <c r="T27" s="20">
        <f t="shared" si="8"/>
        <v>6.5</v>
      </c>
      <c r="U27" s="22">
        <f t="shared" si="8"/>
        <v>0.5416666666666666</v>
      </c>
      <c r="V27" s="23"/>
      <c r="W27" s="18">
        <f t="shared" si="9"/>
        <v>0</v>
      </c>
      <c r="X27" s="24"/>
      <c r="Y27" s="18">
        <f t="shared" si="10"/>
        <v>0</v>
      </c>
      <c r="Z27" s="136">
        <v>6</v>
      </c>
      <c r="AA27" s="18">
        <f t="shared" si="11"/>
        <v>0.5</v>
      </c>
      <c r="AB27" s="25"/>
      <c r="AC27" s="18">
        <f t="shared" si="12"/>
        <v>0</v>
      </c>
      <c r="AD27" s="26">
        <f t="shared" si="13"/>
        <v>6</v>
      </c>
      <c r="AE27" s="27">
        <f t="shared" si="13"/>
        <v>0.5</v>
      </c>
      <c r="AF27" s="28">
        <f t="shared" si="14"/>
        <v>18.5</v>
      </c>
      <c r="AG27" s="29">
        <f t="shared" si="14"/>
        <v>1.5416666666666665</v>
      </c>
      <c r="AH27" s="28">
        <f t="shared" si="15"/>
        <v>4.5</v>
      </c>
      <c r="AI27" s="22">
        <f t="shared" si="16"/>
        <v>0.375</v>
      </c>
    </row>
    <row r="28" spans="1:35" ht="15">
      <c r="A28" s="132" t="s">
        <v>371</v>
      </c>
      <c r="B28" s="131" t="s">
        <v>113</v>
      </c>
      <c r="C28" s="131" t="s">
        <v>372</v>
      </c>
      <c r="D28" s="131">
        <v>3</v>
      </c>
      <c r="E28" s="18">
        <f t="shared" si="0"/>
        <v>0.25</v>
      </c>
      <c r="F28" s="134">
        <v>1</v>
      </c>
      <c r="G28" s="18">
        <f t="shared" si="1"/>
        <v>0.08333333333333333</v>
      </c>
      <c r="H28" s="19"/>
      <c r="I28" s="18">
        <f t="shared" si="2"/>
        <v>0</v>
      </c>
      <c r="J28" s="19"/>
      <c r="K28" s="18">
        <f t="shared" si="3"/>
        <v>0</v>
      </c>
      <c r="L28" s="19"/>
      <c r="M28" s="18">
        <f t="shared" si="4"/>
        <v>0</v>
      </c>
      <c r="N28" s="20">
        <f t="shared" si="5"/>
        <v>4</v>
      </c>
      <c r="O28" s="21">
        <f t="shared" si="5"/>
        <v>0.3333333333333333</v>
      </c>
      <c r="P28" s="135">
        <v>9</v>
      </c>
      <c r="Q28" s="18">
        <f t="shared" si="6"/>
        <v>0.75</v>
      </c>
      <c r="R28" s="19"/>
      <c r="S28" s="18">
        <f t="shared" si="7"/>
        <v>0</v>
      </c>
      <c r="T28" s="20">
        <f t="shared" si="8"/>
        <v>9</v>
      </c>
      <c r="U28" s="22">
        <f t="shared" si="8"/>
        <v>0.75</v>
      </c>
      <c r="V28" s="23"/>
      <c r="W28" s="18">
        <f t="shared" si="9"/>
        <v>0</v>
      </c>
      <c r="X28" s="24"/>
      <c r="Y28" s="18">
        <f t="shared" si="10"/>
        <v>0</v>
      </c>
      <c r="Z28" s="136">
        <v>0</v>
      </c>
      <c r="AA28" s="18">
        <f t="shared" si="11"/>
        <v>0</v>
      </c>
      <c r="AB28" s="25"/>
      <c r="AC28" s="18">
        <f t="shared" si="12"/>
        <v>0</v>
      </c>
      <c r="AD28" s="26">
        <f t="shared" si="13"/>
        <v>0</v>
      </c>
      <c r="AE28" s="27">
        <f t="shared" si="13"/>
        <v>0</v>
      </c>
      <c r="AF28" s="28">
        <f t="shared" si="14"/>
        <v>13</v>
      </c>
      <c r="AG28" s="29">
        <f t="shared" si="14"/>
        <v>1.0833333333333333</v>
      </c>
      <c r="AH28" s="28">
        <f t="shared" si="15"/>
        <v>0</v>
      </c>
      <c r="AI28" s="22">
        <f t="shared" si="16"/>
        <v>0</v>
      </c>
    </row>
    <row r="29" spans="1:35" ht="15">
      <c r="A29" s="132" t="s">
        <v>373</v>
      </c>
      <c r="B29" s="131" t="s">
        <v>61</v>
      </c>
      <c r="C29" s="131" t="s">
        <v>374</v>
      </c>
      <c r="D29" s="131">
        <v>12</v>
      </c>
      <c r="E29" s="18">
        <f t="shared" si="0"/>
        <v>1</v>
      </c>
      <c r="F29" s="134">
        <v>1</v>
      </c>
      <c r="G29" s="18">
        <f t="shared" si="1"/>
        <v>0.08333333333333333</v>
      </c>
      <c r="H29" s="19"/>
      <c r="I29" s="18">
        <f t="shared" si="2"/>
        <v>0</v>
      </c>
      <c r="J29" s="19"/>
      <c r="K29" s="18">
        <f t="shared" si="3"/>
        <v>0</v>
      </c>
      <c r="L29" s="19"/>
      <c r="M29" s="18">
        <f t="shared" si="4"/>
        <v>0</v>
      </c>
      <c r="N29" s="20">
        <f t="shared" si="5"/>
        <v>13</v>
      </c>
      <c r="O29" s="21">
        <f t="shared" si="5"/>
        <v>1.0833333333333333</v>
      </c>
      <c r="P29" s="135">
        <v>0</v>
      </c>
      <c r="Q29" s="18">
        <f t="shared" si="6"/>
        <v>0</v>
      </c>
      <c r="R29" s="19"/>
      <c r="S29" s="18">
        <f t="shared" si="7"/>
        <v>0</v>
      </c>
      <c r="T29" s="20">
        <f t="shared" si="8"/>
        <v>0</v>
      </c>
      <c r="U29" s="22">
        <f t="shared" si="8"/>
        <v>0</v>
      </c>
      <c r="V29" s="23"/>
      <c r="W29" s="18">
        <f t="shared" si="9"/>
        <v>0</v>
      </c>
      <c r="X29" s="24"/>
      <c r="Y29" s="18">
        <f t="shared" si="10"/>
        <v>0</v>
      </c>
      <c r="Z29" s="136">
        <v>0</v>
      </c>
      <c r="AA29" s="18">
        <f t="shared" si="11"/>
        <v>0</v>
      </c>
      <c r="AB29" s="25">
        <v>1</v>
      </c>
      <c r="AC29" s="18">
        <f t="shared" si="12"/>
        <v>0.08333333333333333</v>
      </c>
      <c r="AD29" s="26">
        <f t="shared" si="13"/>
        <v>1</v>
      </c>
      <c r="AE29" s="27">
        <f t="shared" si="13"/>
        <v>0.08333333333333333</v>
      </c>
      <c r="AF29" s="28">
        <f t="shared" si="14"/>
        <v>14</v>
      </c>
      <c r="AG29" s="29">
        <f t="shared" si="14"/>
        <v>1.1666666666666665</v>
      </c>
      <c r="AH29" s="28">
        <f t="shared" si="15"/>
        <v>0</v>
      </c>
      <c r="AI29" s="22">
        <f t="shared" si="16"/>
        <v>0</v>
      </c>
    </row>
    <row r="30" spans="1:35" ht="15">
      <c r="A30" s="132">
        <v>374093</v>
      </c>
      <c r="B30" s="131" t="s">
        <v>61</v>
      </c>
      <c r="C30" s="131" t="s">
        <v>375</v>
      </c>
      <c r="D30" s="131">
        <v>0</v>
      </c>
      <c r="E30" s="18">
        <f t="shared" si="0"/>
        <v>0</v>
      </c>
      <c r="F30" s="134">
        <v>12</v>
      </c>
      <c r="G30" s="18">
        <f t="shared" si="1"/>
        <v>1</v>
      </c>
      <c r="H30" s="19"/>
      <c r="I30" s="18">
        <f t="shared" si="2"/>
        <v>0</v>
      </c>
      <c r="J30" s="19"/>
      <c r="K30" s="18">
        <f t="shared" si="3"/>
        <v>0</v>
      </c>
      <c r="L30" s="19"/>
      <c r="M30" s="18">
        <f t="shared" si="4"/>
        <v>0</v>
      </c>
      <c r="N30" s="20">
        <f t="shared" si="5"/>
        <v>12</v>
      </c>
      <c r="O30" s="21">
        <f t="shared" si="5"/>
        <v>1</v>
      </c>
      <c r="P30" s="135">
        <v>12</v>
      </c>
      <c r="Q30" s="18">
        <f t="shared" si="6"/>
        <v>1</v>
      </c>
      <c r="R30" s="19"/>
      <c r="S30" s="18">
        <f t="shared" si="7"/>
        <v>0</v>
      </c>
      <c r="T30" s="20">
        <f t="shared" si="8"/>
        <v>12</v>
      </c>
      <c r="U30" s="22">
        <f t="shared" si="8"/>
        <v>1</v>
      </c>
      <c r="V30" s="23"/>
      <c r="W30" s="18">
        <f t="shared" si="9"/>
        <v>0</v>
      </c>
      <c r="X30" s="24"/>
      <c r="Y30" s="18">
        <f t="shared" si="10"/>
        <v>0</v>
      </c>
      <c r="Z30" s="136">
        <v>3</v>
      </c>
      <c r="AA30" s="18">
        <f t="shared" si="11"/>
        <v>0.25</v>
      </c>
      <c r="AB30" s="25"/>
      <c r="AC30" s="18">
        <f t="shared" si="12"/>
        <v>0</v>
      </c>
      <c r="AD30" s="26">
        <f t="shared" si="13"/>
        <v>3</v>
      </c>
      <c r="AE30" s="27">
        <f t="shared" si="13"/>
        <v>0.25</v>
      </c>
      <c r="AF30" s="28">
        <f t="shared" si="14"/>
        <v>27</v>
      </c>
      <c r="AG30" s="29">
        <f t="shared" si="14"/>
        <v>2.25</v>
      </c>
      <c r="AH30" s="28">
        <f t="shared" si="15"/>
        <v>3</v>
      </c>
      <c r="AI30" s="22">
        <f t="shared" si="16"/>
        <v>0.25</v>
      </c>
    </row>
    <row r="31" spans="1:35" ht="15">
      <c r="A31" s="132" t="s">
        <v>376</v>
      </c>
      <c r="B31" s="131" t="s">
        <v>377</v>
      </c>
      <c r="C31" s="131" t="s">
        <v>378</v>
      </c>
      <c r="D31" s="131">
        <v>6</v>
      </c>
      <c r="E31" s="18">
        <f t="shared" si="0"/>
        <v>0.5</v>
      </c>
      <c r="F31" s="134"/>
      <c r="G31" s="18">
        <f t="shared" si="1"/>
        <v>0</v>
      </c>
      <c r="H31" s="19"/>
      <c r="I31" s="18">
        <f t="shared" si="2"/>
        <v>0</v>
      </c>
      <c r="J31" s="19"/>
      <c r="K31" s="18">
        <f t="shared" si="3"/>
        <v>0</v>
      </c>
      <c r="L31" s="19"/>
      <c r="M31" s="18">
        <f t="shared" si="4"/>
        <v>0</v>
      </c>
      <c r="N31" s="20">
        <f t="shared" si="5"/>
        <v>6</v>
      </c>
      <c r="O31" s="21">
        <f t="shared" si="5"/>
        <v>0.5</v>
      </c>
      <c r="P31" s="135">
        <v>6</v>
      </c>
      <c r="Q31" s="18">
        <f t="shared" si="6"/>
        <v>0.5</v>
      </c>
      <c r="R31" s="19"/>
      <c r="S31" s="18">
        <f t="shared" si="7"/>
        <v>0</v>
      </c>
      <c r="T31" s="20">
        <f t="shared" si="8"/>
        <v>6</v>
      </c>
      <c r="U31" s="22">
        <f t="shared" si="8"/>
        <v>0.5</v>
      </c>
      <c r="V31" s="23"/>
      <c r="W31" s="18">
        <f t="shared" si="9"/>
        <v>0</v>
      </c>
      <c r="X31" s="24"/>
      <c r="Y31" s="18">
        <f t="shared" si="10"/>
        <v>0</v>
      </c>
      <c r="Z31" s="136">
        <v>0</v>
      </c>
      <c r="AA31" s="18">
        <f t="shared" si="11"/>
        <v>0</v>
      </c>
      <c r="AB31" s="25"/>
      <c r="AC31" s="18">
        <f t="shared" si="12"/>
        <v>0</v>
      </c>
      <c r="AD31" s="26">
        <f t="shared" si="13"/>
        <v>0</v>
      </c>
      <c r="AE31" s="27">
        <f t="shared" si="13"/>
        <v>0</v>
      </c>
      <c r="AF31" s="28">
        <f t="shared" si="14"/>
        <v>12</v>
      </c>
      <c r="AG31" s="29">
        <f t="shared" si="14"/>
        <v>1</v>
      </c>
      <c r="AH31" s="28">
        <f t="shared" si="15"/>
        <v>0</v>
      </c>
      <c r="AI31" s="22">
        <f t="shared" si="16"/>
        <v>0</v>
      </c>
    </row>
    <row r="32" spans="1:35" ht="15">
      <c r="A32" s="132" t="s">
        <v>379</v>
      </c>
      <c r="B32" s="131" t="s">
        <v>64</v>
      </c>
      <c r="C32" s="131" t="s">
        <v>380</v>
      </c>
      <c r="D32" s="131">
        <v>5</v>
      </c>
      <c r="E32" s="18">
        <f t="shared" si="0"/>
        <v>0.4166666666666667</v>
      </c>
      <c r="F32" s="134">
        <v>5</v>
      </c>
      <c r="G32" s="18">
        <f t="shared" si="1"/>
        <v>0.4166666666666667</v>
      </c>
      <c r="H32" s="19"/>
      <c r="I32" s="18">
        <f t="shared" si="2"/>
        <v>0</v>
      </c>
      <c r="J32" s="19"/>
      <c r="K32" s="18">
        <f t="shared" si="3"/>
        <v>0</v>
      </c>
      <c r="L32" s="19"/>
      <c r="M32" s="18">
        <f t="shared" si="4"/>
        <v>0</v>
      </c>
      <c r="N32" s="20">
        <f t="shared" si="5"/>
        <v>10</v>
      </c>
      <c r="O32" s="21">
        <f t="shared" si="5"/>
        <v>0.8333333333333334</v>
      </c>
      <c r="P32" s="135">
        <v>5</v>
      </c>
      <c r="Q32" s="18">
        <f t="shared" si="6"/>
        <v>0.4166666666666667</v>
      </c>
      <c r="R32" s="19"/>
      <c r="S32" s="18">
        <f t="shared" si="7"/>
        <v>0</v>
      </c>
      <c r="T32" s="20">
        <f t="shared" si="8"/>
        <v>5</v>
      </c>
      <c r="U32" s="22">
        <f t="shared" si="8"/>
        <v>0.4166666666666667</v>
      </c>
      <c r="V32" s="23"/>
      <c r="W32" s="18">
        <f t="shared" si="9"/>
        <v>0</v>
      </c>
      <c r="X32" s="24"/>
      <c r="Y32" s="18">
        <f t="shared" si="10"/>
        <v>0</v>
      </c>
      <c r="Z32" s="136">
        <v>3</v>
      </c>
      <c r="AA32" s="18">
        <f t="shared" si="11"/>
        <v>0.25</v>
      </c>
      <c r="AB32" s="25"/>
      <c r="AC32" s="18">
        <f t="shared" si="12"/>
        <v>0</v>
      </c>
      <c r="AD32" s="26">
        <f t="shared" si="13"/>
        <v>3</v>
      </c>
      <c r="AE32" s="27">
        <f t="shared" si="13"/>
        <v>0.25</v>
      </c>
      <c r="AF32" s="28">
        <f t="shared" si="14"/>
        <v>18</v>
      </c>
      <c r="AG32" s="29">
        <f t="shared" si="14"/>
        <v>1.5</v>
      </c>
      <c r="AH32" s="28">
        <f t="shared" si="15"/>
        <v>1</v>
      </c>
      <c r="AI32" s="22">
        <f t="shared" si="16"/>
        <v>0.08333333333333333</v>
      </c>
    </row>
    <row r="33" spans="1:35" ht="15">
      <c r="A33" s="132" t="s">
        <v>381</v>
      </c>
      <c r="B33" s="131" t="s">
        <v>134</v>
      </c>
      <c r="C33" s="131" t="s">
        <v>382</v>
      </c>
      <c r="D33" s="131">
        <v>5.5</v>
      </c>
      <c r="E33" s="18">
        <f t="shared" si="0"/>
        <v>0.4583333333333333</v>
      </c>
      <c r="F33" s="134">
        <v>6</v>
      </c>
      <c r="G33" s="18">
        <f t="shared" si="1"/>
        <v>0.5</v>
      </c>
      <c r="H33" s="19"/>
      <c r="I33" s="18">
        <f t="shared" si="2"/>
        <v>0</v>
      </c>
      <c r="J33" s="19"/>
      <c r="K33" s="18">
        <f t="shared" si="3"/>
        <v>0</v>
      </c>
      <c r="L33" s="19"/>
      <c r="M33" s="18">
        <f t="shared" si="4"/>
        <v>0</v>
      </c>
      <c r="N33" s="20">
        <f t="shared" si="5"/>
        <v>11.5</v>
      </c>
      <c r="O33" s="21">
        <f t="shared" si="5"/>
        <v>0.9583333333333333</v>
      </c>
      <c r="P33" s="135">
        <v>3</v>
      </c>
      <c r="Q33" s="18">
        <f t="shared" si="6"/>
        <v>0.25</v>
      </c>
      <c r="R33" s="19"/>
      <c r="S33" s="18">
        <f t="shared" si="7"/>
        <v>0</v>
      </c>
      <c r="T33" s="20">
        <f t="shared" si="8"/>
        <v>3</v>
      </c>
      <c r="U33" s="22">
        <f t="shared" si="8"/>
        <v>0.25</v>
      </c>
      <c r="V33" s="23"/>
      <c r="W33" s="18">
        <f t="shared" si="9"/>
        <v>0</v>
      </c>
      <c r="X33" s="24"/>
      <c r="Y33" s="18">
        <f t="shared" si="10"/>
        <v>0</v>
      </c>
      <c r="Z33" s="136">
        <v>6</v>
      </c>
      <c r="AA33" s="18">
        <f t="shared" si="11"/>
        <v>0.5</v>
      </c>
      <c r="AB33" s="25"/>
      <c r="AC33" s="18">
        <f t="shared" si="12"/>
        <v>0</v>
      </c>
      <c r="AD33" s="26">
        <f t="shared" si="13"/>
        <v>6</v>
      </c>
      <c r="AE33" s="27">
        <f t="shared" si="13"/>
        <v>0.5</v>
      </c>
      <c r="AF33" s="28">
        <f t="shared" si="14"/>
        <v>20.5</v>
      </c>
      <c r="AG33" s="29">
        <f t="shared" si="14"/>
        <v>1.7083333333333333</v>
      </c>
      <c r="AH33" s="28">
        <f t="shared" si="15"/>
        <v>2.5</v>
      </c>
      <c r="AI33" s="22">
        <f t="shared" si="16"/>
        <v>0.20833333333333334</v>
      </c>
    </row>
    <row r="34" spans="1:35" ht="15">
      <c r="A34" s="132" t="s">
        <v>383</v>
      </c>
      <c r="B34" s="131" t="s">
        <v>64</v>
      </c>
      <c r="C34" s="131" t="s">
        <v>384</v>
      </c>
      <c r="D34" s="131">
        <v>8</v>
      </c>
      <c r="E34" s="18">
        <f t="shared" si="0"/>
        <v>0.6666666666666666</v>
      </c>
      <c r="F34" s="134">
        <v>4.5</v>
      </c>
      <c r="G34" s="18">
        <f t="shared" si="1"/>
        <v>0.375</v>
      </c>
      <c r="H34" s="19"/>
      <c r="I34" s="18">
        <f t="shared" si="2"/>
        <v>0</v>
      </c>
      <c r="J34" s="19"/>
      <c r="K34" s="18">
        <f t="shared" si="3"/>
        <v>0</v>
      </c>
      <c r="L34" s="19"/>
      <c r="M34" s="18">
        <f t="shared" si="4"/>
        <v>0</v>
      </c>
      <c r="N34" s="20">
        <f t="shared" si="5"/>
        <v>12.5</v>
      </c>
      <c r="O34" s="21">
        <f t="shared" si="5"/>
        <v>1.0416666666666665</v>
      </c>
      <c r="P34" s="135">
        <v>6</v>
      </c>
      <c r="Q34" s="18">
        <f t="shared" si="6"/>
        <v>0.5</v>
      </c>
      <c r="R34" s="19"/>
      <c r="S34" s="18">
        <f t="shared" si="7"/>
        <v>0</v>
      </c>
      <c r="T34" s="20">
        <f t="shared" si="8"/>
        <v>6</v>
      </c>
      <c r="U34" s="22">
        <f t="shared" si="8"/>
        <v>0.5</v>
      </c>
      <c r="V34" s="23"/>
      <c r="W34" s="18">
        <f t="shared" si="9"/>
        <v>0</v>
      </c>
      <c r="X34" s="24"/>
      <c r="Y34" s="18">
        <f t="shared" si="10"/>
        <v>0</v>
      </c>
      <c r="Z34" s="136">
        <v>3</v>
      </c>
      <c r="AA34" s="18">
        <f t="shared" si="11"/>
        <v>0.25</v>
      </c>
      <c r="AB34" s="25"/>
      <c r="AC34" s="18">
        <f t="shared" si="12"/>
        <v>0</v>
      </c>
      <c r="AD34" s="26">
        <f t="shared" si="13"/>
        <v>3</v>
      </c>
      <c r="AE34" s="27">
        <f t="shared" si="13"/>
        <v>0.25</v>
      </c>
      <c r="AF34" s="28">
        <f t="shared" si="14"/>
        <v>21.5</v>
      </c>
      <c r="AG34" s="29">
        <f t="shared" si="14"/>
        <v>1.7916666666666665</v>
      </c>
      <c r="AH34" s="28">
        <f t="shared" si="15"/>
        <v>5</v>
      </c>
      <c r="AI34" s="22">
        <f t="shared" si="16"/>
        <v>0.4166666666666667</v>
      </c>
    </row>
    <row r="35" spans="1:35" ht="15">
      <c r="A35" s="132" t="s">
        <v>385</v>
      </c>
      <c r="B35" s="131" t="s">
        <v>61</v>
      </c>
      <c r="C35" s="131" t="s">
        <v>386</v>
      </c>
      <c r="D35" s="131">
        <v>12</v>
      </c>
      <c r="E35" s="18">
        <f t="shared" si="0"/>
        <v>1</v>
      </c>
      <c r="F35" s="134"/>
      <c r="G35" s="18">
        <f t="shared" si="1"/>
        <v>0</v>
      </c>
      <c r="H35" s="19"/>
      <c r="I35" s="18">
        <f t="shared" si="2"/>
        <v>0</v>
      </c>
      <c r="J35" s="19"/>
      <c r="K35" s="18">
        <f t="shared" si="3"/>
        <v>0</v>
      </c>
      <c r="L35" s="19"/>
      <c r="M35" s="18">
        <f t="shared" si="4"/>
        <v>0</v>
      </c>
      <c r="N35" s="20">
        <f t="shared" si="5"/>
        <v>12</v>
      </c>
      <c r="O35" s="21">
        <f t="shared" si="5"/>
        <v>1</v>
      </c>
      <c r="P35" s="135">
        <v>0</v>
      </c>
      <c r="Q35" s="18">
        <f t="shared" si="6"/>
        <v>0</v>
      </c>
      <c r="R35" s="19"/>
      <c r="S35" s="18">
        <f t="shared" si="7"/>
        <v>0</v>
      </c>
      <c r="T35" s="20">
        <f t="shared" si="8"/>
        <v>0</v>
      </c>
      <c r="U35" s="22">
        <f t="shared" si="8"/>
        <v>0</v>
      </c>
      <c r="V35" s="23"/>
      <c r="W35" s="18">
        <f t="shared" si="9"/>
        <v>0</v>
      </c>
      <c r="X35" s="24"/>
      <c r="Y35" s="18">
        <f t="shared" si="10"/>
        <v>0</v>
      </c>
      <c r="Z35" s="136">
        <v>0</v>
      </c>
      <c r="AA35" s="18">
        <f t="shared" si="11"/>
        <v>0</v>
      </c>
      <c r="AB35" s="25"/>
      <c r="AC35" s="18">
        <f t="shared" si="12"/>
        <v>0</v>
      </c>
      <c r="AD35" s="26">
        <f t="shared" si="13"/>
        <v>0</v>
      </c>
      <c r="AE35" s="27">
        <f t="shared" si="13"/>
        <v>0</v>
      </c>
      <c r="AF35" s="28">
        <f t="shared" si="14"/>
        <v>12</v>
      </c>
      <c r="AG35" s="29">
        <f t="shared" si="14"/>
        <v>1</v>
      </c>
      <c r="AH35" s="28">
        <f t="shared" si="15"/>
        <v>0</v>
      </c>
      <c r="AI35" s="22">
        <f t="shared" si="16"/>
        <v>0</v>
      </c>
    </row>
    <row r="36" spans="1:35" ht="15">
      <c r="A36" s="132" t="s">
        <v>387</v>
      </c>
      <c r="B36" s="131" t="s">
        <v>61</v>
      </c>
      <c r="C36" s="131" t="s">
        <v>388</v>
      </c>
      <c r="D36" s="131">
        <v>10</v>
      </c>
      <c r="E36" s="18">
        <f t="shared" si="0"/>
        <v>0.8333333333333334</v>
      </c>
      <c r="F36" s="134">
        <v>5</v>
      </c>
      <c r="G36" s="18">
        <f t="shared" si="1"/>
        <v>0.4166666666666667</v>
      </c>
      <c r="H36" s="19"/>
      <c r="I36" s="18">
        <f t="shared" si="2"/>
        <v>0</v>
      </c>
      <c r="J36" s="19"/>
      <c r="K36" s="18">
        <f t="shared" si="3"/>
        <v>0</v>
      </c>
      <c r="L36" s="19"/>
      <c r="M36" s="18">
        <f t="shared" si="4"/>
        <v>0</v>
      </c>
      <c r="N36" s="20">
        <f t="shared" si="5"/>
        <v>15</v>
      </c>
      <c r="O36" s="21">
        <f t="shared" si="5"/>
        <v>1.25</v>
      </c>
      <c r="P36" s="135">
        <v>3</v>
      </c>
      <c r="Q36" s="18">
        <f t="shared" si="6"/>
        <v>0.25</v>
      </c>
      <c r="R36" s="19"/>
      <c r="S36" s="18">
        <f t="shared" si="7"/>
        <v>0</v>
      </c>
      <c r="T36" s="20">
        <f t="shared" si="8"/>
        <v>3</v>
      </c>
      <c r="U36" s="22">
        <f t="shared" si="8"/>
        <v>0.25</v>
      </c>
      <c r="V36" s="23"/>
      <c r="W36" s="18">
        <f t="shared" si="9"/>
        <v>0</v>
      </c>
      <c r="X36" s="24"/>
      <c r="Y36" s="18">
        <f t="shared" si="10"/>
        <v>0</v>
      </c>
      <c r="Z36" s="136">
        <v>1.5</v>
      </c>
      <c r="AA36" s="18">
        <f t="shared" si="11"/>
        <v>0.125</v>
      </c>
      <c r="AB36" s="25"/>
      <c r="AC36" s="18">
        <f t="shared" si="12"/>
        <v>0</v>
      </c>
      <c r="AD36" s="26">
        <f t="shared" si="13"/>
        <v>1.5</v>
      </c>
      <c r="AE36" s="27">
        <f t="shared" si="13"/>
        <v>0.125</v>
      </c>
      <c r="AF36" s="28">
        <f t="shared" si="14"/>
        <v>19.5</v>
      </c>
      <c r="AG36" s="29">
        <f t="shared" si="14"/>
        <v>1.625</v>
      </c>
      <c r="AH36" s="28">
        <f t="shared" si="15"/>
        <v>2.5</v>
      </c>
      <c r="AI36" s="22">
        <f t="shared" si="16"/>
        <v>0.20833333333333334</v>
      </c>
    </row>
    <row r="37" spans="1:35" ht="15">
      <c r="A37" s="132" t="s">
        <v>389</v>
      </c>
      <c r="B37" s="131" t="s">
        <v>61</v>
      </c>
      <c r="C37" s="131" t="s">
        <v>390</v>
      </c>
      <c r="D37" s="131">
        <v>9</v>
      </c>
      <c r="E37" s="18">
        <f t="shared" si="0"/>
        <v>0.75</v>
      </c>
      <c r="F37" s="134"/>
      <c r="G37" s="18">
        <f t="shared" si="1"/>
        <v>0</v>
      </c>
      <c r="H37" s="19"/>
      <c r="I37" s="18">
        <f t="shared" si="2"/>
        <v>0</v>
      </c>
      <c r="J37" s="19"/>
      <c r="K37" s="18">
        <f t="shared" si="3"/>
        <v>0</v>
      </c>
      <c r="L37" s="19"/>
      <c r="M37" s="18">
        <f t="shared" si="4"/>
        <v>0</v>
      </c>
      <c r="N37" s="20">
        <f t="shared" si="5"/>
        <v>9</v>
      </c>
      <c r="O37" s="21">
        <f t="shared" si="5"/>
        <v>0.75</v>
      </c>
      <c r="P37" s="135">
        <v>3</v>
      </c>
      <c r="Q37" s="18">
        <f t="shared" si="6"/>
        <v>0.25</v>
      </c>
      <c r="R37" s="19"/>
      <c r="S37" s="18">
        <f t="shared" si="7"/>
        <v>0</v>
      </c>
      <c r="T37" s="20">
        <f t="shared" si="8"/>
        <v>3</v>
      </c>
      <c r="U37" s="22">
        <f t="shared" si="8"/>
        <v>0.25</v>
      </c>
      <c r="V37" s="23"/>
      <c r="W37" s="18">
        <f t="shared" si="9"/>
        <v>0</v>
      </c>
      <c r="X37" s="24"/>
      <c r="Y37" s="18">
        <f t="shared" si="10"/>
        <v>0</v>
      </c>
      <c r="Z37" s="136">
        <v>0</v>
      </c>
      <c r="AA37" s="18">
        <f t="shared" si="11"/>
        <v>0</v>
      </c>
      <c r="AB37" s="25"/>
      <c r="AC37" s="18">
        <f t="shared" si="12"/>
        <v>0</v>
      </c>
      <c r="AD37" s="26">
        <f t="shared" si="13"/>
        <v>0</v>
      </c>
      <c r="AE37" s="27">
        <f t="shared" si="13"/>
        <v>0</v>
      </c>
      <c r="AF37" s="28">
        <f t="shared" si="14"/>
        <v>12</v>
      </c>
      <c r="AG37" s="29">
        <f t="shared" si="14"/>
        <v>1</v>
      </c>
      <c r="AH37" s="28">
        <f t="shared" si="15"/>
        <v>0</v>
      </c>
      <c r="AI37" s="22">
        <f t="shared" si="16"/>
        <v>0</v>
      </c>
    </row>
    <row r="38" spans="1:35" ht="15">
      <c r="A38" s="132" t="s">
        <v>391</v>
      </c>
      <c r="B38" s="131" t="s">
        <v>392</v>
      </c>
      <c r="C38" s="131" t="s">
        <v>393</v>
      </c>
      <c r="D38" s="131">
        <v>1</v>
      </c>
      <c r="E38" s="18">
        <f t="shared" si="0"/>
        <v>0.08333333333333333</v>
      </c>
      <c r="F38" s="134">
        <v>6</v>
      </c>
      <c r="G38" s="18">
        <f t="shared" si="1"/>
        <v>0.5</v>
      </c>
      <c r="H38" s="19"/>
      <c r="I38" s="18">
        <f t="shared" si="2"/>
        <v>0</v>
      </c>
      <c r="J38" s="19"/>
      <c r="K38" s="18">
        <f t="shared" si="3"/>
        <v>0</v>
      </c>
      <c r="L38" s="19"/>
      <c r="M38" s="18">
        <f t="shared" si="4"/>
        <v>0</v>
      </c>
      <c r="N38" s="20">
        <f t="shared" si="5"/>
        <v>7</v>
      </c>
      <c r="O38" s="21">
        <f t="shared" si="5"/>
        <v>0.5833333333333334</v>
      </c>
      <c r="P38" s="135">
        <v>11</v>
      </c>
      <c r="Q38" s="18">
        <f t="shared" si="6"/>
        <v>0.9166666666666666</v>
      </c>
      <c r="R38" s="19"/>
      <c r="S38" s="18">
        <f t="shared" si="7"/>
        <v>0</v>
      </c>
      <c r="T38" s="20">
        <f t="shared" si="8"/>
        <v>11</v>
      </c>
      <c r="U38" s="22">
        <f t="shared" si="8"/>
        <v>0.9166666666666666</v>
      </c>
      <c r="V38" s="23"/>
      <c r="W38" s="18">
        <f t="shared" si="9"/>
        <v>0</v>
      </c>
      <c r="X38" s="24"/>
      <c r="Y38" s="18">
        <f t="shared" si="10"/>
        <v>0</v>
      </c>
      <c r="Z38" s="136">
        <v>6</v>
      </c>
      <c r="AA38" s="18">
        <f t="shared" si="11"/>
        <v>0.5</v>
      </c>
      <c r="AB38" s="25"/>
      <c r="AC38" s="18">
        <f t="shared" si="12"/>
        <v>0</v>
      </c>
      <c r="AD38" s="26">
        <f t="shared" si="13"/>
        <v>6</v>
      </c>
      <c r="AE38" s="27">
        <f t="shared" si="13"/>
        <v>0.5</v>
      </c>
      <c r="AF38" s="28">
        <f t="shared" si="14"/>
        <v>24</v>
      </c>
      <c r="AG38" s="29">
        <f t="shared" si="14"/>
        <v>2</v>
      </c>
      <c r="AH38" s="28">
        <f t="shared" si="15"/>
        <v>6</v>
      </c>
      <c r="AI38" s="22">
        <f t="shared" si="16"/>
        <v>0.5</v>
      </c>
    </row>
    <row r="39" spans="1:35" ht="15">
      <c r="A39" s="132">
        <v>374089</v>
      </c>
      <c r="B39" s="131" t="s">
        <v>326</v>
      </c>
      <c r="C39" s="131" t="s">
        <v>394</v>
      </c>
      <c r="D39" s="131">
        <v>0.1</v>
      </c>
      <c r="E39" s="18">
        <f t="shared" si="0"/>
        <v>0.008333333333333333</v>
      </c>
      <c r="F39" s="134">
        <v>3.9</v>
      </c>
      <c r="G39" s="18">
        <f t="shared" si="1"/>
        <v>0.325</v>
      </c>
      <c r="H39" s="19"/>
      <c r="I39" s="18">
        <f t="shared" si="2"/>
        <v>0</v>
      </c>
      <c r="J39" s="19"/>
      <c r="K39" s="18">
        <f t="shared" si="3"/>
        <v>0</v>
      </c>
      <c r="L39" s="19"/>
      <c r="M39" s="18">
        <f t="shared" si="4"/>
        <v>0</v>
      </c>
      <c r="N39" s="20">
        <f t="shared" si="5"/>
        <v>4</v>
      </c>
      <c r="O39" s="21">
        <f t="shared" si="5"/>
        <v>0.33333333333333337</v>
      </c>
      <c r="P39" s="135">
        <v>11.9</v>
      </c>
      <c r="Q39" s="18">
        <f t="shared" si="6"/>
        <v>0.9916666666666667</v>
      </c>
      <c r="R39" s="19"/>
      <c r="S39" s="18">
        <f t="shared" si="7"/>
        <v>0</v>
      </c>
      <c r="T39" s="20">
        <f t="shared" si="8"/>
        <v>11.9</v>
      </c>
      <c r="U39" s="22">
        <f t="shared" si="8"/>
        <v>0.9916666666666667</v>
      </c>
      <c r="V39" s="23"/>
      <c r="W39" s="18">
        <f t="shared" si="9"/>
        <v>0</v>
      </c>
      <c r="X39" s="24"/>
      <c r="Y39" s="18">
        <f t="shared" si="10"/>
        <v>0</v>
      </c>
      <c r="Z39" s="136">
        <v>0</v>
      </c>
      <c r="AA39" s="18">
        <f t="shared" si="11"/>
        <v>0</v>
      </c>
      <c r="AB39" s="25"/>
      <c r="AC39" s="18">
        <f t="shared" si="12"/>
        <v>0</v>
      </c>
      <c r="AD39" s="26">
        <f t="shared" si="13"/>
        <v>0</v>
      </c>
      <c r="AE39" s="27">
        <f t="shared" si="13"/>
        <v>0</v>
      </c>
      <c r="AF39" s="28">
        <f t="shared" si="14"/>
        <v>15.9</v>
      </c>
      <c r="AG39" s="29">
        <f t="shared" si="14"/>
        <v>1.3250000000000002</v>
      </c>
      <c r="AH39" s="28">
        <f t="shared" si="15"/>
        <v>0</v>
      </c>
      <c r="AI39" s="22">
        <f t="shared" si="16"/>
        <v>0</v>
      </c>
    </row>
    <row r="40" spans="1:35" ht="15">
      <c r="A40" s="132" t="s">
        <v>395</v>
      </c>
      <c r="B40" s="131" t="s">
        <v>61</v>
      </c>
      <c r="C40" s="131" t="s">
        <v>396</v>
      </c>
      <c r="D40" s="131">
        <v>6</v>
      </c>
      <c r="E40" s="18">
        <f t="shared" si="0"/>
        <v>0.5</v>
      </c>
      <c r="F40" s="134">
        <v>3</v>
      </c>
      <c r="G40" s="18">
        <f t="shared" si="1"/>
        <v>0.25</v>
      </c>
      <c r="H40" s="19"/>
      <c r="I40" s="18">
        <f t="shared" si="2"/>
        <v>0</v>
      </c>
      <c r="J40" s="19"/>
      <c r="K40" s="18">
        <f t="shared" si="3"/>
        <v>0</v>
      </c>
      <c r="L40" s="19"/>
      <c r="M40" s="18">
        <f t="shared" si="4"/>
        <v>0</v>
      </c>
      <c r="N40" s="20">
        <f t="shared" si="5"/>
        <v>9</v>
      </c>
      <c r="O40" s="21">
        <f t="shared" si="5"/>
        <v>0.75</v>
      </c>
      <c r="P40" s="135">
        <v>6</v>
      </c>
      <c r="Q40" s="18">
        <f t="shared" si="6"/>
        <v>0.5</v>
      </c>
      <c r="R40" s="19"/>
      <c r="S40" s="18">
        <f t="shared" si="7"/>
        <v>0</v>
      </c>
      <c r="T40" s="20">
        <f t="shared" si="8"/>
        <v>6</v>
      </c>
      <c r="U40" s="22">
        <f t="shared" si="8"/>
        <v>0.5</v>
      </c>
      <c r="V40" s="23"/>
      <c r="W40" s="18">
        <f t="shared" si="9"/>
        <v>0</v>
      </c>
      <c r="X40" s="24"/>
      <c r="Y40" s="18">
        <f t="shared" si="10"/>
        <v>0</v>
      </c>
      <c r="Z40" s="136">
        <v>0</v>
      </c>
      <c r="AA40" s="18">
        <f t="shared" si="11"/>
        <v>0</v>
      </c>
      <c r="AB40" s="25"/>
      <c r="AC40" s="18">
        <f t="shared" si="12"/>
        <v>0</v>
      </c>
      <c r="AD40" s="26">
        <f t="shared" si="13"/>
        <v>0</v>
      </c>
      <c r="AE40" s="27">
        <f t="shared" si="13"/>
        <v>0</v>
      </c>
      <c r="AF40" s="28">
        <f t="shared" si="14"/>
        <v>15</v>
      </c>
      <c r="AG40" s="29">
        <f t="shared" si="14"/>
        <v>1.25</v>
      </c>
      <c r="AH40" s="28">
        <f t="shared" si="15"/>
        <v>0</v>
      </c>
      <c r="AI40" s="22">
        <f t="shared" si="16"/>
        <v>0</v>
      </c>
    </row>
    <row r="41" spans="1:35" ht="15">
      <c r="A41" s="132" t="s">
        <v>397</v>
      </c>
      <c r="B41" s="131" t="s">
        <v>61</v>
      </c>
      <c r="C41" s="131" t="s">
        <v>398</v>
      </c>
      <c r="D41" s="131">
        <v>12</v>
      </c>
      <c r="E41" s="18">
        <f t="shared" si="0"/>
        <v>1</v>
      </c>
      <c r="F41" s="134"/>
      <c r="G41" s="18">
        <f t="shared" si="1"/>
        <v>0</v>
      </c>
      <c r="H41" s="19"/>
      <c r="I41" s="18">
        <f t="shared" si="2"/>
        <v>0</v>
      </c>
      <c r="J41" s="19"/>
      <c r="K41" s="18">
        <f t="shared" si="3"/>
        <v>0</v>
      </c>
      <c r="L41" s="19"/>
      <c r="M41" s="18">
        <f t="shared" si="4"/>
        <v>0</v>
      </c>
      <c r="N41" s="20">
        <f t="shared" si="5"/>
        <v>12</v>
      </c>
      <c r="O41" s="21">
        <f t="shared" si="5"/>
        <v>1</v>
      </c>
      <c r="P41" s="135">
        <v>0</v>
      </c>
      <c r="Q41" s="18">
        <f t="shared" si="6"/>
        <v>0</v>
      </c>
      <c r="R41" s="19"/>
      <c r="S41" s="18">
        <f t="shared" si="7"/>
        <v>0</v>
      </c>
      <c r="T41" s="20">
        <f t="shared" si="8"/>
        <v>0</v>
      </c>
      <c r="U41" s="22">
        <f t="shared" si="8"/>
        <v>0</v>
      </c>
      <c r="V41" s="23"/>
      <c r="W41" s="18">
        <f t="shared" si="9"/>
        <v>0</v>
      </c>
      <c r="X41" s="24"/>
      <c r="Y41" s="18">
        <f t="shared" si="10"/>
        <v>0</v>
      </c>
      <c r="Z41" s="136">
        <v>0</v>
      </c>
      <c r="AA41" s="18">
        <f t="shared" si="11"/>
        <v>0</v>
      </c>
      <c r="AB41" s="25"/>
      <c r="AC41" s="18">
        <f t="shared" si="12"/>
        <v>0</v>
      </c>
      <c r="AD41" s="26">
        <f t="shared" si="13"/>
        <v>0</v>
      </c>
      <c r="AE41" s="27">
        <f t="shared" si="13"/>
        <v>0</v>
      </c>
      <c r="AF41" s="28">
        <f t="shared" si="14"/>
        <v>12</v>
      </c>
      <c r="AG41" s="29">
        <f t="shared" si="14"/>
        <v>1</v>
      </c>
      <c r="AH41" s="28">
        <f t="shared" si="15"/>
        <v>0</v>
      </c>
      <c r="AI41" s="22">
        <f t="shared" si="16"/>
        <v>0</v>
      </c>
    </row>
    <row r="42" spans="1:35" ht="15">
      <c r="A42" s="15"/>
      <c r="B42" s="16"/>
      <c r="C42" s="16"/>
      <c r="D42" s="17"/>
      <c r="E42" s="18">
        <f t="shared" si="0"/>
        <v>0</v>
      </c>
      <c r="F42" s="19"/>
      <c r="G42" s="18">
        <f t="shared" si="1"/>
        <v>0</v>
      </c>
      <c r="H42" s="19"/>
      <c r="I42" s="18">
        <f t="shared" si="2"/>
        <v>0</v>
      </c>
      <c r="J42" s="19"/>
      <c r="K42" s="18">
        <f t="shared" si="3"/>
        <v>0</v>
      </c>
      <c r="L42" s="19"/>
      <c r="M42" s="18">
        <f t="shared" si="3"/>
        <v>0</v>
      </c>
      <c r="N42" s="20">
        <f aca="true" t="shared" si="17" ref="N42:O80">D42+F42+H42+J42+L42</f>
        <v>0</v>
      </c>
      <c r="O42" s="21">
        <f t="shared" si="17"/>
        <v>0</v>
      </c>
      <c r="P42" s="19"/>
      <c r="Q42" s="18">
        <f t="shared" si="6"/>
        <v>0</v>
      </c>
      <c r="R42" s="19"/>
      <c r="S42" s="18">
        <f t="shared" si="7"/>
        <v>0</v>
      </c>
      <c r="T42" s="20">
        <f aca="true" t="shared" si="18" ref="T42:U80">P42+R42</f>
        <v>0</v>
      </c>
      <c r="U42" s="22">
        <f t="shared" si="18"/>
        <v>0</v>
      </c>
      <c r="V42" s="23"/>
      <c r="W42" s="18">
        <f t="shared" si="9"/>
        <v>0</v>
      </c>
      <c r="X42" s="24"/>
      <c r="Y42" s="18">
        <f t="shared" si="10"/>
        <v>0</v>
      </c>
      <c r="Z42" s="24"/>
      <c r="AA42" s="18">
        <f t="shared" si="11"/>
        <v>0</v>
      </c>
      <c r="AB42" s="25"/>
      <c r="AC42" s="18">
        <f t="shared" si="12"/>
        <v>0</v>
      </c>
      <c r="AD42" s="26">
        <f aca="true" t="shared" si="19" ref="AD42:AE57">X42+Z42+AB42</f>
        <v>0</v>
      </c>
      <c r="AE42" s="27">
        <f t="shared" si="19"/>
        <v>0</v>
      </c>
      <c r="AF42" s="28">
        <f aca="true" t="shared" si="20" ref="AF42:AG57">N42+T42+V42+AD42</f>
        <v>0</v>
      </c>
      <c r="AG42" s="29">
        <f t="shared" si="20"/>
        <v>0</v>
      </c>
      <c r="AH42" s="28">
        <f t="shared" si="15"/>
        <v>0</v>
      </c>
      <c r="AI42" s="22">
        <f t="shared" si="16"/>
        <v>0</v>
      </c>
    </row>
    <row r="43" spans="1:35" ht="15">
      <c r="A43" s="15"/>
      <c r="B43" s="16"/>
      <c r="C43" s="16"/>
      <c r="D43" s="17"/>
      <c r="E43" s="18">
        <f t="shared" si="0"/>
        <v>0</v>
      </c>
      <c r="F43" s="19"/>
      <c r="G43" s="18">
        <f t="shared" si="1"/>
        <v>0</v>
      </c>
      <c r="H43" s="19"/>
      <c r="I43" s="18">
        <f t="shared" si="2"/>
        <v>0</v>
      </c>
      <c r="J43" s="19"/>
      <c r="K43" s="18">
        <f aca="true" t="shared" si="21" ref="K43:M56">+J43/12</f>
        <v>0</v>
      </c>
      <c r="L43" s="19"/>
      <c r="M43" s="18">
        <f t="shared" si="21"/>
        <v>0</v>
      </c>
      <c r="N43" s="20">
        <f t="shared" si="17"/>
        <v>0</v>
      </c>
      <c r="O43" s="21">
        <f t="shared" si="17"/>
        <v>0</v>
      </c>
      <c r="P43" s="19"/>
      <c r="Q43" s="18">
        <f t="shared" si="6"/>
        <v>0</v>
      </c>
      <c r="R43" s="19"/>
      <c r="S43" s="18">
        <f t="shared" si="7"/>
        <v>0</v>
      </c>
      <c r="T43" s="20">
        <f t="shared" si="18"/>
        <v>0</v>
      </c>
      <c r="U43" s="22">
        <f t="shared" si="18"/>
        <v>0</v>
      </c>
      <c r="V43" s="23"/>
      <c r="W43" s="18">
        <f t="shared" si="9"/>
        <v>0</v>
      </c>
      <c r="X43" s="24"/>
      <c r="Y43" s="18">
        <f t="shared" si="10"/>
        <v>0</v>
      </c>
      <c r="Z43" s="24"/>
      <c r="AA43" s="18">
        <f t="shared" si="11"/>
        <v>0</v>
      </c>
      <c r="AB43" s="25"/>
      <c r="AC43" s="18">
        <f t="shared" si="12"/>
        <v>0</v>
      </c>
      <c r="AD43" s="26">
        <f t="shared" si="19"/>
        <v>0</v>
      </c>
      <c r="AE43" s="27">
        <f t="shared" si="19"/>
        <v>0</v>
      </c>
      <c r="AF43" s="28">
        <f t="shared" si="20"/>
        <v>0</v>
      </c>
      <c r="AG43" s="29">
        <f t="shared" si="20"/>
        <v>0</v>
      </c>
      <c r="AH43" s="28">
        <f t="shared" si="15"/>
        <v>0</v>
      </c>
      <c r="AI43" s="22">
        <f t="shared" si="16"/>
        <v>0</v>
      </c>
    </row>
    <row r="44" spans="1:35" s="1" customFormat="1" ht="15">
      <c r="A44" s="493" t="s">
        <v>35</v>
      </c>
      <c r="B44" s="494"/>
      <c r="C44" s="495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8"/>
    </row>
    <row r="45" spans="1:35" ht="15">
      <c r="A45" s="15"/>
      <c r="B45" s="16"/>
      <c r="C45" s="16"/>
      <c r="D45" s="17"/>
      <c r="E45" s="18">
        <f t="shared" si="0"/>
        <v>0</v>
      </c>
      <c r="F45" s="19"/>
      <c r="G45" s="18">
        <f t="shared" si="1"/>
        <v>0</v>
      </c>
      <c r="H45" s="19"/>
      <c r="I45" s="18">
        <f t="shared" si="2"/>
        <v>0</v>
      </c>
      <c r="J45" s="19"/>
      <c r="K45" s="18">
        <f t="shared" si="21"/>
        <v>0</v>
      </c>
      <c r="L45" s="19"/>
      <c r="M45" s="18">
        <f t="shared" si="21"/>
        <v>0</v>
      </c>
      <c r="N45" s="20">
        <f t="shared" si="17"/>
        <v>0</v>
      </c>
      <c r="O45" s="21">
        <f t="shared" si="17"/>
        <v>0</v>
      </c>
      <c r="P45" s="19"/>
      <c r="Q45" s="18">
        <f t="shared" si="6"/>
        <v>0</v>
      </c>
      <c r="R45" s="19"/>
      <c r="S45" s="18">
        <f t="shared" si="7"/>
        <v>0</v>
      </c>
      <c r="T45" s="20">
        <f t="shared" si="18"/>
        <v>0</v>
      </c>
      <c r="U45" s="22">
        <f t="shared" si="18"/>
        <v>0</v>
      </c>
      <c r="V45" s="23"/>
      <c r="W45" s="18">
        <f t="shared" si="9"/>
        <v>0</v>
      </c>
      <c r="X45" s="24"/>
      <c r="Y45" s="18">
        <f t="shared" si="10"/>
        <v>0</v>
      </c>
      <c r="Z45" s="24"/>
      <c r="AA45" s="18">
        <f t="shared" si="11"/>
        <v>0</v>
      </c>
      <c r="AB45" s="25"/>
      <c r="AC45" s="18">
        <f t="shared" si="12"/>
        <v>0</v>
      </c>
      <c r="AD45" s="26">
        <f t="shared" si="19"/>
        <v>0</v>
      </c>
      <c r="AE45" s="27">
        <f t="shared" si="19"/>
        <v>0</v>
      </c>
      <c r="AF45" s="28">
        <f t="shared" si="20"/>
        <v>0</v>
      </c>
      <c r="AG45" s="29">
        <f t="shared" si="20"/>
        <v>0</v>
      </c>
      <c r="AH45" s="28">
        <f t="shared" si="15"/>
        <v>0</v>
      </c>
      <c r="AI45" s="22">
        <f t="shared" si="16"/>
        <v>0</v>
      </c>
    </row>
    <row r="46" spans="1:35" ht="15">
      <c r="A46" s="15"/>
      <c r="B46" s="16"/>
      <c r="C46" s="16"/>
      <c r="D46" s="17"/>
      <c r="E46" s="18">
        <f t="shared" si="0"/>
        <v>0</v>
      </c>
      <c r="F46" s="19"/>
      <c r="G46" s="18">
        <f t="shared" si="1"/>
        <v>0</v>
      </c>
      <c r="H46" s="19"/>
      <c r="I46" s="18">
        <f t="shared" si="2"/>
        <v>0</v>
      </c>
      <c r="J46" s="19"/>
      <c r="K46" s="18">
        <f t="shared" si="21"/>
        <v>0</v>
      </c>
      <c r="L46" s="19"/>
      <c r="M46" s="18">
        <f t="shared" si="21"/>
        <v>0</v>
      </c>
      <c r="N46" s="20">
        <f t="shared" si="17"/>
        <v>0</v>
      </c>
      <c r="O46" s="21">
        <f t="shared" si="17"/>
        <v>0</v>
      </c>
      <c r="P46" s="19"/>
      <c r="Q46" s="18">
        <f t="shared" si="6"/>
        <v>0</v>
      </c>
      <c r="R46" s="19"/>
      <c r="S46" s="18">
        <f t="shared" si="7"/>
        <v>0</v>
      </c>
      <c r="T46" s="20">
        <f t="shared" si="18"/>
        <v>0</v>
      </c>
      <c r="U46" s="22">
        <f t="shared" si="18"/>
        <v>0</v>
      </c>
      <c r="V46" s="23"/>
      <c r="W46" s="18">
        <f t="shared" si="9"/>
        <v>0</v>
      </c>
      <c r="X46" s="24"/>
      <c r="Y46" s="18">
        <f t="shared" si="10"/>
        <v>0</v>
      </c>
      <c r="Z46" s="24"/>
      <c r="AA46" s="18">
        <f t="shared" si="11"/>
        <v>0</v>
      </c>
      <c r="AB46" s="25"/>
      <c r="AC46" s="18">
        <f t="shared" si="12"/>
        <v>0</v>
      </c>
      <c r="AD46" s="26">
        <f t="shared" si="19"/>
        <v>0</v>
      </c>
      <c r="AE46" s="27">
        <f t="shared" si="19"/>
        <v>0</v>
      </c>
      <c r="AF46" s="28">
        <f t="shared" si="20"/>
        <v>0</v>
      </c>
      <c r="AG46" s="29">
        <f t="shared" si="20"/>
        <v>0</v>
      </c>
      <c r="AH46" s="28">
        <f t="shared" si="15"/>
        <v>0</v>
      </c>
      <c r="AI46" s="22">
        <f t="shared" si="16"/>
        <v>0</v>
      </c>
    </row>
    <row r="47" spans="1:35" ht="15">
      <c r="A47" s="15"/>
      <c r="B47" s="16"/>
      <c r="C47" s="16"/>
      <c r="D47" s="17"/>
      <c r="E47" s="18">
        <f t="shared" si="0"/>
        <v>0</v>
      </c>
      <c r="F47" s="19"/>
      <c r="G47" s="18">
        <f t="shared" si="1"/>
        <v>0</v>
      </c>
      <c r="H47" s="19"/>
      <c r="I47" s="18">
        <f t="shared" si="2"/>
        <v>0</v>
      </c>
      <c r="J47" s="19"/>
      <c r="K47" s="18">
        <f t="shared" si="21"/>
        <v>0</v>
      </c>
      <c r="L47" s="19"/>
      <c r="M47" s="18">
        <f t="shared" si="21"/>
        <v>0</v>
      </c>
      <c r="N47" s="20">
        <f t="shared" si="17"/>
        <v>0</v>
      </c>
      <c r="O47" s="21">
        <f t="shared" si="17"/>
        <v>0</v>
      </c>
      <c r="P47" s="19"/>
      <c r="Q47" s="18">
        <f t="shared" si="6"/>
        <v>0</v>
      </c>
      <c r="R47" s="19"/>
      <c r="S47" s="18">
        <f t="shared" si="7"/>
        <v>0</v>
      </c>
      <c r="T47" s="20">
        <f t="shared" si="18"/>
        <v>0</v>
      </c>
      <c r="U47" s="22">
        <f t="shared" si="18"/>
        <v>0</v>
      </c>
      <c r="V47" s="23"/>
      <c r="W47" s="18">
        <f t="shared" si="9"/>
        <v>0</v>
      </c>
      <c r="X47" s="24"/>
      <c r="Y47" s="18">
        <f t="shared" si="10"/>
        <v>0</v>
      </c>
      <c r="Z47" s="24"/>
      <c r="AA47" s="18">
        <f t="shared" si="11"/>
        <v>0</v>
      </c>
      <c r="AB47" s="25"/>
      <c r="AC47" s="18">
        <f t="shared" si="12"/>
        <v>0</v>
      </c>
      <c r="AD47" s="26">
        <f t="shared" si="19"/>
        <v>0</v>
      </c>
      <c r="AE47" s="27">
        <f t="shared" si="19"/>
        <v>0</v>
      </c>
      <c r="AF47" s="28">
        <f t="shared" si="20"/>
        <v>0</v>
      </c>
      <c r="AG47" s="29">
        <f t="shared" si="20"/>
        <v>0</v>
      </c>
      <c r="AH47" s="28">
        <f t="shared" si="15"/>
        <v>0</v>
      </c>
      <c r="AI47" s="22">
        <f t="shared" si="16"/>
        <v>0</v>
      </c>
    </row>
    <row r="48" spans="1:35" ht="15">
      <c r="A48" s="15"/>
      <c r="B48" s="16"/>
      <c r="C48" s="16"/>
      <c r="D48" s="17"/>
      <c r="E48" s="18">
        <f t="shared" si="0"/>
        <v>0</v>
      </c>
      <c r="F48" s="19"/>
      <c r="G48" s="18">
        <f t="shared" si="1"/>
        <v>0</v>
      </c>
      <c r="H48" s="19"/>
      <c r="I48" s="18">
        <f t="shared" si="2"/>
        <v>0</v>
      </c>
      <c r="J48" s="19"/>
      <c r="K48" s="18">
        <f t="shared" si="21"/>
        <v>0</v>
      </c>
      <c r="L48" s="19"/>
      <c r="M48" s="18">
        <f t="shared" si="21"/>
        <v>0</v>
      </c>
      <c r="N48" s="20">
        <f t="shared" si="17"/>
        <v>0</v>
      </c>
      <c r="O48" s="21">
        <f t="shared" si="17"/>
        <v>0</v>
      </c>
      <c r="P48" s="19"/>
      <c r="Q48" s="18">
        <f t="shared" si="6"/>
        <v>0</v>
      </c>
      <c r="R48" s="19"/>
      <c r="S48" s="18">
        <f t="shared" si="7"/>
        <v>0</v>
      </c>
      <c r="T48" s="20">
        <f t="shared" si="18"/>
        <v>0</v>
      </c>
      <c r="U48" s="22">
        <f t="shared" si="18"/>
        <v>0</v>
      </c>
      <c r="V48" s="23"/>
      <c r="W48" s="18">
        <f t="shared" si="9"/>
        <v>0</v>
      </c>
      <c r="X48" s="24"/>
      <c r="Y48" s="18">
        <f t="shared" si="10"/>
        <v>0</v>
      </c>
      <c r="Z48" s="24"/>
      <c r="AA48" s="18">
        <f t="shared" si="11"/>
        <v>0</v>
      </c>
      <c r="AB48" s="25"/>
      <c r="AC48" s="18">
        <f t="shared" si="12"/>
        <v>0</v>
      </c>
      <c r="AD48" s="26">
        <f t="shared" si="19"/>
        <v>0</v>
      </c>
      <c r="AE48" s="27">
        <f t="shared" si="19"/>
        <v>0</v>
      </c>
      <c r="AF48" s="28">
        <f t="shared" si="20"/>
        <v>0</v>
      </c>
      <c r="AG48" s="29">
        <f t="shared" si="20"/>
        <v>0</v>
      </c>
      <c r="AH48" s="28">
        <f t="shared" si="15"/>
        <v>0</v>
      </c>
      <c r="AI48" s="22">
        <f t="shared" si="16"/>
        <v>0</v>
      </c>
    </row>
    <row r="49" spans="1:35" ht="15">
      <c r="A49" s="15"/>
      <c r="B49" s="16"/>
      <c r="C49" s="16"/>
      <c r="D49" s="17"/>
      <c r="E49" s="18">
        <f t="shared" si="0"/>
        <v>0</v>
      </c>
      <c r="F49" s="19"/>
      <c r="G49" s="18">
        <f t="shared" si="1"/>
        <v>0</v>
      </c>
      <c r="H49" s="19"/>
      <c r="I49" s="18">
        <f t="shared" si="2"/>
        <v>0</v>
      </c>
      <c r="J49" s="19"/>
      <c r="K49" s="18">
        <f t="shared" si="21"/>
        <v>0</v>
      </c>
      <c r="L49" s="19"/>
      <c r="M49" s="18">
        <f t="shared" si="21"/>
        <v>0</v>
      </c>
      <c r="N49" s="20">
        <f t="shared" si="17"/>
        <v>0</v>
      </c>
      <c r="O49" s="21">
        <f t="shared" si="17"/>
        <v>0</v>
      </c>
      <c r="P49" s="19"/>
      <c r="Q49" s="18">
        <f t="shared" si="6"/>
        <v>0</v>
      </c>
      <c r="R49" s="19"/>
      <c r="S49" s="18">
        <f t="shared" si="7"/>
        <v>0</v>
      </c>
      <c r="T49" s="20">
        <f t="shared" si="18"/>
        <v>0</v>
      </c>
      <c r="U49" s="22">
        <f t="shared" si="18"/>
        <v>0</v>
      </c>
      <c r="V49" s="23"/>
      <c r="W49" s="18">
        <f t="shared" si="9"/>
        <v>0</v>
      </c>
      <c r="X49" s="24"/>
      <c r="Y49" s="18">
        <f t="shared" si="10"/>
        <v>0</v>
      </c>
      <c r="Z49" s="24"/>
      <c r="AA49" s="18">
        <f t="shared" si="11"/>
        <v>0</v>
      </c>
      <c r="AB49" s="25"/>
      <c r="AC49" s="18">
        <f t="shared" si="12"/>
        <v>0</v>
      </c>
      <c r="AD49" s="26">
        <f t="shared" si="19"/>
        <v>0</v>
      </c>
      <c r="AE49" s="27">
        <f t="shared" si="19"/>
        <v>0</v>
      </c>
      <c r="AF49" s="28">
        <f t="shared" si="20"/>
        <v>0</v>
      </c>
      <c r="AG49" s="29">
        <f t="shared" si="20"/>
        <v>0</v>
      </c>
      <c r="AH49" s="28">
        <f t="shared" si="15"/>
        <v>0</v>
      </c>
      <c r="AI49" s="22">
        <f t="shared" si="16"/>
        <v>0</v>
      </c>
    </row>
    <row r="50" spans="1:35" ht="15">
      <c r="A50" s="15"/>
      <c r="B50" s="16"/>
      <c r="C50" s="16"/>
      <c r="D50" s="17"/>
      <c r="E50" s="18">
        <f t="shared" si="0"/>
        <v>0</v>
      </c>
      <c r="F50" s="19"/>
      <c r="G50" s="18">
        <f t="shared" si="1"/>
        <v>0</v>
      </c>
      <c r="H50" s="19"/>
      <c r="I50" s="18">
        <f t="shared" si="2"/>
        <v>0</v>
      </c>
      <c r="J50" s="19"/>
      <c r="K50" s="18">
        <f t="shared" si="21"/>
        <v>0</v>
      </c>
      <c r="L50" s="19"/>
      <c r="M50" s="18">
        <f t="shared" si="21"/>
        <v>0</v>
      </c>
      <c r="N50" s="20">
        <f t="shared" si="17"/>
        <v>0</v>
      </c>
      <c r="O50" s="21">
        <f t="shared" si="17"/>
        <v>0</v>
      </c>
      <c r="P50" s="19"/>
      <c r="Q50" s="18">
        <f t="shared" si="6"/>
        <v>0</v>
      </c>
      <c r="R50" s="19"/>
      <c r="S50" s="18">
        <f t="shared" si="7"/>
        <v>0</v>
      </c>
      <c r="T50" s="20">
        <f t="shared" si="18"/>
        <v>0</v>
      </c>
      <c r="U50" s="22">
        <f t="shared" si="18"/>
        <v>0</v>
      </c>
      <c r="V50" s="23"/>
      <c r="W50" s="18">
        <f t="shared" si="9"/>
        <v>0</v>
      </c>
      <c r="X50" s="24"/>
      <c r="Y50" s="18">
        <f t="shared" si="10"/>
        <v>0</v>
      </c>
      <c r="Z50" s="24"/>
      <c r="AA50" s="18">
        <f t="shared" si="11"/>
        <v>0</v>
      </c>
      <c r="AB50" s="25"/>
      <c r="AC50" s="18">
        <f t="shared" si="12"/>
        <v>0</v>
      </c>
      <c r="AD50" s="26">
        <f t="shared" si="19"/>
        <v>0</v>
      </c>
      <c r="AE50" s="27">
        <f t="shared" si="19"/>
        <v>0</v>
      </c>
      <c r="AF50" s="28">
        <f t="shared" si="20"/>
        <v>0</v>
      </c>
      <c r="AG50" s="29">
        <f t="shared" si="20"/>
        <v>0</v>
      </c>
      <c r="AH50" s="28">
        <f t="shared" si="15"/>
        <v>0</v>
      </c>
      <c r="AI50" s="22">
        <f t="shared" si="16"/>
        <v>0</v>
      </c>
    </row>
    <row r="51" spans="1:35" ht="15">
      <c r="A51" s="30"/>
      <c r="B51" s="31"/>
      <c r="C51" s="31"/>
      <c r="D51" s="17"/>
      <c r="E51" s="18">
        <f t="shared" si="0"/>
        <v>0</v>
      </c>
      <c r="F51" s="19"/>
      <c r="G51" s="18">
        <f t="shared" si="1"/>
        <v>0</v>
      </c>
      <c r="H51" s="19"/>
      <c r="I51" s="18">
        <f t="shared" si="2"/>
        <v>0</v>
      </c>
      <c r="J51" s="19"/>
      <c r="K51" s="18">
        <f t="shared" si="21"/>
        <v>0</v>
      </c>
      <c r="L51" s="19"/>
      <c r="M51" s="18">
        <f t="shared" si="21"/>
        <v>0</v>
      </c>
      <c r="N51" s="20">
        <f t="shared" si="17"/>
        <v>0</v>
      </c>
      <c r="O51" s="21">
        <f t="shared" si="17"/>
        <v>0</v>
      </c>
      <c r="P51" s="19"/>
      <c r="Q51" s="18">
        <f t="shared" si="6"/>
        <v>0</v>
      </c>
      <c r="R51" s="19"/>
      <c r="S51" s="18">
        <f t="shared" si="7"/>
        <v>0</v>
      </c>
      <c r="T51" s="20">
        <f t="shared" si="18"/>
        <v>0</v>
      </c>
      <c r="U51" s="22">
        <f t="shared" si="18"/>
        <v>0</v>
      </c>
      <c r="V51" s="23"/>
      <c r="W51" s="18">
        <f t="shared" si="9"/>
        <v>0</v>
      </c>
      <c r="X51" s="24"/>
      <c r="Y51" s="18">
        <f t="shared" si="10"/>
        <v>0</v>
      </c>
      <c r="Z51" s="24"/>
      <c r="AA51" s="18">
        <f t="shared" si="11"/>
        <v>0</v>
      </c>
      <c r="AB51" s="25"/>
      <c r="AC51" s="18">
        <f t="shared" si="12"/>
        <v>0</v>
      </c>
      <c r="AD51" s="26">
        <f t="shared" si="19"/>
        <v>0</v>
      </c>
      <c r="AE51" s="27">
        <f t="shared" si="19"/>
        <v>0</v>
      </c>
      <c r="AF51" s="28">
        <f t="shared" si="20"/>
        <v>0</v>
      </c>
      <c r="AG51" s="29">
        <f t="shared" si="20"/>
        <v>0</v>
      </c>
      <c r="AH51" s="28">
        <f t="shared" si="15"/>
        <v>0</v>
      </c>
      <c r="AI51" s="22">
        <f t="shared" si="16"/>
        <v>0</v>
      </c>
    </row>
    <row r="52" spans="1:35" s="1" customFormat="1" ht="15">
      <c r="A52" s="493" t="s">
        <v>36</v>
      </c>
      <c r="B52" s="494"/>
      <c r="C52" s="495"/>
      <c r="D52" s="46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8"/>
    </row>
    <row r="53" spans="1:35" ht="15">
      <c r="A53" s="15"/>
      <c r="B53" s="16"/>
      <c r="C53" s="31" t="s">
        <v>1855</v>
      </c>
      <c r="D53" s="17">
        <v>3</v>
      </c>
      <c r="E53" s="18">
        <f t="shared" si="0"/>
        <v>0.25</v>
      </c>
      <c r="F53" s="19"/>
      <c r="G53" s="18">
        <f t="shared" si="1"/>
        <v>0</v>
      </c>
      <c r="H53" s="19"/>
      <c r="I53" s="18">
        <f t="shared" si="2"/>
        <v>0</v>
      </c>
      <c r="J53" s="19"/>
      <c r="K53" s="18">
        <f t="shared" si="21"/>
        <v>0</v>
      </c>
      <c r="L53" s="19"/>
      <c r="M53" s="18">
        <f t="shared" si="21"/>
        <v>0</v>
      </c>
      <c r="N53" s="20">
        <f t="shared" si="17"/>
        <v>3</v>
      </c>
      <c r="O53" s="21">
        <f t="shared" si="17"/>
        <v>0.25</v>
      </c>
      <c r="P53" s="19"/>
      <c r="Q53" s="18">
        <f t="shared" si="6"/>
        <v>0</v>
      </c>
      <c r="R53" s="19"/>
      <c r="S53" s="18">
        <f t="shared" si="7"/>
        <v>0</v>
      </c>
      <c r="T53" s="20">
        <f t="shared" si="18"/>
        <v>0</v>
      </c>
      <c r="U53" s="22">
        <f t="shared" si="18"/>
        <v>0</v>
      </c>
      <c r="V53" s="23"/>
      <c r="W53" s="18">
        <f t="shared" si="9"/>
        <v>0</v>
      </c>
      <c r="X53" s="24"/>
      <c r="Y53" s="18">
        <f t="shared" si="10"/>
        <v>0</v>
      </c>
      <c r="Z53" s="24"/>
      <c r="AA53" s="18">
        <f t="shared" si="11"/>
        <v>0</v>
      </c>
      <c r="AB53" s="25"/>
      <c r="AC53" s="18">
        <f t="shared" si="12"/>
        <v>0</v>
      </c>
      <c r="AD53" s="26">
        <f t="shared" si="19"/>
        <v>0</v>
      </c>
      <c r="AE53" s="27">
        <f t="shared" si="19"/>
        <v>0</v>
      </c>
      <c r="AF53" s="28">
        <f t="shared" si="20"/>
        <v>3</v>
      </c>
      <c r="AG53" s="29">
        <f t="shared" si="20"/>
        <v>0.25</v>
      </c>
      <c r="AH53" s="28">
        <f t="shared" si="15"/>
        <v>0</v>
      </c>
      <c r="AI53" s="22">
        <f t="shared" si="16"/>
        <v>0</v>
      </c>
    </row>
    <row r="54" spans="1:35" ht="15">
      <c r="A54" s="15"/>
      <c r="B54" s="16"/>
      <c r="C54" s="31" t="s">
        <v>1856</v>
      </c>
      <c r="D54" s="17">
        <v>7</v>
      </c>
      <c r="E54" s="18">
        <f t="shared" si="0"/>
        <v>0.5833333333333334</v>
      </c>
      <c r="F54" s="19"/>
      <c r="G54" s="18">
        <f t="shared" si="1"/>
        <v>0</v>
      </c>
      <c r="H54" s="19"/>
      <c r="I54" s="18">
        <f t="shared" si="2"/>
        <v>0</v>
      </c>
      <c r="J54" s="19"/>
      <c r="K54" s="18">
        <f t="shared" si="21"/>
        <v>0</v>
      </c>
      <c r="L54" s="19"/>
      <c r="M54" s="18">
        <f t="shared" si="21"/>
        <v>0</v>
      </c>
      <c r="N54" s="20">
        <f t="shared" si="17"/>
        <v>7</v>
      </c>
      <c r="O54" s="21">
        <f t="shared" si="17"/>
        <v>0.5833333333333334</v>
      </c>
      <c r="P54" s="19"/>
      <c r="Q54" s="18">
        <f t="shared" si="6"/>
        <v>0</v>
      </c>
      <c r="R54" s="19"/>
      <c r="S54" s="18">
        <f t="shared" si="7"/>
        <v>0</v>
      </c>
      <c r="T54" s="20">
        <f t="shared" si="18"/>
        <v>0</v>
      </c>
      <c r="U54" s="22">
        <f t="shared" si="18"/>
        <v>0</v>
      </c>
      <c r="V54" s="23"/>
      <c r="W54" s="18">
        <f t="shared" si="9"/>
        <v>0</v>
      </c>
      <c r="X54" s="24"/>
      <c r="Y54" s="18">
        <f t="shared" si="10"/>
        <v>0</v>
      </c>
      <c r="Z54" s="24"/>
      <c r="AA54" s="18">
        <f t="shared" si="11"/>
        <v>0</v>
      </c>
      <c r="AB54" s="25"/>
      <c r="AC54" s="18">
        <f t="shared" si="12"/>
        <v>0</v>
      </c>
      <c r="AD54" s="26">
        <f t="shared" si="19"/>
        <v>0</v>
      </c>
      <c r="AE54" s="27">
        <f t="shared" si="19"/>
        <v>0</v>
      </c>
      <c r="AF54" s="28">
        <f t="shared" si="20"/>
        <v>7</v>
      </c>
      <c r="AG54" s="29">
        <f t="shared" si="20"/>
        <v>0.5833333333333334</v>
      </c>
      <c r="AH54" s="28">
        <f t="shared" si="15"/>
        <v>0</v>
      </c>
      <c r="AI54" s="22">
        <f t="shared" si="16"/>
        <v>0</v>
      </c>
    </row>
    <row r="55" spans="1:35" ht="15">
      <c r="A55" s="15"/>
      <c r="B55" s="16"/>
      <c r="C55" s="31" t="s">
        <v>1857</v>
      </c>
      <c r="D55" s="17">
        <v>6</v>
      </c>
      <c r="E55" s="18">
        <f t="shared" si="0"/>
        <v>0.5</v>
      </c>
      <c r="F55" s="19"/>
      <c r="G55" s="18">
        <f t="shared" si="1"/>
        <v>0</v>
      </c>
      <c r="H55" s="19"/>
      <c r="I55" s="18">
        <f t="shared" si="2"/>
        <v>0</v>
      </c>
      <c r="J55" s="19"/>
      <c r="K55" s="18">
        <f t="shared" si="21"/>
        <v>0</v>
      </c>
      <c r="L55" s="19"/>
      <c r="M55" s="18">
        <f t="shared" si="21"/>
        <v>0</v>
      </c>
      <c r="N55" s="20">
        <f t="shared" si="17"/>
        <v>6</v>
      </c>
      <c r="O55" s="21">
        <f t="shared" si="17"/>
        <v>0.5</v>
      </c>
      <c r="P55" s="19"/>
      <c r="Q55" s="18">
        <f t="shared" si="6"/>
        <v>0</v>
      </c>
      <c r="R55" s="19"/>
      <c r="S55" s="18">
        <f t="shared" si="7"/>
        <v>0</v>
      </c>
      <c r="T55" s="20">
        <f t="shared" si="18"/>
        <v>0</v>
      </c>
      <c r="U55" s="22">
        <f t="shared" si="18"/>
        <v>0</v>
      </c>
      <c r="V55" s="23"/>
      <c r="W55" s="18">
        <f t="shared" si="9"/>
        <v>0</v>
      </c>
      <c r="X55" s="24"/>
      <c r="Y55" s="18">
        <f t="shared" si="10"/>
        <v>0</v>
      </c>
      <c r="Z55" s="24"/>
      <c r="AA55" s="18">
        <f t="shared" si="11"/>
        <v>0</v>
      </c>
      <c r="AB55" s="25"/>
      <c r="AC55" s="18">
        <f t="shared" si="12"/>
        <v>0</v>
      </c>
      <c r="AD55" s="26">
        <f t="shared" si="19"/>
        <v>0</v>
      </c>
      <c r="AE55" s="27">
        <f t="shared" si="19"/>
        <v>0</v>
      </c>
      <c r="AF55" s="28">
        <f t="shared" si="20"/>
        <v>6</v>
      </c>
      <c r="AG55" s="29">
        <f t="shared" si="20"/>
        <v>0.5</v>
      </c>
      <c r="AH55" s="28">
        <f t="shared" si="15"/>
        <v>0</v>
      </c>
      <c r="AI55" s="22">
        <f t="shared" si="16"/>
        <v>0</v>
      </c>
    </row>
    <row r="56" spans="1:35" ht="15">
      <c r="A56" s="15"/>
      <c r="B56" s="16"/>
      <c r="C56" s="16"/>
      <c r="D56" s="17"/>
      <c r="E56" s="18">
        <f t="shared" si="0"/>
        <v>0</v>
      </c>
      <c r="F56" s="19"/>
      <c r="G56" s="18">
        <f t="shared" si="1"/>
        <v>0</v>
      </c>
      <c r="H56" s="19"/>
      <c r="I56" s="18">
        <f t="shared" si="2"/>
        <v>0</v>
      </c>
      <c r="J56" s="19"/>
      <c r="K56" s="18">
        <f t="shared" si="21"/>
        <v>0</v>
      </c>
      <c r="L56" s="19"/>
      <c r="M56" s="18">
        <f t="shared" si="21"/>
        <v>0</v>
      </c>
      <c r="N56" s="20">
        <f t="shared" si="17"/>
        <v>0</v>
      </c>
      <c r="O56" s="21">
        <f t="shared" si="17"/>
        <v>0</v>
      </c>
      <c r="P56" s="19"/>
      <c r="Q56" s="18">
        <f t="shared" si="6"/>
        <v>0</v>
      </c>
      <c r="R56" s="19"/>
      <c r="S56" s="18">
        <f t="shared" si="7"/>
        <v>0</v>
      </c>
      <c r="T56" s="20">
        <f t="shared" si="18"/>
        <v>0</v>
      </c>
      <c r="U56" s="22">
        <f t="shared" si="18"/>
        <v>0</v>
      </c>
      <c r="V56" s="23"/>
      <c r="W56" s="18">
        <f t="shared" si="9"/>
        <v>0</v>
      </c>
      <c r="X56" s="24"/>
      <c r="Y56" s="18">
        <f t="shared" si="10"/>
        <v>0</v>
      </c>
      <c r="Z56" s="24"/>
      <c r="AA56" s="18">
        <f t="shared" si="11"/>
        <v>0</v>
      </c>
      <c r="AB56" s="25"/>
      <c r="AC56" s="18">
        <f t="shared" si="12"/>
        <v>0</v>
      </c>
      <c r="AD56" s="26">
        <f>X56+AD57</f>
        <v>0</v>
      </c>
      <c r="AE56" s="27">
        <f t="shared" si="19"/>
        <v>0</v>
      </c>
      <c r="AF56" s="28">
        <f t="shared" si="20"/>
        <v>0</v>
      </c>
      <c r="AG56" s="29">
        <f t="shared" si="20"/>
        <v>0</v>
      </c>
      <c r="AH56" s="28">
        <f t="shared" si="15"/>
        <v>0</v>
      </c>
      <c r="AI56" s="22">
        <f t="shared" si="16"/>
        <v>0</v>
      </c>
    </row>
    <row r="57" spans="1:35" ht="15">
      <c r="A57" s="30"/>
      <c r="B57" s="31"/>
      <c r="C57" s="31"/>
      <c r="D57" s="17"/>
      <c r="E57" s="18">
        <f t="shared" si="0"/>
        <v>0</v>
      </c>
      <c r="F57" s="19"/>
      <c r="G57" s="18">
        <f>F57/12</f>
        <v>0</v>
      </c>
      <c r="H57" s="19"/>
      <c r="I57" s="18">
        <f>+H57/12</f>
        <v>0</v>
      </c>
      <c r="J57" s="19"/>
      <c r="K57" s="18">
        <f>+J57/12</f>
        <v>0</v>
      </c>
      <c r="L57" s="19"/>
      <c r="M57" s="18">
        <f>+L57/12</f>
        <v>0</v>
      </c>
      <c r="N57" s="20">
        <f t="shared" si="17"/>
        <v>0</v>
      </c>
      <c r="O57" s="21">
        <f t="shared" si="17"/>
        <v>0</v>
      </c>
      <c r="P57" s="19"/>
      <c r="Q57" s="18">
        <f>+P57/12</f>
        <v>0</v>
      </c>
      <c r="R57" s="19"/>
      <c r="S57" s="18">
        <f>+R57/12</f>
        <v>0</v>
      </c>
      <c r="T57" s="20">
        <f t="shared" si="18"/>
        <v>0</v>
      </c>
      <c r="U57" s="22">
        <f t="shared" si="18"/>
        <v>0</v>
      </c>
      <c r="V57" s="23"/>
      <c r="W57" s="18">
        <f>+V57/12</f>
        <v>0</v>
      </c>
      <c r="X57" s="24"/>
      <c r="Y57" s="18">
        <f>+X57/12</f>
        <v>0</v>
      </c>
      <c r="Z57" s="24"/>
      <c r="AA57" s="18">
        <f>+Z57/12</f>
        <v>0</v>
      </c>
      <c r="AB57" s="32"/>
      <c r="AC57" s="18">
        <f t="shared" si="12"/>
        <v>0</v>
      </c>
      <c r="AD57" s="26">
        <f>X57+AD58</f>
        <v>0</v>
      </c>
      <c r="AE57" s="27">
        <f t="shared" si="19"/>
        <v>0</v>
      </c>
      <c r="AF57" s="28">
        <f t="shared" si="20"/>
        <v>0</v>
      </c>
      <c r="AG57" s="29">
        <f t="shared" si="20"/>
        <v>0</v>
      </c>
      <c r="AH57" s="28">
        <f t="shared" si="15"/>
        <v>0</v>
      </c>
      <c r="AI57" s="22">
        <f t="shared" si="16"/>
        <v>0</v>
      </c>
    </row>
    <row r="58" spans="1:35" ht="15">
      <c r="A58" s="30"/>
      <c r="B58" s="31"/>
      <c r="C58" s="31"/>
      <c r="D58" s="17"/>
      <c r="E58" s="18">
        <f t="shared" si="0"/>
        <v>0</v>
      </c>
      <c r="F58" s="19"/>
      <c r="G58" s="18">
        <f aca="true" t="shared" si="22" ref="G58:G80">F58/12</f>
        <v>0</v>
      </c>
      <c r="H58" s="19"/>
      <c r="I58" s="18">
        <f aca="true" t="shared" si="23" ref="I58:I80">+H58/12</f>
        <v>0</v>
      </c>
      <c r="J58" s="19"/>
      <c r="K58" s="18">
        <f aca="true" t="shared" si="24" ref="K58:K80">+J58/12</f>
        <v>0</v>
      </c>
      <c r="L58" s="19"/>
      <c r="M58" s="18">
        <f aca="true" t="shared" si="25" ref="M58:M80">+L58/12</f>
        <v>0</v>
      </c>
      <c r="N58" s="20">
        <f t="shared" si="17"/>
        <v>0</v>
      </c>
      <c r="O58" s="21">
        <f t="shared" si="17"/>
        <v>0</v>
      </c>
      <c r="P58" s="19"/>
      <c r="Q58" s="18">
        <f aca="true" t="shared" si="26" ref="Q58:Q80">+P58/12</f>
        <v>0</v>
      </c>
      <c r="R58" s="19"/>
      <c r="S58" s="18">
        <f aca="true" t="shared" si="27" ref="S58:S80">+R58/12</f>
        <v>0</v>
      </c>
      <c r="T58" s="20">
        <f t="shared" si="18"/>
        <v>0</v>
      </c>
      <c r="U58" s="22">
        <f t="shared" si="18"/>
        <v>0</v>
      </c>
      <c r="V58" s="23"/>
      <c r="W58" s="18">
        <f aca="true" t="shared" si="28" ref="W58:W80">+V58/12</f>
        <v>0</v>
      </c>
      <c r="X58" s="24"/>
      <c r="Y58" s="18">
        <f aca="true" t="shared" si="29" ref="Y58:Y80">+X58/12</f>
        <v>0</v>
      </c>
      <c r="Z58" s="24"/>
      <c r="AA58" s="18">
        <f aca="true" t="shared" si="30" ref="AA58:AA59">+Z58/12</f>
        <v>0</v>
      </c>
      <c r="AB58" s="33"/>
      <c r="AC58" s="18">
        <f t="shared" si="12"/>
        <v>0</v>
      </c>
      <c r="AD58" s="26">
        <f>X58+Z58+AB58</f>
        <v>0</v>
      </c>
      <c r="AE58" s="27">
        <f>Y58+AA58+AC58</f>
        <v>0</v>
      </c>
      <c r="AF58" s="28">
        <f>N58+T58+V58+AD58</f>
        <v>0</v>
      </c>
      <c r="AG58" s="29">
        <f>O58+U58+W58+AE58</f>
        <v>0</v>
      </c>
      <c r="AH58" s="28">
        <f>IF(AF58-F58-J58-AB58-12&lt;0,0,AF58-F58-J58-AB58-12)</f>
        <v>0</v>
      </c>
      <c r="AI58" s="22">
        <f>AH58/12</f>
        <v>0</v>
      </c>
    </row>
    <row r="59" spans="1:35" ht="15">
      <c r="A59" s="30"/>
      <c r="B59" s="31"/>
      <c r="C59" s="31"/>
      <c r="D59" s="17"/>
      <c r="E59" s="18">
        <f t="shared" si="0"/>
        <v>0</v>
      </c>
      <c r="F59" s="19"/>
      <c r="G59" s="18">
        <f t="shared" si="22"/>
        <v>0</v>
      </c>
      <c r="H59" s="19"/>
      <c r="I59" s="18">
        <f t="shared" si="23"/>
        <v>0</v>
      </c>
      <c r="J59" s="19"/>
      <c r="K59" s="18">
        <f t="shared" si="24"/>
        <v>0</v>
      </c>
      <c r="L59" s="19"/>
      <c r="M59" s="18">
        <f t="shared" si="25"/>
        <v>0</v>
      </c>
      <c r="N59" s="20">
        <f t="shared" si="17"/>
        <v>0</v>
      </c>
      <c r="O59" s="21">
        <f t="shared" si="17"/>
        <v>0</v>
      </c>
      <c r="P59" s="19"/>
      <c r="Q59" s="18">
        <f t="shared" si="26"/>
        <v>0</v>
      </c>
      <c r="R59" s="19"/>
      <c r="S59" s="18">
        <f t="shared" si="27"/>
        <v>0</v>
      </c>
      <c r="T59" s="20">
        <f t="shared" si="18"/>
        <v>0</v>
      </c>
      <c r="U59" s="22">
        <f t="shared" si="18"/>
        <v>0</v>
      </c>
      <c r="V59" s="23"/>
      <c r="W59" s="18">
        <f t="shared" si="28"/>
        <v>0</v>
      </c>
      <c r="X59" s="24"/>
      <c r="Y59" s="18">
        <f t="shared" si="29"/>
        <v>0</v>
      </c>
      <c r="Z59" s="24"/>
      <c r="AA59" s="18">
        <f t="shared" si="30"/>
        <v>0</v>
      </c>
      <c r="AB59" s="33"/>
      <c r="AC59" s="18">
        <f t="shared" si="12"/>
        <v>0</v>
      </c>
      <c r="AD59" s="26">
        <f>X59+Z59+AB59</f>
        <v>0</v>
      </c>
      <c r="AE59" s="27">
        <f>Y59+AA59+AC59</f>
        <v>0</v>
      </c>
      <c r="AF59" s="28">
        <f>N59+T59+V59+AD59</f>
        <v>0</v>
      </c>
      <c r="AG59" s="29">
        <f>O59+U59+W59+AE59</f>
        <v>0</v>
      </c>
      <c r="AH59" s="28">
        <f>IF(AF59-F59-J59-AB59-12&lt;0,0,AF59-F59-J59-AB59-12)</f>
        <v>0</v>
      </c>
      <c r="AI59" s="22">
        <f>AH59/12</f>
        <v>0</v>
      </c>
    </row>
    <row r="60" spans="1:35" ht="15">
      <c r="A60" s="30"/>
      <c r="B60" s="31"/>
      <c r="C60" s="31"/>
      <c r="D60" s="17"/>
      <c r="E60" s="18">
        <f t="shared" si="0"/>
        <v>0</v>
      </c>
      <c r="F60" s="19"/>
      <c r="G60" s="18">
        <f t="shared" si="22"/>
        <v>0</v>
      </c>
      <c r="H60" s="19"/>
      <c r="I60" s="18">
        <f t="shared" si="23"/>
        <v>0</v>
      </c>
      <c r="J60" s="19"/>
      <c r="K60" s="18">
        <f t="shared" si="24"/>
        <v>0</v>
      </c>
      <c r="L60" s="19"/>
      <c r="M60" s="18">
        <f t="shared" si="25"/>
        <v>0</v>
      </c>
      <c r="N60" s="20">
        <f t="shared" si="17"/>
        <v>0</v>
      </c>
      <c r="O60" s="21">
        <f t="shared" si="17"/>
        <v>0</v>
      </c>
      <c r="P60" s="19"/>
      <c r="Q60" s="18">
        <f t="shared" si="26"/>
        <v>0</v>
      </c>
      <c r="R60" s="19"/>
      <c r="S60" s="18">
        <f t="shared" si="27"/>
        <v>0</v>
      </c>
      <c r="T60" s="20">
        <f t="shared" si="18"/>
        <v>0</v>
      </c>
      <c r="U60" s="22">
        <f t="shared" si="18"/>
        <v>0</v>
      </c>
      <c r="V60" s="23"/>
      <c r="W60" s="18">
        <f t="shared" si="28"/>
        <v>0</v>
      </c>
      <c r="X60" s="24"/>
      <c r="Y60" s="18">
        <f t="shared" si="29"/>
        <v>0</v>
      </c>
      <c r="Z60" s="24"/>
      <c r="AA60" s="18">
        <v>0</v>
      </c>
      <c r="AB60" s="33"/>
      <c r="AC60" s="18">
        <f t="shared" si="12"/>
        <v>0</v>
      </c>
      <c r="AD60" s="26">
        <f aca="true" t="shared" si="31" ref="AD60:AE80">X60+Z60+AB60</f>
        <v>0</v>
      </c>
      <c r="AE60" s="27">
        <f t="shared" si="31"/>
        <v>0</v>
      </c>
      <c r="AF60" s="28">
        <f aca="true" t="shared" si="32" ref="AF60:AG80">N60+T60+V60+AD60</f>
        <v>0</v>
      </c>
      <c r="AG60" s="29">
        <f t="shared" si="32"/>
        <v>0</v>
      </c>
      <c r="AH60" s="28">
        <f aca="true" t="shared" si="33" ref="AH60:AH80">IF(AF60-F60-J60-AB60-12&lt;0,0,AF60-F60-J60-AB60-12)</f>
        <v>0</v>
      </c>
      <c r="AI60" s="22">
        <f aca="true" t="shared" si="34" ref="AI60:AI80">AH60/12</f>
        <v>0</v>
      </c>
    </row>
    <row r="61" spans="1:35" ht="15">
      <c r="A61" s="30"/>
      <c r="B61" s="31"/>
      <c r="C61" s="31"/>
      <c r="D61" s="17"/>
      <c r="E61" s="18">
        <f t="shared" si="0"/>
        <v>0</v>
      </c>
      <c r="F61" s="19"/>
      <c r="G61" s="18">
        <f t="shared" si="22"/>
        <v>0</v>
      </c>
      <c r="H61" s="19"/>
      <c r="I61" s="18">
        <f t="shared" si="23"/>
        <v>0</v>
      </c>
      <c r="J61" s="19"/>
      <c r="K61" s="18">
        <f t="shared" si="24"/>
        <v>0</v>
      </c>
      <c r="L61" s="19"/>
      <c r="M61" s="18">
        <f t="shared" si="25"/>
        <v>0</v>
      </c>
      <c r="N61" s="20">
        <f t="shared" si="17"/>
        <v>0</v>
      </c>
      <c r="O61" s="21">
        <f t="shared" si="17"/>
        <v>0</v>
      </c>
      <c r="P61" s="19"/>
      <c r="Q61" s="18">
        <f t="shared" si="26"/>
        <v>0</v>
      </c>
      <c r="R61" s="19"/>
      <c r="S61" s="18">
        <f t="shared" si="27"/>
        <v>0</v>
      </c>
      <c r="T61" s="20">
        <f t="shared" si="18"/>
        <v>0</v>
      </c>
      <c r="U61" s="22">
        <f t="shared" si="18"/>
        <v>0</v>
      </c>
      <c r="V61" s="23"/>
      <c r="W61" s="18">
        <f t="shared" si="28"/>
        <v>0</v>
      </c>
      <c r="X61" s="24"/>
      <c r="Y61" s="18">
        <f t="shared" si="29"/>
        <v>0</v>
      </c>
      <c r="Z61" s="24"/>
      <c r="AA61" s="18">
        <f aca="true" t="shared" si="35" ref="AA61:AA80">+Z61/12</f>
        <v>0</v>
      </c>
      <c r="AB61" s="33"/>
      <c r="AC61" s="18">
        <f t="shared" si="12"/>
        <v>0</v>
      </c>
      <c r="AD61" s="26">
        <f t="shared" si="31"/>
        <v>0</v>
      </c>
      <c r="AE61" s="27">
        <f t="shared" si="31"/>
        <v>0</v>
      </c>
      <c r="AF61" s="28">
        <f t="shared" si="32"/>
        <v>0</v>
      </c>
      <c r="AG61" s="29">
        <f t="shared" si="32"/>
        <v>0</v>
      </c>
      <c r="AH61" s="28">
        <f t="shared" si="33"/>
        <v>0</v>
      </c>
      <c r="AI61" s="22">
        <f t="shared" si="34"/>
        <v>0</v>
      </c>
    </row>
    <row r="62" spans="1:35" ht="15">
      <c r="A62" s="30"/>
      <c r="B62" s="31"/>
      <c r="C62" s="31"/>
      <c r="D62" s="17"/>
      <c r="E62" s="18">
        <f t="shared" si="0"/>
        <v>0</v>
      </c>
      <c r="F62" s="19"/>
      <c r="G62" s="18">
        <f t="shared" si="22"/>
        <v>0</v>
      </c>
      <c r="H62" s="19"/>
      <c r="I62" s="18">
        <f t="shared" si="23"/>
        <v>0</v>
      </c>
      <c r="J62" s="19"/>
      <c r="K62" s="18">
        <f t="shared" si="24"/>
        <v>0</v>
      </c>
      <c r="L62" s="19"/>
      <c r="M62" s="18">
        <f t="shared" si="25"/>
        <v>0</v>
      </c>
      <c r="N62" s="20">
        <f t="shared" si="17"/>
        <v>0</v>
      </c>
      <c r="O62" s="21">
        <f t="shared" si="17"/>
        <v>0</v>
      </c>
      <c r="P62" s="19"/>
      <c r="Q62" s="18">
        <f t="shared" si="26"/>
        <v>0</v>
      </c>
      <c r="R62" s="19"/>
      <c r="S62" s="18">
        <f t="shared" si="27"/>
        <v>0</v>
      </c>
      <c r="T62" s="20">
        <f t="shared" si="18"/>
        <v>0</v>
      </c>
      <c r="U62" s="22">
        <f t="shared" si="18"/>
        <v>0</v>
      </c>
      <c r="V62" s="23"/>
      <c r="W62" s="18">
        <f t="shared" si="28"/>
        <v>0</v>
      </c>
      <c r="X62" s="24"/>
      <c r="Y62" s="18">
        <f t="shared" si="29"/>
        <v>0</v>
      </c>
      <c r="Z62" s="24"/>
      <c r="AA62" s="18">
        <f t="shared" si="35"/>
        <v>0</v>
      </c>
      <c r="AB62" s="33"/>
      <c r="AC62" s="18">
        <f t="shared" si="12"/>
        <v>0</v>
      </c>
      <c r="AD62" s="26">
        <f t="shared" si="31"/>
        <v>0</v>
      </c>
      <c r="AE62" s="27">
        <f t="shared" si="31"/>
        <v>0</v>
      </c>
      <c r="AF62" s="28">
        <f t="shared" si="32"/>
        <v>0</v>
      </c>
      <c r="AG62" s="29">
        <f t="shared" si="32"/>
        <v>0</v>
      </c>
      <c r="AH62" s="28">
        <f t="shared" si="33"/>
        <v>0</v>
      </c>
      <c r="AI62" s="22">
        <f t="shared" si="34"/>
        <v>0</v>
      </c>
    </row>
    <row r="63" spans="1:35" ht="15">
      <c r="A63" s="30"/>
      <c r="B63" s="31"/>
      <c r="C63" s="31"/>
      <c r="D63" s="17"/>
      <c r="E63" s="18">
        <f t="shared" si="0"/>
        <v>0</v>
      </c>
      <c r="F63" s="19"/>
      <c r="G63" s="18">
        <f t="shared" si="22"/>
        <v>0</v>
      </c>
      <c r="H63" s="19"/>
      <c r="I63" s="18">
        <f t="shared" si="23"/>
        <v>0</v>
      </c>
      <c r="J63" s="19"/>
      <c r="K63" s="18">
        <f t="shared" si="24"/>
        <v>0</v>
      </c>
      <c r="L63" s="19"/>
      <c r="M63" s="18">
        <f t="shared" si="25"/>
        <v>0</v>
      </c>
      <c r="N63" s="20">
        <f t="shared" si="17"/>
        <v>0</v>
      </c>
      <c r="O63" s="21">
        <f t="shared" si="17"/>
        <v>0</v>
      </c>
      <c r="P63" s="19"/>
      <c r="Q63" s="18">
        <f t="shared" si="26"/>
        <v>0</v>
      </c>
      <c r="R63" s="19"/>
      <c r="S63" s="18">
        <f t="shared" si="27"/>
        <v>0</v>
      </c>
      <c r="T63" s="20">
        <f t="shared" si="18"/>
        <v>0</v>
      </c>
      <c r="U63" s="22">
        <f t="shared" si="18"/>
        <v>0</v>
      </c>
      <c r="V63" s="23"/>
      <c r="W63" s="18">
        <f t="shared" si="28"/>
        <v>0</v>
      </c>
      <c r="X63" s="24"/>
      <c r="Y63" s="18">
        <f t="shared" si="29"/>
        <v>0</v>
      </c>
      <c r="Z63" s="24"/>
      <c r="AA63" s="18">
        <f t="shared" si="35"/>
        <v>0</v>
      </c>
      <c r="AB63" s="33"/>
      <c r="AC63" s="18">
        <f t="shared" si="12"/>
        <v>0</v>
      </c>
      <c r="AD63" s="26">
        <f t="shared" si="31"/>
        <v>0</v>
      </c>
      <c r="AE63" s="27">
        <f t="shared" si="31"/>
        <v>0</v>
      </c>
      <c r="AF63" s="28">
        <f t="shared" si="32"/>
        <v>0</v>
      </c>
      <c r="AG63" s="29">
        <f t="shared" si="32"/>
        <v>0</v>
      </c>
      <c r="AH63" s="28">
        <f t="shared" si="33"/>
        <v>0</v>
      </c>
      <c r="AI63" s="22">
        <f t="shared" si="34"/>
        <v>0</v>
      </c>
    </row>
    <row r="64" spans="1:35" ht="15">
      <c r="A64" s="30"/>
      <c r="B64" s="31"/>
      <c r="C64" s="31"/>
      <c r="D64" s="17"/>
      <c r="E64" s="18">
        <f t="shared" si="0"/>
        <v>0</v>
      </c>
      <c r="F64" s="19"/>
      <c r="G64" s="18">
        <f t="shared" si="22"/>
        <v>0</v>
      </c>
      <c r="H64" s="19"/>
      <c r="I64" s="18">
        <f t="shared" si="23"/>
        <v>0</v>
      </c>
      <c r="J64" s="19"/>
      <c r="K64" s="18">
        <f t="shared" si="24"/>
        <v>0</v>
      </c>
      <c r="L64" s="19"/>
      <c r="M64" s="18">
        <f t="shared" si="25"/>
        <v>0</v>
      </c>
      <c r="N64" s="20">
        <f t="shared" si="17"/>
        <v>0</v>
      </c>
      <c r="O64" s="21">
        <f t="shared" si="17"/>
        <v>0</v>
      </c>
      <c r="P64" s="19"/>
      <c r="Q64" s="18">
        <f t="shared" si="26"/>
        <v>0</v>
      </c>
      <c r="R64" s="19"/>
      <c r="S64" s="18">
        <f t="shared" si="27"/>
        <v>0</v>
      </c>
      <c r="T64" s="20">
        <f t="shared" si="18"/>
        <v>0</v>
      </c>
      <c r="U64" s="22">
        <f t="shared" si="18"/>
        <v>0</v>
      </c>
      <c r="V64" s="23"/>
      <c r="W64" s="18">
        <f t="shared" si="28"/>
        <v>0</v>
      </c>
      <c r="X64" s="24"/>
      <c r="Y64" s="18">
        <f t="shared" si="29"/>
        <v>0</v>
      </c>
      <c r="Z64" s="24"/>
      <c r="AA64" s="18">
        <f t="shared" si="35"/>
        <v>0</v>
      </c>
      <c r="AB64" s="33"/>
      <c r="AC64" s="18">
        <f t="shared" si="12"/>
        <v>0</v>
      </c>
      <c r="AD64" s="26">
        <f t="shared" si="31"/>
        <v>0</v>
      </c>
      <c r="AE64" s="27">
        <f t="shared" si="31"/>
        <v>0</v>
      </c>
      <c r="AF64" s="28">
        <f t="shared" si="32"/>
        <v>0</v>
      </c>
      <c r="AG64" s="29">
        <f t="shared" si="32"/>
        <v>0</v>
      </c>
      <c r="AH64" s="28">
        <f t="shared" si="33"/>
        <v>0</v>
      </c>
      <c r="AI64" s="22">
        <f t="shared" si="34"/>
        <v>0</v>
      </c>
    </row>
    <row r="65" spans="1:35" ht="15">
      <c r="A65" s="30"/>
      <c r="B65" s="31"/>
      <c r="C65" s="31"/>
      <c r="D65" s="17"/>
      <c r="E65" s="18">
        <f t="shared" si="0"/>
        <v>0</v>
      </c>
      <c r="F65" s="19"/>
      <c r="G65" s="18">
        <f t="shared" si="22"/>
        <v>0</v>
      </c>
      <c r="H65" s="19"/>
      <c r="I65" s="18">
        <f t="shared" si="23"/>
        <v>0</v>
      </c>
      <c r="J65" s="19"/>
      <c r="K65" s="18">
        <f t="shared" si="24"/>
        <v>0</v>
      </c>
      <c r="L65" s="19"/>
      <c r="M65" s="18">
        <f t="shared" si="25"/>
        <v>0</v>
      </c>
      <c r="N65" s="20">
        <f t="shared" si="17"/>
        <v>0</v>
      </c>
      <c r="O65" s="21">
        <f t="shared" si="17"/>
        <v>0</v>
      </c>
      <c r="P65" s="19"/>
      <c r="Q65" s="18">
        <f t="shared" si="26"/>
        <v>0</v>
      </c>
      <c r="R65" s="19"/>
      <c r="S65" s="18">
        <f t="shared" si="27"/>
        <v>0</v>
      </c>
      <c r="T65" s="20">
        <f t="shared" si="18"/>
        <v>0</v>
      </c>
      <c r="U65" s="22">
        <f t="shared" si="18"/>
        <v>0</v>
      </c>
      <c r="V65" s="23"/>
      <c r="W65" s="18">
        <f t="shared" si="28"/>
        <v>0</v>
      </c>
      <c r="X65" s="24"/>
      <c r="Y65" s="18">
        <f t="shared" si="29"/>
        <v>0</v>
      </c>
      <c r="Z65" s="24"/>
      <c r="AA65" s="18">
        <f t="shared" si="35"/>
        <v>0</v>
      </c>
      <c r="AB65" s="33"/>
      <c r="AC65" s="18">
        <f t="shared" si="12"/>
        <v>0</v>
      </c>
      <c r="AD65" s="26">
        <f t="shared" si="31"/>
        <v>0</v>
      </c>
      <c r="AE65" s="27">
        <f t="shared" si="31"/>
        <v>0</v>
      </c>
      <c r="AF65" s="28">
        <f t="shared" si="32"/>
        <v>0</v>
      </c>
      <c r="AG65" s="29">
        <f t="shared" si="32"/>
        <v>0</v>
      </c>
      <c r="AH65" s="28">
        <f t="shared" si="33"/>
        <v>0</v>
      </c>
      <c r="AI65" s="22">
        <f t="shared" si="34"/>
        <v>0</v>
      </c>
    </row>
    <row r="66" spans="1:35" ht="15">
      <c r="A66" s="30"/>
      <c r="B66" s="31"/>
      <c r="C66" s="16"/>
      <c r="D66" s="17"/>
      <c r="E66" s="18">
        <f t="shared" si="0"/>
        <v>0</v>
      </c>
      <c r="F66" s="19"/>
      <c r="G66" s="18">
        <f t="shared" si="22"/>
        <v>0</v>
      </c>
      <c r="H66" s="19"/>
      <c r="I66" s="18">
        <f t="shared" si="23"/>
        <v>0</v>
      </c>
      <c r="J66" s="19"/>
      <c r="K66" s="18">
        <f t="shared" si="24"/>
        <v>0</v>
      </c>
      <c r="L66" s="19"/>
      <c r="M66" s="18">
        <f t="shared" si="25"/>
        <v>0</v>
      </c>
      <c r="N66" s="20">
        <f t="shared" si="17"/>
        <v>0</v>
      </c>
      <c r="O66" s="21">
        <f t="shared" si="17"/>
        <v>0</v>
      </c>
      <c r="P66" s="19"/>
      <c r="Q66" s="18">
        <f t="shared" si="26"/>
        <v>0</v>
      </c>
      <c r="R66" s="19"/>
      <c r="S66" s="18">
        <f t="shared" si="27"/>
        <v>0</v>
      </c>
      <c r="T66" s="20">
        <f t="shared" si="18"/>
        <v>0</v>
      </c>
      <c r="U66" s="22">
        <f t="shared" si="18"/>
        <v>0</v>
      </c>
      <c r="V66" s="23"/>
      <c r="W66" s="18">
        <f t="shared" si="28"/>
        <v>0</v>
      </c>
      <c r="X66" s="24"/>
      <c r="Y66" s="18">
        <f t="shared" si="29"/>
        <v>0</v>
      </c>
      <c r="Z66" s="24"/>
      <c r="AA66" s="18">
        <f t="shared" si="35"/>
        <v>0</v>
      </c>
      <c r="AB66" s="33"/>
      <c r="AC66" s="18">
        <f t="shared" si="12"/>
        <v>0</v>
      </c>
      <c r="AD66" s="26">
        <f t="shared" si="31"/>
        <v>0</v>
      </c>
      <c r="AE66" s="27">
        <f t="shared" si="31"/>
        <v>0</v>
      </c>
      <c r="AF66" s="28">
        <f t="shared" si="32"/>
        <v>0</v>
      </c>
      <c r="AG66" s="29">
        <f t="shared" si="32"/>
        <v>0</v>
      </c>
      <c r="AH66" s="28">
        <f t="shared" si="33"/>
        <v>0</v>
      </c>
      <c r="AI66" s="22">
        <f t="shared" si="34"/>
        <v>0</v>
      </c>
    </row>
    <row r="67" spans="1:35" s="1" customFormat="1" ht="15">
      <c r="A67" s="493" t="s">
        <v>37</v>
      </c>
      <c r="B67" s="494"/>
      <c r="C67" s="495"/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8"/>
    </row>
    <row r="68" spans="1:35" s="274" customFormat="1" ht="15">
      <c r="A68" s="30"/>
      <c r="B68" s="305" t="s">
        <v>1524</v>
      </c>
      <c r="C68" s="305" t="s">
        <v>1512</v>
      </c>
      <c r="D68" s="312">
        <v>6</v>
      </c>
      <c r="E68" s="18">
        <f aca="true" t="shared" si="36" ref="E68:E73">+D68/12</f>
        <v>0.5</v>
      </c>
      <c r="F68" s="19"/>
      <c r="G68" s="18">
        <f aca="true" t="shared" si="37" ref="G68:G73">F68/12</f>
        <v>0</v>
      </c>
      <c r="H68" s="19"/>
      <c r="I68" s="18">
        <f aca="true" t="shared" si="38" ref="I68:I73">+H68/12</f>
        <v>0</v>
      </c>
      <c r="J68" s="19"/>
      <c r="K68" s="18">
        <f aca="true" t="shared" si="39" ref="K68:K73">+J68/12</f>
        <v>0</v>
      </c>
      <c r="L68" s="19"/>
      <c r="M68" s="18">
        <f aca="true" t="shared" si="40" ref="M68:M73">+L68/12</f>
        <v>0</v>
      </c>
      <c r="N68" s="20">
        <f aca="true" t="shared" si="41" ref="N68:N73">D68+F68+H68+J68+L68</f>
        <v>6</v>
      </c>
      <c r="O68" s="21">
        <f aca="true" t="shared" si="42" ref="O68:O73">E68+G68+I68+K68+M68</f>
        <v>0.5</v>
      </c>
      <c r="P68" s="19"/>
      <c r="Q68" s="18">
        <f aca="true" t="shared" si="43" ref="Q68:Q73">+P68/12</f>
        <v>0</v>
      </c>
      <c r="R68" s="19"/>
      <c r="S68" s="18">
        <f aca="true" t="shared" si="44" ref="S68:S73">+R68/12</f>
        <v>0</v>
      </c>
      <c r="T68" s="20">
        <f aca="true" t="shared" si="45" ref="T68:T73">P68+R68</f>
        <v>0</v>
      </c>
      <c r="U68" s="22">
        <f aca="true" t="shared" si="46" ref="U68:U73">Q68+S68</f>
        <v>0</v>
      </c>
      <c r="V68" s="23"/>
      <c r="W68" s="18">
        <f aca="true" t="shared" si="47" ref="W68:W73">+V68/12</f>
        <v>0</v>
      </c>
      <c r="X68" s="24"/>
      <c r="Y68" s="18">
        <f aca="true" t="shared" si="48" ref="Y68:Y73">+X68/12</f>
        <v>0</v>
      </c>
      <c r="Z68" s="24"/>
      <c r="AA68" s="34">
        <f aca="true" t="shared" si="49" ref="AA68:AA73">+Z68/12</f>
        <v>0</v>
      </c>
      <c r="AB68" s="33"/>
      <c r="AC68" s="34">
        <f aca="true" t="shared" si="50" ref="AC68:AC73">AB68/12</f>
        <v>0</v>
      </c>
      <c r="AD68" s="26">
        <f aca="true" t="shared" si="51" ref="AD68:AD73">X68+Z68+AB68</f>
        <v>0</v>
      </c>
      <c r="AE68" s="27">
        <f aca="true" t="shared" si="52" ref="AE68:AE73">Y68+AA68+AC68</f>
        <v>0</v>
      </c>
      <c r="AF68" s="28">
        <f aca="true" t="shared" si="53" ref="AF68:AF73">N68+T68+V68+AD68</f>
        <v>6</v>
      </c>
      <c r="AG68" s="29">
        <f aca="true" t="shared" si="54" ref="AG68:AG73">O68+U68+W68+AE68</f>
        <v>0.5</v>
      </c>
      <c r="AH68" s="28">
        <f aca="true" t="shared" si="55" ref="AH68:AH73">IF(AF68-F68-J68-AB68-12&lt;0,0,AF68-F68-J68-AB68-12)</f>
        <v>0</v>
      </c>
      <c r="AI68" s="22">
        <f aca="true" t="shared" si="56" ref="AI68:AI73">AH68/12</f>
        <v>0</v>
      </c>
    </row>
    <row r="69" spans="1:35" s="274" customFormat="1" ht="15">
      <c r="A69" s="30"/>
      <c r="B69" s="305" t="s">
        <v>1525</v>
      </c>
      <c r="C69" s="305" t="s">
        <v>1513</v>
      </c>
      <c r="D69" s="312">
        <v>6</v>
      </c>
      <c r="E69" s="18">
        <f t="shared" si="36"/>
        <v>0.5</v>
      </c>
      <c r="F69" s="19"/>
      <c r="G69" s="18">
        <f t="shared" si="37"/>
        <v>0</v>
      </c>
      <c r="H69" s="19"/>
      <c r="I69" s="18">
        <f t="shared" si="38"/>
        <v>0</v>
      </c>
      <c r="J69" s="19"/>
      <c r="K69" s="18">
        <f t="shared" si="39"/>
        <v>0</v>
      </c>
      <c r="L69" s="19"/>
      <c r="M69" s="18">
        <f t="shared" si="40"/>
        <v>0</v>
      </c>
      <c r="N69" s="20">
        <f t="shared" si="41"/>
        <v>6</v>
      </c>
      <c r="O69" s="21">
        <f t="shared" si="42"/>
        <v>0.5</v>
      </c>
      <c r="P69" s="19"/>
      <c r="Q69" s="18">
        <f t="shared" si="43"/>
        <v>0</v>
      </c>
      <c r="R69" s="19"/>
      <c r="S69" s="18">
        <f t="shared" si="44"/>
        <v>0</v>
      </c>
      <c r="T69" s="20">
        <f t="shared" si="45"/>
        <v>0</v>
      </c>
      <c r="U69" s="22">
        <f t="shared" si="46"/>
        <v>0</v>
      </c>
      <c r="V69" s="23"/>
      <c r="W69" s="18">
        <f t="shared" si="47"/>
        <v>0</v>
      </c>
      <c r="X69" s="24"/>
      <c r="Y69" s="18">
        <f t="shared" si="48"/>
        <v>0</v>
      </c>
      <c r="Z69" s="24"/>
      <c r="AA69" s="34">
        <f t="shared" si="49"/>
        <v>0</v>
      </c>
      <c r="AB69" s="33"/>
      <c r="AC69" s="34">
        <f t="shared" si="50"/>
        <v>0</v>
      </c>
      <c r="AD69" s="26">
        <f t="shared" si="51"/>
        <v>0</v>
      </c>
      <c r="AE69" s="27">
        <f t="shared" si="52"/>
        <v>0</v>
      </c>
      <c r="AF69" s="28">
        <f t="shared" si="53"/>
        <v>6</v>
      </c>
      <c r="AG69" s="29">
        <f t="shared" si="54"/>
        <v>0.5</v>
      </c>
      <c r="AH69" s="28">
        <f t="shared" si="55"/>
        <v>0</v>
      </c>
      <c r="AI69" s="22">
        <f t="shared" si="56"/>
        <v>0</v>
      </c>
    </row>
    <row r="70" spans="1:35" s="274" customFormat="1" ht="15">
      <c r="A70" s="30"/>
      <c r="B70" s="305" t="s">
        <v>1379</v>
      </c>
      <c r="C70" s="305" t="s">
        <v>1514</v>
      </c>
      <c r="D70" s="312">
        <v>6</v>
      </c>
      <c r="E70" s="18">
        <f t="shared" si="36"/>
        <v>0.5</v>
      </c>
      <c r="F70" s="19"/>
      <c r="G70" s="18">
        <f t="shared" si="37"/>
        <v>0</v>
      </c>
      <c r="H70" s="19"/>
      <c r="I70" s="18">
        <f t="shared" si="38"/>
        <v>0</v>
      </c>
      <c r="J70" s="19"/>
      <c r="K70" s="18">
        <f t="shared" si="39"/>
        <v>0</v>
      </c>
      <c r="L70" s="19"/>
      <c r="M70" s="18">
        <f t="shared" si="40"/>
        <v>0</v>
      </c>
      <c r="N70" s="20">
        <f t="shared" si="41"/>
        <v>6</v>
      </c>
      <c r="O70" s="21">
        <f t="shared" si="42"/>
        <v>0.5</v>
      </c>
      <c r="P70" s="19"/>
      <c r="Q70" s="18">
        <f t="shared" si="43"/>
        <v>0</v>
      </c>
      <c r="R70" s="19"/>
      <c r="S70" s="18">
        <f t="shared" si="44"/>
        <v>0</v>
      </c>
      <c r="T70" s="20">
        <f t="shared" si="45"/>
        <v>0</v>
      </c>
      <c r="U70" s="22">
        <f t="shared" si="46"/>
        <v>0</v>
      </c>
      <c r="V70" s="23"/>
      <c r="W70" s="18">
        <f t="shared" si="47"/>
        <v>0</v>
      </c>
      <c r="X70" s="24"/>
      <c r="Y70" s="18">
        <f t="shared" si="48"/>
        <v>0</v>
      </c>
      <c r="Z70" s="24"/>
      <c r="AA70" s="34">
        <f t="shared" si="49"/>
        <v>0</v>
      </c>
      <c r="AB70" s="33"/>
      <c r="AC70" s="34">
        <f t="shared" si="50"/>
        <v>0</v>
      </c>
      <c r="AD70" s="26">
        <f t="shared" si="51"/>
        <v>0</v>
      </c>
      <c r="AE70" s="27">
        <f t="shared" si="52"/>
        <v>0</v>
      </c>
      <c r="AF70" s="28">
        <f t="shared" si="53"/>
        <v>6</v>
      </c>
      <c r="AG70" s="29">
        <f t="shared" si="54"/>
        <v>0.5</v>
      </c>
      <c r="AH70" s="28">
        <f t="shared" si="55"/>
        <v>0</v>
      </c>
      <c r="AI70" s="22">
        <f t="shared" si="56"/>
        <v>0</v>
      </c>
    </row>
    <row r="71" spans="1:35" s="274" customFormat="1" ht="15">
      <c r="A71" s="30"/>
      <c r="B71" s="305" t="s">
        <v>1526</v>
      </c>
      <c r="C71" s="305" t="s">
        <v>1515</v>
      </c>
      <c r="D71" s="312">
        <v>3</v>
      </c>
      <c r="E71" s="18">
        <f t="shared" si="36"/>
        <v>0.25</v>
      </c>
      <c r="F71" s="19"/>
      <c r="G71" s="18">
        <f t="shared" si="37"/>
        <v>0</v>
      </c>
      <c r="H71" s="19"/>
      <c r="I71" s="18">
        <f t="shared" si="38"/>
        <v>0</v>
      </c>
      <c r="J71" s="19"/>
      <c r="K71" s="18">
        <f t="shared" si="39"/>
        <v>0</v>
      </c>
      <c r="L71" s="19"/>
      <c r="M71" s="18">
        <f t="shared" si="40"/>
        <v>0</v>
      </c>
      <c r="N71" s="20">
        <f t="shared" si="41"/>
        <v>3</v>
      </c>
      <c r="O71" s="21">
        <f t="shared" si="42"/>
        <v>0.25</v>
      </c>
      <c r="P71" s="19"/>
      <c r="Q71" s="18">
        <f t="shared" si="43"/>
        <v>0</v>
      </c>
      <c r="R71" s="19"/>
      <c r="S71" s="18">
        <f t="shared" si="44"/>
        <v>0</v>
      </c>
      <c r="T71" s="20">
        <f t="shared" si="45"/>
        <v>0</v>
      </c>
      <c r="U71" s="22">
        <f t="shared" si="46"/>
        <v>0</v>
      </c>
      <c r="V71" s="23"/>
      <c r="W71" s="18">
        <f t="shared" si="47"/>
        <v>0</v>
      </c>
      <c r="X71" s="24"/>
      <c r="Y71" s="18">
        <f t="shared" si="48"/>
        <v>0</v>
      </c>
      <c r="Z71" s="24"/>
      <c r="AA71" s="34">
        <f t="shared" si="49"/>
        <v>0</v>
      </c>
      <c r="AB71" s="33"/>
      <c r="AC71" s="34">
        <f t="shared" si="50"/>
        <v>0</v>
      </c>
      <c r="AD71" s="26">
        <f t="shared" si="51"/>
        <v>0</v>
      </c>
      <c r="AE71" s="27">
        <f t="shared" si="52"/>
        <v>0</v>
      </c>
      <c r="AF71" s="28">
        <f t="shared" si="53"/>
        <v>3</v>
      </c>
      <c r="AG71" s="29">
        <f t="shared" si="54"/>
        <v>0.25</v>
      </c>
      <c r="AH71" s="28">
        <f t="shared" si="55"/>
        <v>0</v>
      </c>
      <c r="AI71" s="22">
        <f t="shared" si="56"/>
        <v>0</v>
      </c>
    </row>
    <row r="72" spans="1:35" s="274" customFormat="1" ht="15">
      <c r="A72" s="30"/>
      <c r="B72" s="305" t="s">
        <v>1527</v>
      </c>
      <c r="C72" s="305" t="s">
        <v>1516</v>
      </c>
      <c r="D72" s="312">
        <v>3</v>
      </c>
      <c r="E72" s="18">
        <f t="shared" si="36"/>
        <v>0.25</v>
      </c>
      <c r="F72" s="19"/>
      <c r="G72" s="18">
        <f t="shared" si="37"/>
        <v>0</v>
      </c>
      <c r="H72" s="19"/>
      <c r="I72" s="18">
        <f t="shared" si="38"/>
        <v>0</v>
      </c>
      <c r="J72" s="19"/>
      <c r="K72" s="18">
        <f t="shared" si="39"/>
        <v>0</v>
      </c>
      <c r="L72" s="19"/>
      <c r="M72" s="18">
        <f t="shared" si="40"/>
        <v>0</v>
      </c>
      <c r="N72" s="20">
        <f t="shared" si="41"/>
        <v>3</v>
      </c>
      <c r="O72" s="21">
        <f t="shared" si="42"/>
        <v>0.25</v>
      </c>
      <c r="P72" s="19"/>
      <c r="Q72" s="18">
        <f t="shared" si="43"/>
        <v>0</v>
      </c>
      <c r="R72" s="19"/>
      <c r="S72" s="18">
        <f t="shared" si="44"/>
        <v>0</v>
      </c>
      <c r="T72" s="20">
        <f t="shared" si="45"/>
        <v>0</v>
      </c>
      <c r="U72" s="22">
        <f t="shared" si="46"/>
        <v>0</v>
      </c>
      <c r="V72" s="23"/>
      <c r="W72" s="18">
        <f t="shared" si="47"/>
        <v>0</v>
      </c>
      <c r="X72" s="24"/>
      <c r="Y72" s="18">
        <f t="shared" si="48"/>
        <v>0</v>
      </c>
      <c r="Z72" s="24"/>
      <c r="AA72" s="34">
        <f t="shared" si="49"/>
        <v>0</v>
      </c>
      <c r="AB72" s="33"/>
      <c r="AC72" s="34">
        <f t="shared" si="50"/>
        <v>0</v>
      </c>
      <c r="AD72" s="26">
        <f t="shared" si="51"/>
        <v>0</v>
      </c>
      <c r="AE72" s="27">
        <f t="shared" si="52"/>
        <v>0</v>
      </c>
      <c r="AF72" s="28">
        <f t="shared" si="53"/>
        <v>3</v>
      </c>
      <c r="AG72" s="29">
        <f t="shared" si="54"/>
        <v>0.25</v>
      </c>
      <c r="AH72" s="28">
        <f t="shared" si="55"/>
        <v>0</v>
      </c>
      <c r="AI72" s="22">
        <f t="shared" si="56"/>
        <v>0</v>
      </c>
    </row>
    <row r="73" spans="1:35" s="274" customFormat="1" ht="15">
      <c r="A73" s="15"/>
      <c r="B73" s="305" t="s">
        <v>1371</v>
      </c>
      <c r="C73" s="305" t="s">
        <v>1517</v>
      </c>
      <c r="D73" s="312">
        <v>6</v>
      </c>
      <c r="E73" s="18">
        <f t="shared" si="36"/>
        <v>0.5</v>
      </c>
      <c r="F73" s="19"/>
      <c r="G73" s="18">
        <f t="shared" si="37"/>
        <v>0</v>
      </c>
      <c r="H73" s="19"/>
      <c r="I73" s="18">
        <f t="shared" si="38"/>
        <v>0</v>
      </c>
      <c r="J73" s="19"/>
      <c r="K73" s="18">
        <f t="shared" si="39"/>
        <v>0</v>
      </c>
      <c r="L73" s="19"/>
      <c r="M73" s="18">
        <f t="shared" si="40"/>
        <v>0</v>
      </c>
      <c r="N73" s="20">
        <f t="shared" si="41"/>
        <v>6</v>
      </c>
      <c r="O73" s="21">
        <f t="shared" si="42"/>
        <v>0.5</v>
      </c>
      <c r="P73" s="19"/>
      <c r="Q73" s="18">
        <f t="shared" si="43"/>
        <v>0</v>
      </c>
      <c r="R73" s="19"/>
      <c r="S73" s="18">
        <f t="shared" si="44"/>
        <v>0</v>
      </c>
      <c r="T73" s="20">
        <f t="shared" si="45"/>
        <v>0</v>
      </c>
      <c r="U73" s="22">
        <f t="shared" si="46"/>
        <v>0</v>
      </c>
      <c r="V73" s="23"/>
      <c r="W73" s="18">
        <f t="shared" si="47"/>
        <v>0</v>
      </c>
      <c r="X73" s="24"/>
      <c r="Y73" s="18">
        <f t="shared" si="48"/>
        <v>0</v>
      </c>
      <c r="Z73" s="24"/>
      <c r="AA73" s="34">
        <f t="shared" si="49"/>
        <v>0</v>
      </c>
      <c r="AB73" s="33"/>
      <c r="AC73" s="34">
        <f t="shared" si="50"/>
        <v>0</v>
      </c>
      <c r="AD73" s="26">
        <f t="shared" si="51"/>
        <v>0</v>
      </c>
      <c r="AE73" s="27">
        <f t="shared" si="52"/>
        <v>0</v>
      </c>
      <c r="AF73" s="28">
        <f t="shared" si="53"/>
        <v>6</v>
      </c>
      <c r="AG73" s="29">
        <f t="shared" si="54"/>
        <v>0.5</v>
      </c>
      <c r="AH73" s="28">
        <f t="shared" si="55"/>
        <v>0</v>
      </c>
      <c r="AI73" s="22">
        <f t="shared" si="56"/>
        <v>0</v>
      </c>
    </row>
    <row r="74" spans="1:35" ht="15">
      <c r="A74" s="30"/>
      <c r="B74" s="305" t="s">
        <v>1528</v>
      </c>
      <c r="C74" s="305" t="s">
        <v>1518</v>
      </c>
      <c r="D74" s="312">
        <v>6</v>
      </c>
      <c r="E74" s="18">
        <f t="shared" si="0"/>
        <v>0.5</v>
      </c>
      <c r="F74" s="19"/>
      <c r="G74" s="18">
        <f t="shared" si="22"/>
        <v>0</v>
      </c>
      <c r="H74" s="19"/>
      <c r="I74" s="18">
        <f t="shared" si="23"/>
        <v>0</v>
      </c>
      <c r="J74" s="19"/>
      <c r="K74" s="18">
        <f t="shared" si="24"/>
        <v>0</v>
      </c>
      <c r="L74" s="19"/>
      <c r="M74" s="18">
        <f t="shared" si="25"/>
        <v>0</v>
      </c>
      <c r="N74" s="20">
        <f t="shared" si="17"/>
        <v>6</v>
      </c>
      <c r="O74" s="21">
        <f t="shared" si="17"/>
        <v>0.5</v>
      </c>
      <c r="P74" s="19"/>
      <c r="Q74" s="18">
        <f t="shared" si="26"/>
        <v>0</v>
      </c>
      <c r="R74" s="19"/>
      <c r="S74" s="18">
        <f t="shared" si="27"/>
        <v>0</v>
      </c>
      <c r="T74" s="20">
        <f t="shared" si="18"/>
        <v>0</v>
      </c>
      <c r="U74" s="22">
        <f t="shared" si="18"/>
        <v>0</v>
      </c>
      <c r="V74" s="23"/>
      <c r="W74" s="18">
        <f t="shared" si="28"/>
        <v>0</v>
      </c>
      <c r="X74" s="24"/>
      <c r="Y74" s="18">
        <f t="shared" si="29"/>
        <v>0</v>
      </c>
      <c r="Z74" s="24"/>
      <c r="AA74" s="34">
        <f t="shared" si="35"/>
        <v>0</v>
      </c>
      <c r="AB74" s="33"/>
      <c r="AC74" s="34">
        <f t="shared" si="12"/>
        <v>0</v>
      </c>
      <c r="AD74" s="26">
        <f t="shared" si="31"/>
        <v>0</v>
      </c>
      <c r="AE74" s="27">
        <f t="shared" si="31"/>
        <v>0</v>
      </c>
      <c r="AF74" s="28">
        <f t="shared" si="32"/>
        <v>6</v>
      </c>
      <c r="AG74" s="29">
        <f t="shared" si="32"/>
        <v>0.5</v>
      </c>
      <c r="AH74" s="28">
        <f t="shared" si="33"/>
        <v>0</v>
      </c>
      <c r="AI74" s="22">
        <f t="shared" si="34"/>
        <v>0</v>
      </c>
    </row>
    <row r="75" spans="1:35" ht="15">
      <c r="A75" s="30"/>
      <c r="B75" s="305" t="s">
        <v>1529</v>
      </c>
      <c r="C75" s="305" t="s">
        <v>1519</v>
      </c>
      <c r="D75" s="306">
        <v>6</v>
      </c>
      <c r="E75" s="18">
        <f t="shared" si="0"/>
        <v>0.5</v>
      </c>
      <c r="F75" s="19"/>
      <c r="G75" s="18">
        <f t="shared" si="22"/>
        <v>0</v>
      </c>
      <c r="H75" s="19"/>
      <c r="I75" s="18">
        <f t="shared" si="23"/>
        <v>0</v>
      </c>
      <c r="J75" s="19"/>
      <c r="K75" s="18">
        <f t="shared" si="24"/>
        <v>0</v>
      </c>
      <c r="L75" s="19"/>
      <c r="M75" s="18">
        <f t="shared" si="25"/>
        <v>0</v>
      </c>
      <c r="N75" s="20">
        <f t="shared" si="17"/>
        <v>6</v>
      </c>
      <c r="O75" s="21">
        <f t="shared" si="17"/>
        <v>0.5</v>
      </c>
      <c r="P75" s="19"/>
      <c r="Q75" s="18">
        <f t="shared" si="26"/>
        <v>0</v>
      </c>
      <c r="R75" s="19"/>
      <c r="S75" s="18">
        <f t="shared" si="27"/>
        <v>0</v>
      </c>
      <c r="T75" s="20">
        <f t="shared" si="18"/>
        <v>0</v>
      </c>
      <c r="U75" s="22">
        <f t="shared" si="18"/>
        <v>0</v>
      </c>
      <c r="V75" s="23"/>
      <c r="W75" s="18">
        <f t="shared" si="28"/>
        <v>0</v>
      </c>
      <c r="X75" s="24"/>
      <c r="Y75" s="18">
        <f t="shared" si="29"/>
        <v>0</v>
      </c>
      <c r="Z75" s="24"/>
      <c r="AA75" s="34">
        <f t="shared" si="35"/>
        <v>0</v>
      </c>
      <c r="AB75" s="33"/>
      <c r="AC75" s="34">
        <f t="shared" si="12"/>
        <v>0</v>
      </c>
      <c r="AD75" s="26">
        <f t="shared" si="31"/>
        <v>0</v>
      </c>
      <c r="AE75" s="27">
        <f t="shared" si="31"/>
        <v>0</v>
      </c>
      <c r="AF75" s="28">
        <f t="shared" si="32"/>
        <v>6</v>
      </c>
      <c r="AG75" s="29">
        <f t="shared" si="32"/>
        <v>0.5</v>
      </c>
      <c r="AH75" s="28">
        <f t="shared" si="33"/>
        <v>0</v>
      </c>
      <c r="AI75" s="22">
        <f t="shared" si="34"/>
        <v>0</v>
      </c>
    </row>
    <row r="76" spans="1:35" ht="15">
      <c r="A76" s="30"/>
      <c r="B76" s="305" t="s">
        <v>1530</v>
      </c>
      <c r="C76" s="305" t="s">
        <v>1520</v>
      </c>
      <c r="D76" s="312">
        <v>1</v>
      </c>
      <c r="E76" s="18">
        <f t="shared" si="0"/>
        <v>0.08333333333333333</v>
      </c>
      <c r="F76" s="19"/>
      <c r="G76" s="18">
        <f t="shared" si="22"/>
        <v>0</v>
      </c>
      <c r="H76" s="19"/>
      <c r="I76" s="18">
        <f t="shared" si="23"/>
        <v>0</v>
      </c>
      <c r="J76" s="19"/>
      <c r="K76" s="18">
        <f t="shared" si="24"/>
        <v>0</v>
      </c>
      <c r="L76" s="19"/>
      <c r="M76" s="18">
        <f t="shared" si="25"/>
        <v>0</v>
      </c>
      <c r="N76" s="20">
        <f t="shared" si="17"/>
        <v>1</v>
      </c>
      <c r="O76" s="21">
        <f t="shared" si="17"/>
        <v>0.08333333333333333</v>
      </c>
      <c r="P76" s="19"/>
      <c r="Q76" s="18">
        <f t="shared" si="26"/>
        <v>0</v>
      </c>
      <c r="R76" s="19"/>
      <c r="S76" s="18">
        <f t="shared" si="27"/>
        <v>0</v>
      </c>
      <c r="T76" s="20">
        <f t="shared" si="18"/>
        <v>0</v>
      </c>
      <c r="U76" s="22">
        <f t="shared" si="18"/>
        <v>0</v>
      </c>
      <c r="V76" s="23"/>
      <c r="W76" s="18">
        <f t="shared" si="28"/>
        <v>0</v>
      </c>
      <c r="X76" s="24"/>
      <c r="Y76" s="18">
        <f t="shared" si="29"/>
        <v>0</v>
      </c>
      <c r="Z76" s="24"/>
      <c r="AA76" s="34">
        <f t="shared" si="35"/>
        <v>0</v>
      </c>
      <c r="AB76" s="33"/>
      <c r="AC76" s="34">
        <f t="shared" si="12"/>
        <v>0</v>
      </c>
      <c r="AD76" s="26">
        <f t="shared" si="31"/>
        <v>0</v>
      </c>
      <c r="AE76" s="27">
        <f t="shared" si="31"/>
        <v>0</v>
      </c>
      <c r="AF76" s="28">
        <f t="shared" si="32"/>
        <v>1</v>
      </c>
      <c r="AG76" s="29">
        <f t="shared" si="32"/>
        <v>0.08333333333333333</v>
      </c>
      <c r="AH76" s="28">
        <f t="shared" si="33"/>
        <v>0</v>
      </c>
      <c r="AI76" s="22">
        <f t="shared" si="34"/>
        <v>0</v>
      </c>
    </row>
    <row r="77" spans="1:35" ht="15">
      <c r="A77" s="30"/>
      <c r="B77" s="305" t="s">
        <v>1531</v>
      </c>
      <c r="C77" s="305" t="s">
        <v>1521</v>
      </c>
      <c r="D77" s="312">
        <v>6</v>
      </c>
      <c r="E77" s="18">
        <f t="shared" si="0"/>
        <v>0.5</v>
      </c>
      <c r="F77" s="19"/>
      <c r="G77" s="18">
        <f t="shared" si="22"/>
        <v>0</v>
      </c>
      <c r="H77" s="19"/>
      <c r="I77" s="18">
        <f t="shared" si="23"/>
        <v>0</v>
      </c>
      <c r="J77" s="19"/>
      <c r="K77" s="18">
        <f t="shared" si="24"/>
        <v>0</v>
      </c>
      <c r="L77" s="19"/>
      <c r="M77" s="18">
        <f t="shared" si="25"/>
        <v>0</v>
      </c>
      <c r="N77" s="20">
        <f t="shared" si="17"/>
        <v>6</v>
      </c>
      <c r="O77" s="21">
        <f t="shared" si="17"/>
        <v>0.5</v>
      </c>
      <c r="P77" s="19"/>
      <c r="Q77" s="18">
        <f t="shared" si="26"/>
        <v>0</v>
      </c>
      <c r="R77" s="19"/>
      <c r="S77" s="18">
        <f t="shared" si="27"/>
        <v>0</v>
      </c>
      <c r="T77" s="20">
        <f t="shared" si="18"/>
        <v>0</v>
      </c>
      <c r="U77" s="22">
        <f t="shared" si="18"/>
        <v>0</v>
      </c>
      <c r="V77" s="23"/>
      <c r="W77" s="18">
        <f t="shared" si="28"/>
        <v>0</v>
      </c>
      <c r="X77" s="24"/>
      <c r="Y77" s="18">
        <f t="shared" si="29"/>
        <v>0</v>
      </c>
      <c r="Z77" s="24"/>
      <c r="AA77" s="34">
        <f t="shared" si="35"/>
        <v>0</v>
      </c>
      <c r="AB77" s="33"/>
      <c r="AC77" s="34">
        <f t="shared" si="12"/>
        <v>0</v>
      </c>
      <c r="AD77" s="26">
        <f t="shared" si="31"/>
        <v>0</v>
      </c>
      <c r="AE77" s="27">
        <f t="shared" si="31"/>
        <v>0</v>
      </c>
      <c r="AF77" s="28">
        <f t="shared" si="32"/>
        <v>6</v>
      </c>
      <c r="AG77" s="29">
        <f t="shared" si="32"/>
        <v>0.5</v>
      </c>
      <c r="AH77" s="28">
        <f t="shared" si="33"/>
        <v>0</v>
      </c>
      <c r="AI77" s="22">
        <f t="shared" si="34"/>
        <v>0</v>
      </c>
    </row>
    <row r="78" spans="1:35" ht="15">
      <c r="A78" s="30"/>
      <c r="B78" s="305" t="s">
        <v>1532</v>
      </c>
      <c r="C78" s="305" t="s">
        <v>1522</v>
      </c>
      <c r="D78" s="312">
        <v>6</v>
      </c>
      <c r="E78" s="18">
        <f t="shared" si="0"/>
        <v>0.5</v>
      </c>
      <c r="F78" s="19"/>
      <c r="G78" s="18">
        <f t="shared" si="22"/>
        <v>0</v>
      </c>
      <c r="H78" s="19"/>
      <c r="I78" s="18">
        <f t="shared" si="23"/>
        <v>0</v>
      </c>
      <c r="J78" s="19"/>
      <c r="K78" s="18">
        <f t="shared" si="24"/>
        <v>0</v>
      </c>
      <c r="L78" s="19"/>
      <c r="M78" s="18">
        <f t="shared" si="25"/>
        <v>0</v>
      </c>
      <c r="N78" s="20">
        <f t="shared" si="17"/>
        <v>6</v>
      </c>
      <c r="O78" s="21">
        <f t="shared" si="17"/>
        <v>0.5</v>
      </c>
      <c r="P78" s="19"/>
      <c r="Q78" s="18">
        <f t="shared" si="26"/>
        <v>0</v>
      </c>
      <c r="R78" s="19"/>
      <c r="S78" s="18">
        <f t="shared" si="27"/>
        <v>0</v>
      </c>
      <c r="T78" s="20">
        <f t="shared" si="18"/>
        <v>0</v>
      </c>
      <c r="U78" s="22">
        <f t="shared" si="18"/>
        <v>0</v>
      </c>
      <c r="V78" s="23"/>
      <c r="W78" s="18">
        <f t="shared" si="28"/>
        <v>0</v>
      </c>
      <c r="X78" s="24"/>
      <c r="Y78" s="18">
        <f t="shared" si="29"/>
        <v>0</v>
      </c>
      <c r="Z78" s="24"/>
      <c r="AA78" s="34">
        <f t="shared" si="35"/>
        <v>0</v>
      </c>
      <c r="AB78" s="33"/>
      <c r="AC78" s="34">
        <f t="shared" si="12"/>
        <v>0</v>
      </c>
      <c r="AD78" s="26">
        <f t="shared" si="31"/>
        <v>0</v>
      </c>
      <c r="AE78" s="27">
        <f t="shared" si="31"/>
        <v>0</v>
      </c>
      <c r="AF78" s="28">
        <f t="shared" si="32"/>
        <v>6</v>
      </c>
      <c r="AG78" s="29">
        <f t="shared" si="32"/>
        <v>0.5</v>
      </c>
      <c r="AH78" s="28">
        <f t="shared" si="33"/>
        <v>0</v>
      </c>
      <c r="AI78" s="22">
        <f t="shared" si="34"/>
        <v>0</v>
      </c>
    </row>
    <row r="79" spans="1:35" ht="15">
      <c r="A79" s="15"/>
      <c r="B79" s="305" t="s">
        <v>1533</v>
      </c>
      <c r="C79" s="305" t="s">
        <v>1523</v>
      </c>
      <c r="D79" s="312">
        <v>6</v>
      </c>
      <c r="E79" s="18">
        <f t="shared" si="0"/>
        <v>0.5</v>
      </c>
      <c r="F79" s="19"/>
      <c r="G79" s="18">
        <f t="shared" si="22"/>
        <v>0</v>
      </c>
      <c r="H79" s="19"/>
      <c r="I79" s="18">
        <f t="shared" si="23"/>
        <v>0</v>
      </c>
      <c r="J79" s="19"/>
      <c r="K79" s="18">
        <f t="shared" si="24"/>
        <v>0</v>
      </c>
      <c r="L79" s="19"/>
      <c r="M79" s="18">
        <f t="shared" si="25"/>
        <v>0</v>
      </c>
      <c r="N79" s="20">
        <f t="shared" si="17"/>
        <v>6</v>
      </c>
      <c r="O79" s="21">
        <f t="shared" si="17"/>
        <v>0.5</v>
      </c>
      <c r="P79" s="19"/>
      <c r="Q79" s="18">
        <f t="shared" si="26"/>
        <v>0</v>
      </c>
      <c r="R79" s="19"/>
      <c r="S79" s="18">
        <f t="shared" si="27"/>
        <v>0</v>
      </c>
      <c r="T79" s="20">
        <f t="shared" si="18"/>
        <v>0</v>
      </c>
      <c r="U79" s="22">
        <f t="shared" si="18"/>
        <v>0</v>
      </c>
      <c r="V79" s="23"/>
      <c r="W79" s="18">
        <f t="shared" si="28"/>
        <v>0</v>
      </c>
      <c r="X79" s="24"/>
      <c r="Y79" s="18">
        <f t="shared" si="29"/>
        <v>0</v>
      </c>
      <c r="Z79" s="24"/>
      <c r="AA79" s="34">
        <f t="shared" si="35"/>
        <v>0</v>
      </c>
      <c r="AB79" s="33"/>
      <c r="AC79" s="34">
        <f t="shared" si="12"/>
        <v>0</v>
      </c>
      <c r="AD79" s="26">
        <f t="shared" si="31"/>
        <v>0</v>
      </c>
      <c r="AE79" s="27">
        <f t="shared" si="31"/>
        <v>0</v>
      </c>
      <c r="AF79" s="28">
        <f t="shared" si="32"/>
        <v>6</v>
      </c>
      <c r="AG79" s="29">
        <f t="shared" si="32"/>
        <v>0.5</v>
      </c>
      <c r="AH79" s="28">
        <f t="shared" si="33"/>
        <v>0</v>
      </c>
      <c r="AI79" s="22">
        <f t="shared" si="34"/>
        <v>0</v>
      </c>
    </row>
    <row r="80" spans="1:35" ht="15.75" thickBot="1">
      <c r="A80" s="30"/>
      <c r="B80" s="31"/>
      <c r="C80" s="36"/>
      <c r="D80" s="17"/>
      <c r="E80" s="18">
        <f t="shared" si="0"/>
        <v>0</v>
      </c>
      <c r="F80" s="19"/>
      <c r="G80" s="18">
        <f t="shared" si="22"/>
        <v>0</v>
      </c>
      <c r="H80" s="19"/>
      <c r="I80" s="18">
        <f t="shared" si="23"/>
        <v>0</v>
      </c>
      <c r="J80" s="19"/>
      <c r="K80" s="18">
        <f t="shared" si="24"/>
        <v>0</v>
      </c>
      <c r="L80" s="19"/>
      <c r="M80" s="18">
        <f t="shared" si="25"/>
        <v>0</v>
      </c>
      <c r="N80" s="20">
        <f t="shared" si="17"/>
        <v>0</v>
      </c>
      <c r="O80" s="21">
        <f t="shared" si="17"/>
        <v>0</v>
      </c>
      <c r="P80" s="19"/>
      <c r="Q80" s="18">
        <f t="shared" si="26"/>
        <v>0</v>
      </c>
      <c r="R80" s="19"/>
      <c r="S80" s="18">
        <f t="shared" si="27"/>
        <v>0</v>
      </c>
      <c r="T80" s="20">
        <f t="shared" si="18"/>
        <v>0</v>
      </c>
      <c r="U80" s="22">
        <f t="shared" si="18"/>
        <v>0</v>
      </c>
      <c r="V80" s="23"/>
      <c r="W80" s="18">
        <f t="shared" si="28"/>
        <v>0</v>
      </c>
      <c r="X80" s="24"/>
      <c r="Y80" s="18">
        <f t="shared" si="29"/>
        <v>0</v>
      </c>
      <c r="Z80" s="24"/>
      <c r="AA80" s="34">
        <f t="shared" si="35"/>
        <v>0</v>
      </c>
      <c r="AB80" s="37"/>
      <c r="AC80" s="34">
        <f t="shared" si="12"/>
        <v>0</v>
      </c>
      <c r="AD80" s="38">
        <f t="shared" si="31"/>
        <v>0</v>
      </c>
      <c r="AE80" s="27">
        <f t="shared" si="31"/>
        <v>0</v>
      </c>
      <c r="AF80" s="28">
        <f t="shared" si="32"/>
        <v>0</v>
      </c>
      <c r="AG80" s="29">
        <f t="shared" si="32"/>
        <v>0</v>
      </c>
      <c r="AH80" s="28">
        <f t="shared" si="33"/>
        <v>0</v>
      </c>
      <c r="AI80" s="22">
        <f t="shared" si="34"/>
        <v>0</v>
      </c>
    </row>
    <row r="81" spans="1:67" s="41" customFormat="1" ht="15.75" thickBot="1">
      <c r="A81" s="496" t="s">
        <v>38</v>
      </c>
      <c r="B81" s="497"/>
      <c r="C81" s="498"/>
      <c r="D81" s="39">
        <f aca="true" t="shared" si="57" ref="D81:Q81">SUM(D20:D80)</f>
        <v>209.6</v>
      </c>
      <c r="E81" s="39">
        <f t="shared" si="57"/>
        <v>17.46666666666667</v>
      </c>
      <c r="F81" s="39">
        <f t="shared" si="57"/>
        <v>69.9</v>
      </c>
      <c r="G81" s="39">
        <f t="shared" si="57"/>
        <v>5.825</v>
      </c>
      <c r="H81" s="39">
        <f t="shared" si="57"/>
        <v>0</v>
      </c>
      <c r="I81" s="39">
        <f t="shared" si="57"/>
        <v>0</v>
      </c>
      <c r="J81" s="39">
        <f t="shared" si="57"/>
        <v>0</v>
      </c>
      <c r="K81" s="39">
        <f t="shared" si="57"/>
        <v>0</v>
      </c>
      <c r="L81" s="39">
        <f t="shared" si="57"/>
        <v>0</v>
      </c>
      <c r="M81" s="39">
        <f t="shared" si="57"/>
        <v>0</v>
      </c>
      <c r="N81" s="39">
        <f t="shared" si="57"/>
        <v>279.5</v>
      </c>
      <c r="O81" s="39">
        <f t="shared" si="57"/>
        <v>23.291666666666664</v>
      </c>
      <c r="P81" s="39">
        <f t="shared" si="57"/>
        <v>116.4</v>
      </c>
      <c r="Q81" s="39">
        <f t="shared" si="57"/>
        <v>9.700000000000001</v>
      </c>
      <c r="R81" s="39">
        <f>SUM(R20:R57)</f>
        <v>0.5</v>
      </c>
      <c r="S81" s="39">
        <f>SUM(S20:S80)</f>
        <v>0.041666666666666664</v>
      </c>
      <c r="T81" s="39">
        <f>SUM(T20:T80)</f>
        <v>116.9</v>
      </c>
      <c r="U81" s="39">
        <f>SUM(U20:U80)</f>
        <v>9.741666666666667</v>
      </c>
      <c r="V81" s="39">
        <f>SUM(V20:V80)</f>
        <v>0</v>
      </c>
      <c r="W81" s="39">
        <f>SUM(W20:W57)</f>
        <v>0</v>
      </c>
      <c r="X81" s="39">
        <f aca="true" t="shared" si="58" ref="X81:AI81">SUM(X20:X80)</f>
        <v>0</v>
      </c>
      <c r="Y81" s="39">
        <f t="shared" si="58"/>
        <v>0</v>
      </c>
      <c r="Z81" s="39">
        <f t="shared" si="58"/>
        <v>38.5</v>
      </c>
      <c r="AA81" s="39">
        <f t="shared" si="58"/>
        <v>3.208333333333333</v>
      </c>
      <c r="AB81" s="39">
        <f t="shared" si="58"/>
        <v>4</v>
      </c>
      <c r="AC81" s="39">
        <f t="shared" si="58"/>
        <v>0.3333333333333333</v>
      </c>
      <c r="AD81" s="39">
        <f t="shared" si="58"/>
        <v>42.5</v>
      </c>
      <c r="AE81" s="39">
        <f t="shared" si="58"/>
        <v>3.5416666666666665</v>
      </c>
      <c r="AF81" s="39">
        <f t="shared" si="58"/>
        <v>438.9</v>
      </c>
      <c r="AG81" s="39">
        <f t="shared" si="58"/>
        <v>36.574999999999996</v>
      </c>
      <c r="AH81" s="39">
        <f t="shared" si="58"/>
        <v>36</v>
      </c>
      <c r="AI81" s="40">
        <f t="shared" si="58"/>
        <v>3</v>
      </c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</row>
    <row r="82" spans="16:67" ht="15">
      <c r="P82" s="1"/>
      <c r="Q82" s="1"/>
      <c r="R82" s="1"/>
      <c r="S82" s="1"/>
      <c r="V82" s="1"/>
      <c r="W82" s="1"/>
      <c r="X82" s="1"/>
      <c r="Y82" s="1"/>
      <c r="Z82" s="1"/>
      <c r="AA82" s="1"/>
      <c r="AB82" s="1"/>
      <c r="AC82" s="1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</row>
    <row r="83" spans="1:19" ht="15">
      <c r="A83" s="373" t="s">
        <v>39</v>
      </c>
      <c r="B83" s="374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374"/>
    </row>
    <row r="84" spans="1:36" ht="15" customHeight="1">
      <c r="A84" s="375" t="s">
        <v>1820</v>
      </c>
      <c r="B84" s="376"/>
      <c r="C84" s="376"/>
      <c r="D84" s="376"/>
      <c r="E84" s="376"/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  <c r="AB84" s="376"/>
      <c r="AC84" s="376"/>
      <c r="AD84" s="376"/>
      <c r="AE84" s="376"/>
      <c r="AF84" s="376"/>
      <c r="AG84" s="376"/>
      <c r="AH84" s="376"/>
      <c r="AI84" s="376"/>
      <c r="AJ84" s="1"/>
    </row>
    <row r="86" ht="15">
      <c r="A86" s="110" t="s">
        <v>40</v>
      </c>
    </row>
  </sheetData>
  <mergeCells count="69">
    <mergeCell ref="A7:AI7"/>
    <mergeCell ref="AH1:AI1"/>
    <mergeCell ref="A2:AI2"/>
    <mergeCell ref="L3:S3"/>
    <mergeCell ref="L4:S4"/>
    <mergeCell ref="A6:AI6"/>
    <mergeCell ref="D12:AG12"/>
    <mergeCell ref="D13:U13"/>
    <mergeCell ref="V13:W16"/>
    <mergeCell ref="X13:AE13"/>
    <mergeCell ref="AF13:AG16"/>
    <mergeCell ref="A9:B9"/>
    <mergeCell ref="A10:B10"/>
    <mergeCell ref="A12:A19"/>
    <mergeCell ref="B12:B15"/>
    <mergeCell ref="C12:C19"/>
    <mergeCell ref="AH13:AI16"/>
    <mergeCell ref="D14:E16"/>
    <mergeCell ref="F14:G16"/>
    <mergeCell ref="H14:I16"/>
    <mergeCell ref="J14:K16"/>
    <mergeCell ref="L14:M16"/>
    <mergeCell ref="N14:O16"/>
    <mergeCell ref="P14:Q16"/>
    <mergeCell ref="R14:S16"/>
    <mergeCell ref="T14:U16"/>
    <mergeCell ref="X14:Y16"/>
    <mergeCell ref="Z14:AA16"/>
    <mergeCell ref="AB14:AC16"/>
    <mergeCell ref="AD14:AE16"/>
    <mergeCell ref="D17:D19"/>
    <mergeCell ref="E17:E19"/>
    <mergeCell ref="F17:F19"/>
    <mergeCell ref="G17:G19"/>
    <mergeCell ref="H17:H19"/>
    <mergeCell ref="I17:I19"/>
    <mergeCell ref="U17:U19"/>
    <mergeCell ref="J17:J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T17:T19"/>
    <mergeCell ref="W17:W19"/>
    <mergeCell ref="X17:X19"/>
    <mergeCell ref="Y17:Y19"/>
    <mergeCell ref="Z17:Z19"/>
    <mergeCell ref="AA17:AA19"/>
    <mergeCell ref="A81:C81"/>
    <mergeCell ref="A83:S83"/>
    <mergeCell ref="A84:AI84"/>
    <mergeCell ref="AH17:AH19"/>
    <mergeCell ref="AI17:AI19"/>
    <mergeCell ref="A20:C20"/>
    <mergeCell ref="A44:C44"/>
    <mergeCell ref="A52:C52"/>
    <mergeCell ref="A67:C67"/>
    <mergeCell ref="AB17:AB19"/>
    <mergeCell ref="AC17:AC19"/>
    <mergeCell ref="AD17:AD19"/>
    <mergeCell ref="AE17:AE19"/>
    <mergeCell ref="AF17:AF19"/>
    <mergeCell ref="AG17:AG19"/>
    <mergeCell ref="V17:V1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9"/>
  <sheetViews>
    <sheetView workbookViewId="0" topLeftCell="A1">
      <selection activeCell="A37" sqref="A37:AI37"/>
    </sheetView>
  </sheetViews>
  <sheetFormatPr defaultColWidth="9.140625" defaultRowHeight="15"/>
  <cols>
    <col min="1" max="1" width="32.00390625" style="0" customWidth="1"/>
    <col min="2" max="2" width="18.140625" style="0" customWidth="1"/>
    <col min="3" max="3" width="24.00390625" style="0" customWidth="1"/>
    <col min="4" max="4" width="16.28125" style="0" customWidth="1"/>
    <col min="5" max="5" width="0.13671875" style="0" hidden="1" customWidth="1"/>
    <col min="6" max="6" width="8.00390625" style="0" hidden="1" customWidth="1"/>
    <col min="7" max="7" width="7.00390625" style="0" hidden="1" customWidth="1"/>
    <col min="8" max="8" width="7.28125" style="0" hidden="1" customWidth="1"/>
    <col min="9" max="9" width="5.8515625" style="0" hidden="1" customWidth="1"/>
    <col min="10" max="10" width="6.421875" style="0" hidden="1" customWidth="1"/>
    <col min="11" max="12" width="6.28125" style="0" hidden="1" customWidth="1"/>
    <col min="13" max="14" width="7.28125" style="0" hidden="1" customWidth="1"/>
    <col min="15" max="16" width="15.7109375" style="1" customWidth="1"/>
    <col min="17" max="17" width="8.57421875" style="0" hidden="1" customWidth="1"/>
    <col min="18" max="18" width="7.421875" style="0" hidden="1" customWidth="1"/>
    <col min="19" max="20" width="7.7109375" style="0" hidden="1" customWidth="1"/>
    <col min="21" max="22" width="15.7109375" style="1" customWidth="1"/>
    <col min="23" max="24" width="15.7109375" style="0" customWidth="1"/>
    <col min="25" max="27" width="7.7109375" style="0" hidden="1" customWidth="1"/>
    <col min="28" max="28" width="9.7109375" style="0" hidden="1" customWidth="1"/>
    <col min="29" max="30" width="7.7109375" style="0" hidden="1" customWidth="1"/>
    <col min="31" max="34" width="15.7109375" style="1" customWidth="1"/>
  </cols>
  <sheetData>
    <row r="1" spans="33:34" ht="15">
      <c r="AG1" s="469" t="s">
        <v>57</v>
      </c>
      <c r="AH1" s="469"/>
    </row>
    <row r="2" spans="1:34" s="1" customFormat="1" ht="15.75">
      <c r="A2" s="482" t="s">
        <v>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</row>
    <row r="3" spans="1:34" s="1" customFormat="1" ht="16.5" thickBo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372" t="s">
        <v>129</v>
      </c>
      <c r="P3" s="372"/>
      <c r="Q3" s="372"/>
      <c r="R3" s="372"/>
      <c r="S3" s="372"/>
      <c r="T3" s="372"/>
      <c r="U3" s="372"/>
      <c r="V3" s="372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1:34" s="1" customFormat="1" ht="15.75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482" t="s">
        <v>2</v>
      </c>
      <c r="Q4" s="482"/>
      <c r="R4" s="482"/>
      <c r="S4" s="482"/>
      <c r="T4" s="482"/>
      <c r="U4" s="482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34" s="1" customFormat="1" ht="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4" s="1" customFormat="1" ht="15.75">
      <c r="A6" s="482" t="s">
        <v>59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</row>
    <row r="7" spans="1:34" s="1" customFormat="1" ht="15.75">
      <c r="A7" s="482" t="s">
        <v>3</v>
      </c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</row>
    <row r="8" spans="1:34" s="1" customFormat="1" ht="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4" s="7" customFormat="1" ht="16.5" thickBot="1">
      <c r="A9" s="43" t="s">
        <v>4</v>
      </c>
      <c r="B9" s="527" t="s">
        <v>400</v>
      </c>
      <c r="C9" s="527"/>
      <c r="D9" s="527"/>
    </row>
    <row r="10" spans="1:4" s="7" customFormat="1" ht="15.75">
      <c r="A10" s="449"/>
      <c r="B10" s="450"/>
      <c r="C10" s="45"/>
      <c r="D10" s="42"/>
    </row>
    <row r="11" spans="1:34" s="1" customFormat="1" ht="15.7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 customHeight="1" thickBot="1">
      <c r="A12" s="487" t="s">
        <v>41</v>
      </c>
      <c r="B12" s="483" t="s">
        <v>42</v>
      </c>
      <c r="C12" s="483" t="s">
        <v>43</v>
      </c>
      <c r="D12" s="484" t="s">
        <v>44</v>
      </c>
      <c r="E12" s="412" t="s">
        <v>9</v>
      </c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3" t="s">
        <v>45</v>
      </c>
      <c r="AH12" s="414"/>
    </row>
    <row r="13" spans="1:34" ht="15.75" customHeight="1" thickBot="1">
      <c r="A13" s="488"/>
      <c r="B13" s="455"/>
      <c r="C13" s="455"/>
      <c r="D13" s="485"/>
      <c r="E13" s="420" t="s">
        <v>49</v>
      </c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1"/>
      <c r="Q13" s="419" t="s">
        <v>50</v>
      </c>
      <c r="R13" s="420"/>
      <c r="S13" s="420"/>
      <c r="T13" s="420"/>
      <c r="U13" s="420"/>
      <c r="V13" s="421"/>
      <c r="W13" s="422" t="s">
        <v>55</v>
      </c>
      <c r="X13" s="423"/>
      <c r="Y13" s="428" t="s">
        <v>12</v>
      </c>
      <c r="Z13" s="429"/>
      <c r="AA13" s="429"/>
      <c r="AB13" s="429"/>
      <c r="AC13" s="430"/>
      <c r="AD13" s="430"/>
      <c r="AE13" s="430"/>
      <c r="AF13" s="431"/>
      <c r="AG13" s="415"/>
      <c r="AH13" s="416"/>
    </row>
    <row r="14" spans="1:34" ht="19.5" customHeight="1">
      <c r="A14" s="488"/>
      <c r="B14" s="455"/>
      <c r="C14" s="455"/>
      <c r="D14" s="485"/>
      <c r="E14" s="438" t="s">
        <v>15</v>
      </c>
      <c r="F14" s="433"/>
      <c r="G14" s="436" t="s">
        <v>16</v>
      </c>
      <c r="H14" s="389"/>
      <c r="I14" s="436" t="s">
        <v>17</v>
      </c>
      <c r="J14" s="389"/>
      <c r="K14" s="377" t="s">
        <v>18</v>
      </c>
      <c r="L14" s="378"/>
      <c r="M14" s="377" t="s">
        <v>19</v>
      </c>
      <c r="N14" s="378"/>
      <c r="O14" s="382" t="s">
        <v>47</v>
      </c>
      <c r="P14" s="479"/>
      <c r="Q14" s="392" t="s">
        <v>21</v>
      </c>
      <c r="R14" s="389"/>
      <c r="S14" s="392" t="s">
        <v>22</v>
      </c>
      <c r="T14" s="389"/>
      <c r="U14" s="382" t="s">
        <v>48</v>
      </c>
      <c r="V14" s="479"/>
      <c r="W14" s="424"/>
      <c r="X14" s="425"/>
      <c r="Y14" s="397" t="s">
        <v>24</v>
      </c>
      <c r="Z14" s="389"/>
      <c r="AA14" s="437" t="s">
        <v>25</v>
      </c>
      <c r="AB14" s="438"/>
      <c r="AC14" s="441" t="s">
        <v>26</v>
      </c>
      <c r="AD14" s="442"/>
      <c r="AE14" s="422" t="s">
        <v>52</v>
      </c>
      <c r="AF14" s="383"/>
      <c r="AG14" s="415"/>
      <c r="AH14" s="416"/>
    </row>
    <row r="15" spans="1:34" ht="15">
      <c r="A15" s="488"/>
      <c r="B15" s="455"/>
      <c r="C15" s="455"/>
      <c r="D15" s="485"/>
      <c r="E15" s="438"/>
      <c r="F15" s="433"/>
      <c r="G15" s="392"/>
      <c r="H15" s="389"/>
      <c r="I15" s="392"/>
      <c r="J15" s="389"/>
      <c r="K15" s="379"/>
      <c r="L15" s="378"/>
      <c r="M15" s="379"/>
      <c r="N15" s="378"/>
      <c r="O15" s="384"/>
      <c r="P15" s="480"/>
      <c r="Q15" s="392"/>
      <c r="R15" s="389"/>
      <c r="S15" s="392"/>
      <c r="T15" s="389"/>
      <c r="U15" s="384"/>
      <c r="V15" s="480"/>
      <c r="W15" s="424"/>
      <c r="X15" s="425"/>
      <c r="Y15" s="397"/>
      <c r="Z15" s="389"/>
      <c r="AA15" s="437"/>
      <c r="AB15" s="438"/>
      <c r="AC15" s="443"/>
      <c r="AD15" s="444"/>
      <c r="AE15" s="447"/>
      <c r="AF15" s="385"/>
      <c r="AG15" s="415"/>
      <c r="AH15" s="416"/>
    </row>
    <row r="16" spans="1:34" ht="15.75" thickBot="1">
      <c r="A16" s="488"/>
      <c r="B16" s="455"/>
      <c r="C16" s="455"/>
      <c r="D16" s="485"/>
      <c r="E16" s="440"/>
      <c r="F16" s="435"/>
      <c r="G16" s="393"/>
      <c r="H16" s="391"/>
      <c r="I16" s="393"/>
      <c r="J16" s="391"/>
      <c r="K16" s="380"/>
      <c r="L16" s="381"/>
      <c r="M16" s="380"/>
      <c r="N16" s="381"/>
      <c r="O16" s="386"/>
      <c r="P16" s="481"/>
      <c r="Q16" s="393"/>
      <c r="R16" s="391"/>
      <c r="S16" s="393"/>
      <c r="T16" s="391"/>
      <c r="U16" s="386"/>
      <c r="V16" s="481"/>
      <c r="W16" s="426"/>
      <c r="X16" s="427"/>
      <c r="Y16" s="398"/>
      <c r="Z16" s="391"/>
      <c r="AA16" s="439"/>
      <c r="AB16" s="440"/>
      <c r="AC16" s="445"/>
      <c r="AD16" s="446"/>
      <c r="AE16" s="448"/>
      <c r="AF16" s="387"/>
      <c r="AG16" s="417"/>
      <c r="AH16" s="418"/>
    </row>
    <row r="17" spans="1:34" ht="15">
      <c r="A17" s="488"/>
      <c r="B17" s="455"/>
      <c r="C17" s="455"/>
      <c r="D17" s="485"/>
      <c r="E17" s="410" t="s">
        <v>30</v>
      </c>
      <c r="F17" s="399" t="s">
        <v>31</v>
      </c>
      <c r="G17" s="399" t="s">
        <v>30</v>
      </c>
      <c r="H17" s="399" t="s">
        <v>31</v>
      </c>
      <c r="I17" s="399" t="s">
        <v>30</v>
      </c>
      <c r="J17" s="399" t="s">
        <v>31</v>
      </c>
      <c r="K17" s="399" t="s">
        <v>30</v>
      </c>
      <c r="L17" s="399" t="s">
        <v>31</v>
      </c>
      <c r="M17" s="399" t="s">
        <v>30</v>
      </c>
      <c r="N17" s="399" t="s">
        <v>31</v>
      </c>
      <c r="O17" s="463" t="s">
        <v>30</v>
      </c>
      <c r="P17" s="463" t="s">
        <v>31</v>
      </c>
      <c r="Q17" s="399" t="s">
        <v>30</v>
      </c>
      <c r="R17" s="399" t="s">
        <v>31</v>
      </c>
      <c r="S17" s="399" t="s">
        <v>30</v>
      </c>
      <c r="T17" s="399" t="s">
        <v>31</v>
      </c>
      <c r="U17" s="382" t="s">
        <v>30</v>
      </c>
      <c r="V17" s="466" t="s">
        <v>31</v>
      </c>
      <c r="W17" s="476" t="s">
        <v>30</v>
      </c>
      <c r="X17" s="407" t="s">
        <v>31</v>
      </c>
      <c r="Y17" s="410" t="s">
        <v>30</v>
      </c>
      <c r="Z17" s="399" t="s">
        <v>31</v>
      </c>
      <c r="AA17" s="399" t="s">
        <v>30</v>
      </c>
      <c r="AB17" s="402" t="s">
        <v>31</v>
      </c>
      <c r="AC17" s="472" t="s">
        <v>30</v>
      </c>
      <c r="AD17" s="472" t="s">
        <v>31</v>
      </c>
      <c r="AE17" s="466" t="s">
        <v>30</v>
      </c>
      <c r="AF17" s="475" t="s">
        <v>31</v>
      </c>
      <c r="AG17" s="476" t="s">
        <v>30</v>
      </c>
      <c r="AH17" s="407" t="s">
        <v>31</v>
      </c>
    </row>
    <row r="18" spans="1:34" ht="15">
      <c r="A18" s="488"/>
      <c r="B18" s="455"/>
      <c r="C18" s="455"/>
      <c r="D18" s="485"/>
      <c r="E18" s="389"/>
      <c r="F18" s="400"/>
      <c r="G18" s="400"/>
      <c r="H18" s="400"/>
      <c r="I18" s="400"/>
      <c r="J18" s="400"/>
      <c r="K18" s="400"/>
      <c r="L18" s="400"/>
      <c r="M18" s="400"/>
      <c r="N18" s="400"/>
      <c r="O18" s="464"/>
      <c r="P18" s="464"/>
      <c r="Q18" s="400"/>
      <c r="R18" s="400"/>
      <c r="S18" s="400"/>
      <c r="T18" s="400"/>
      <c r="U18" s="384"/>
      <c r="V18" s="467"/>
      <c r="W18" s="477"/>
      <c r="X18" s="408"/>
      <c r="Y18" s="389"/>
      <c r="Z18" s="400"/>
      <c r="AA18" s="400"/>
      <c r="AB18" s="403"/>
      <c r="AC18" s="473"/>
      <c r="AD18" s="473"/>
      <c r="AE18" s="467"/>
      <c r="AF18" s="447"/>
      <c r="AG18" s="477"/>
      <c r="AH18" s="408"/>
    </row>
    <row r="19" spans="1:34" ht="15.75" thickBot="1">
      <c r="A19" s="489"/>
      <c r="B19" s="456"/>
      <c r="C19" s="456"/>
      <c r="D19" s="486"/>
      <c r="E19" s="391"/>
      <c r="F19" s="401"/>
      <c r="G19" s="401"/>
      <c r="H19" s="401"/>
      <c r="I19" s="401"/>
      <c r="J19" s="401"/>
      <c r="K19" s="401"/>
      <c r="L19" s="401"/>
      <c r="M19" s="401"/>
      <c r="N19" s="401"/>
      <c r="O19" s="464"/>
      <c r="P19" s="464"/>
      <c r="Q19" s="400"/>
      <c r="R19" s="400"/>
      <c r="S19" s="400"/>
      <c r="T19" s="400"/>
      <c r="U19" s="384"/>
      <c r="V19" s="467"/>
      <c r="W19" s="477"/>
      <c r="X19" s="408"/>
      <c r="Y19" s="389"/>
      <c r="Z19" s="400"/>
      <c r="AA19" s="400"/>
      <c r="AB19" s="392"/>
      <c r="AC19" s="473"/>
      <c r="AD19" s="473"/>
      <c r="AE19" s="467"/>
      <c r="AF19" s="447"/>
      <c r="AG19" s="477"/>
      <c r="AH19" s="408"/>
    </row>
    <row r="20" spans="1:34" ht="15">
      <c r="A20" s="50" t="s">
        <v>401</v>
      </c>
      <c r="B20" s="275">
        <v>6080540.6</v>
      </c>
      <c r="C20" s="16">
        <v>433</v>
      </c>
      <c r="D20" s="278">
        <f>5783/C20</f>
        <v>13.355658198614318</v>
      </c>
      <c r="E20" s="57">
        <f>Biologia!D137</f>
        <v>814</v>
      </c>
      <c r="F20" s="58">
        <f>Biologia!E137</f>
        <v>67.83333333333334</v>
      </c>
      <c r="G20" s="57">
        <f>Biologia!F137</f>
        <v>14</v>
      </c>
      <c r="H20" s="58">
        <f>Biologia!G137</f>
        <v>1.1666666666666665</v>
      </c>
      <c r="I20" s="57">
        <f>Biologia!H137</f>
        <v>0</v>
      </c>
      <c r="J20" s="58">
        <f>Biologia!I137</f>
        <v>0</v>
      </c>
      <c r="K20" s="57">
        <f>Biologia!J137</f>
        <v>0</v>
      </c>
      <c r="L20" s="58">
        <f>Biologia!K137</f>
        <v>0</v>
      </c>
      <c r="M20" s="57">
        <f>Biologia!L137</f>
        <v>0</v>
      </c>
      <c r="N20" s="92">
        <f>Biologia!M137</f>
        <v>0</v>
      </c>
      <c r="O20" s="223">
        <f>Biologia!N137</f>
        <v>828</v>
      </c>
      <c r="P20" s="224">
        <f>Biologia!O137</f>
        <v>69</v>
      </c>
      <c r="Q20" s="224">
        <f>Biologia!P137</f>
        <v>38</v>
      </c>
      <c r="R20" s="224">
        <f>Biologia!Q137</f>
        <v>3.1666666666666665</v>
      </c>
      <c r="S20" s="224">
        <f>Biologia!R137</f>
        <v>0</v>
      </c>
      <c r="T20" s="224">
        <f>Biologia!S137</f>
        <v>0</v>
      </c>
      <c r="U20" s="224">
        <f>Biologia!T137</f>
        <v>38</v>
      </c>
      <c r="V20" s="224">
        <f>Biologia!U137</f>
        <v>3.1666666666666665</v>
      </c>
      <c r="W20" s="224">
        <f>Biologia!V137</f>
        <v>0</v>
      </c>
      <c r="X20" s="224">
        <f>Biologia!W137</f>
        <v>0</v>
      </c>
      <c r="Y20" s="224">
        <f>Biologia!X137</f>
        <v>0</v>
      </c>
      <c r="Z20" s="224">
        <f>Biologia!Y137</f>
        <v>0</v>
      </c>
      <c r="AA20" s="224">
        <f>Biologia!Z137</f>
        <v>67</v>
      </c>
      <c r="AB20" s="224">
        <f>Biologia!AA137</f>
        <v>5.583333333333333</v>
      </c>
      <c r="AC20" s="224">
        <f>Biologia!AB137</f>
        <v>5</v>
      </c>
      <c r="AD20" s="224">
        <f>Biologia!AC137</f>
        <v>0.41666666666666663</v>
      </c>
      <c r="AE20" s="224">
        <f>Biologia!AD137</f>
        <v>72</v>
      </c>
      <c r="AF20" s="224">
        <f>Biologia!AE137</f>
        <v>6</v>
      </c>
      <c r="AG20" s="224">
        <f>Biologia!AF137</f>
        <v>938</v>
      </c>
      <c r="AH20" s="225">
        <f>Biologia!AG137</f>
        <v>78.16666666666663</v>
      </c>
    </row>
    <row r="21" spans="1:34" ht="15">
      <c r="A21" s="148" t="s">
        <v>468</v>
      </c>
      <c r="B21" s="275">
        <v>3664536.12</v>
      </c>
      <c r="C21" s="16">
        <v>31</v>
      </c>
      <c r="D21" s="278">
        <f>114/C21</f>
        <v>3.6774193548387095</v>
      </c>
      <c r="E21" s="57">
        <f>'Ciencias Marinas'!D71</f>
        <v>87</v>
      </c>
      <c r="F21" s="58">
        <f>'Ciencias Marinas'!E71</f>
        <v>7.25</v>
      </c>
      <c r="G21" s="57">
        <f>'Ciencias Marinas'!F71</f>
        <v>17</v>
      </c>
      <c r="H21" s="58">
        <f>'Ciencias Marinas'!G71</f>
        <v>1.4166666666666665</v>
      </c>
      <c r="I21" s="57">
        <f>'Ciencias Marinas'!H71</f>
        <v>0</v>
      </c>
      <c r="J21" s="58">
        <f>'Ciencias Marinas'!I71</f>
        <v>0</v>
      </c>
      <c r="K21" s="57">
        <f>'Ciencias Marinas'!J71</f>
        <v>0</v>
      </c>
      <c r="L21" s="58">
        <f>'Ciencias Marinas'!K71</f>
        <v>0</v>
      </c>
      <c r="M21" s="57">
        <f>'Ciencias Marinas'!L71</f>
        <v>0</v>
      </c>
      <c r="N21" s="92">
        <f>'Ciencias Marinas'!M71</f>
        <v>0</v>
      </c>
      <c r="O21" s="226">
        <f>'Ciencias Marinas'!N71</f>
        <v>104</v>
      </c>
      <c r="P21" s="60">
        <f>'Ciencias Marinas'!O71</f>
        <v>8.666666666666668</v>
      </c>
      <c r="Q21" s="60">
        <f>'Ciencias Marinas'!P71</f>
        <v>65</v>
      </c>
      <c r="R21" s="60">
        <f>'Ciencias Marinas'!Q71</f>
        <v>5.416666666666667</v>
      </c>
      <c r="S21" s="60">
        <f>'Ciencias Marinas'!R71</f>
        <v>7</v>
      </c>
      <c r="T21" s="60">
        <f>'Ciencias Marinas'!S71</f>
        <v>0.5833333333333333</v>
      </c>
      <c r="U21" s="60">
        <f>'Ciencias Marinas'!T71</f>
        <v>72</v>
      </c>
      <c r="V21" s="60">
        <f>'Ciencias Marinas'!U71</f>
        <v>6</v>
      </c>
      <c r="W21" s="60">
        <f>'Ciencias Marinas'!V71</f>
        <v>0</v>
      </c>
      <c r="X21" s="60">
        <f>'Ciencias Marinas'!W71</f>
        <v>0</v>
      </c>
      <c r="Y21" s="60">
        <f>'Ciencias Marinas'!X71</f>
        <v>0</v>
      </c>
      <c r="Z21" s="60">
        <f>'Ciencias Marinas'!Y71</f>
        <v>0</v>
      </c>
      <c r="AA21" s="60">
        <f>'Ciencias Marinas'!Z71</f>
        <v>29</v>
      </c>
      <c r="AB21" s="60">
        <f>'Ciencias Marinas'!AA71</f>
        <v>2.4166666666666665</v>
      </c>
      <c r="AC21" s="60">
        <f>'Ciencias Marinas'!AB71</f>
        <v>0</v>
      </c>
      <c r="AD21" s="60">
        <f>'Ciencias Marinas'!AC71</f>
        <v>0</v>
      </c>
      <c r="AE21" s="60">
        <f>'Ciencias Marinas'!AD71</f>
        <v>29</v>
      </c>
      <c r="AF21" s="60">
        <f>'Ciencias Marinas'!AE71</f>
        <v>2.4166666666666665</v>
      </c>
      <c r="AG21" s="60">
        <f>'Ciencias Marinas'!AF71</f>
        <v>205</v>
      </c>
      <c r="AH21" s="227">
        <f>'Ciencias Marinas'!AG71</f>
        <v>17.083333333333336</v>
      </c>
    </row>
    <row r="22" spans="1:34" ht="15">
      <c r="A22" s="148" t="s">
        <v>567</v>
      </c>
      <c r="B22" s="275">
        <v>4174300.02</v>
      </c>
      <c r="C22" s="16">
        <v>177</v>
      </c>
      <c r="D22" s="278">
        <f>5467/C22</f>
        <v>30.887005649717516</v>
      </c>
      <c r="E22" s="57">
        <f>'Ciencias Sociales'!D87</f>
        <v>462.55</v>
      </c>
      <c r="F22" s="58">
        <f>'Ciencias Sociales'!E87</f>
        <v>38.545833333333334</v>
      </c>
      <c r="G22" s="57">
        <f>'Ciencias Sociales'!F87</f>
        <v>22</v>
      </c>
      <c r="H22" s="58">
        <f>'Ciencias Sociales'!G87</f>
        <v>1.8333333333333333</v>
      </c>
      <c r="I22" s="57">
        <f>'Ciencias Sociales'!H87</f>
        <v>0</v>
      </c>
      <c r="J22" s="58">
        <f>'Ciencias Sociales'!I87</f>
        <v>0</v>
      </c>
      <c r="K22" s="57">
        <f>'Ciencias Sociales'!J87</f>
        <v>0</v>
      </c>
      <c r="L22" s="58">
        <f>'Ciencias Sociales'!K87</f>
        <v>0</v>
      </c>
      <c r="M22" s="57">
        <f>'Ciencias Sociales'!L87</f>
        <v>0</v>
      </c>
      <c r="N22" s="92">
        <f>'Ciencias Sociales'!M87</f>
        <v>0</v>
      </c>
      <c r="O22" s="226">
        <f>'Ciencias Sociales'!N87</f>
        <v>484.55</v>
      </c>
      <c r="P22" s="60">
        <f>'Ciencias Sociales'!O87</f>
        <v>40.37916666666667</v>
      </c>
      <c r="Q22" s="60">
        <f>'Ciencias Sociales'!P87</f>
        <v>12</v>
      </c>
      <c r="R22" s="60">
        <f>'Ciencias Sociales'!Q87</f>
        <v>1</v>
      </c>
      <c r="S22" s="60">
        <f>'Ciencias Sociales'!R87</f>
        <v>1</v>
      </c>
      <c r="T22" s="60">
        <f>'Ciencias Sociales'!S87</f>
        <v>0.08333333333333333</v>
      </c>
      <c r="U22" s="60">
        <f>'Ciencias Sociales'!T87</f>
        <v>13</v>
      </c>
      <c r="V22" s="60">
        <f>'Ciencias Sociales'!U87</f>
        <v>1.0833333333333333</v>
      </c>
      <c r="W22" s="60">
        <f>'Ciencias Sociales'!V87</f>
        <v>0</v>
      </c>
      <c r="X22" s="60">
        <f>'Ciencias Sociales'!W87</f>
        <v>0</v>
      </c>
      <c r="Y22" s="60">
        <f>'Ciencias Sociales'!X87</f>
        <v>0</v>
      </c>
      <c r="Z22" s="60">
        <f>'Ciencias Sociales'!Y87</f>
        <v>0</v>
      </c>
      <c r="AA22" s="60">
        <f>'Ciencias Sociales'!Z87</f>
        <v>81</v>
      </c>
      <c r="AB22" s="60">
        <f>'Ciencias Sociales'!AA87</f>
        <v>6.75</v>
      </c>
      <c r="AC22" s="60">
        <f>'Ciencias Sociales'!AB87</f>
        <v>3</v>
      </c>
      <c r="AD22" s="60">
        <f>'Ciencias Sociales'!AC87</f>
        <v>0.25</v>
      </c>
      <c r="AE22" s="60">
        <f>'Ciencias Sociales'!AD87</f>
        <v>84</v>
      </c>
      <c r="AF22" s="60">
        <f>'Ciencias Sociales'!AE87</f>
        <v>7</v>
      </c>
      <c r="AG22" s="60">
        <f>'Ciencias Sociales'!AF87</f>
        <v>581.55</v>
      </c>
      <c r="AH22" s="227">
        <f>'Ciencias Sociales'!AG87</f>
        <v>48.462500000000006</v>
      </c>
    </row>
    <row r="23" spans="1:34" ht="15">
      <c r="A23" s="148" t="s">
        <v>568</v>
      </c>
      <c r="B23" s="275">
        <v>1218727.92</v>
      </c>
      <c r="C23" s="16">
        <v>55</v>
      </c>
      <c r="D23" s="278">
        <f>1770/C23</f>
        <v>32.18181818181818</v>
      </c>
      <c r="E23" s="17"/>
      <c r="F23" s="18">
        <f aca="true" t="shared" si="0" ref="F23:F33">+E23/12</f>
        <v>0</v>
      </c>
      <c r="G23" s="19"/>
      <c r="H23" s="18">
        <f aca="true" t="shared" si="1" ref="H23:H24">G23/12</f>
        <v>0</v>
      </c>
      <c r="I23" s="19"/>
      <c r="J23" s="18">
        <f aca="true" t="shared" si="2" ref="J23:J24">+I23/12</f>
        <v>0</v>
      </c>
      <c r="K23" s="19"/>
      <c r="L23" s="18">
        <f aca="true" t="shared" si="3" ref="L23:N24">+K23/12</f>
        <v>0</v>
      </c>
      <c r="M23" s="19"/>
      <c r="N23" s="137">
        <f t="shared" si="3"/>
        <v>0</v>
      </c>
      <c r="O23" s="226">
        <f>Economia!N72</f>
        <v>124.5</v>
      </c>
      <c r="P23" s="60">
        <f>Economia!O72</f>
        <v>10.375</v>
      </c>
      <c r="Q23" s="60">
        <f>Economia!P72</f>
        <v>0</v>
      </c>
      <c r="R23" s="60">
        <f>Economia!Q72</f>
        <v>0</v>
      </c>
      <c r="S23" s="60">
        <f>Economia!R72</f>
        <v>0</v>
      </c>
      <c r="T23" s="60">
        <f>Economia!S72</f>
        <v>0</v>
      </c>
      <c r="U23" s="60">
        <f>Economia!T72</f>
        <v>0</v>
      </c>
      <c r="V23" s="60">
        <f>Economia!U72</f>
        <v>0</v>
      </c>
      <c r="W23" s="60">
        <f>Economia!V72</f>
        <v>0</v>
      </c>
      <c r="X23" s="60">
        <f>Economia!W72</f>
        <v>0</v>
      </c>
      <c r="Y23" s="60">
        <f>Economia!X72</f>
        <v>0</v>
      </c>
      <c r="Z23" s="60">
        <f>Economia!Y72</f>
        <v>0</v>
      </c>
      <c r="AA23" s="60">
        <f>Economia!Z72</f>
        <v>15</v>
      </c>
      <c r="AB23" s="60">
        <f>Economia!AA72</f>
        <v>1.25</v>
      </c>
      <c r="AC23" s="60">
        <f>Economia!AB72</f>
        <v>0</v>
      </c>
      <c r="AD23" s="60">
        <f>Economia!AC72</f>
        <v>0</v>
      </c>
      <c r="AE23" s="60">
        <f>Economia!AD72</f>
        <v>15</v>
      </c>
      <c r="AF23" s="60">
        <f>Economia!AE72</f>
        <v>1.25</v>
      </c>
      <c r="AG23" s="60">
        <f>Economia!AF72</f>
        <v>139.5</v>
      </c>
      <c r="AH23" s="227">
        <f>Economia!AG72</f>
        <v>11.625</v>
      </c>
    </row>
    <row r="24" spans="1:34" ht="15">
      <c r="A24" s="148" t="s">
        <v>608</v>
      </c>
      <c r="B24" s="275">
        <v>1899227.79</v>
      </c>
      <c r="C24" s="16">
        <v>97</v>
      </c>
      <c r="D24" s="278">
        <f>1729/C24</f>
        <v>17.824742268041238</v>
      </c>
      <c r="E24" s="17"/>
      <c r="F24" s="18">
        <f t="shared" si="0"/>
        <v>0</v>
      </c>
      <c r="G24" s="19"/>
      <c r="H24" s="18">
        <f t="shared" si="1"/>
        <v>0</v>
      </c>
      <c r="I24" s="19"/>
      <c r="J24" s="18">
        <f t="shared" si="2"/>
        <v>0</v>
      </c>
      <c r="K24" s="19"/>
      <c r="L24" s="18">
        <f t="shared" si="3"/>
        <v>0</v>
      </c>
      <c r="M24" s="19"/>
      <c r="N24" s="137">
        <f t="shared" si="3"/>
        <v>0</v>
      </c>
      <c r="O24" s="226">
        <f>'Educ Fisica'!N75</f>
        <v>236</v>
      </c>
      <c r="P24" s="60">
        <f>'Educ Fisica'!O75</f>
        <v>19.666666666666668</v>
      </c>
      <c r="Q24" s="60">
        <f>'Educ Fisica'!P75</f>
        <v>0</v>
      </c>
      <c r="R24" s="60">
        <f>'Educ Fisica'!Q75</f>
        <v>0</v>
      </c>
      <c r="S24" s="60">
        <f>'Educ Fisica'!R75</f>
        <v>0</v>
      </c>
      <c r="T24" s="60">
        <f>'Educ Fisica'!S75</f>
        <v>0</v>
      </c>
      <c r="U24" s="60">
        <f>'Educ Fisica'!T75</f>
        <v>0</v>
      </c>
      <c r="V24" s="60">
        <f>'Educ Fisica'!U75</f>
        <v>0</v>
      </c>
      <c r="W24" s="60">
        <f>'Educ Fisica'!V75</f>
        <v>0</v>
      </c>
      <c r="X24" s="60">
        <f>'Educ Fisica'!W75</f>
        <v>0</v>
      </c>
      <c r="Y24" s="60">
        <f>'Educ Fisica'!X75</f>
        <v>0</v>
      </c>
      <c r="Z24" s="60">
        <f>'Educ Fisica'!Y75</f>
        <v>0</v>
      </c>
      <c r="AA24" s="60">
        <f>'Educ Fisica'!Z75</f>
        <v>36.08</v>
      </c>
      <c r="AB24" s="60">
        <f>'Educ Fisica'!AA75</f>
        <v>3.0066666666666664</v>
      </c>
      <c r="AC24" s="60">
        <f>'Educ Fisica'!AB75</f>
        <v>0</v>
      </c>
      <c r="AD24" s="60">
        <f>'Educ Fisica'!AC75</f>
        <v>0</v>
      </c>
      <c r="AE24" s="60">
        <f>'Educ Fisica'!AD75</f>
        <v>36.08</v>
      </c>
      <c r="AF24" s="60">
        <f>'Educ Fisica'!AE75</f>
        <v>3.0066666666666664</v>
      </c>
      <c r="AG24" s="60">
        <f>'Educ Fisica'!AF75</f>
        <v>272.08000000000004</v>
      </c>
      <c r="AH24" s="227">
        <f>'Educ Fisica'!AG75</f>
        <v>22.673333333333336</v>
      </c>
    </row>
    <row r="25" spans="1:34" ht="15">
      <c r="A25" s="148" t="s">
        <v>609</v>
      </c>
      <c r="B25" s="276">
        <v>2129719.45</v>
      </c>
      <c r="C25" s="31">
        <v>41</v>
      </c>
      <c r="D25" s="279">
        <f>451/C25</f>
        <v>11</v>
      </c>
      <c r="E25" s="17"/>
      <c r="F25" s="18">
        <f t="shared" si="0"/>
        <v>0</v>
      </c>
      <c r="G25" s="19"/>
      <c r="H25" s="18">
        <f aca="true" t="shared" si="4" ref="H25:H33">G25/12</f>
        <v>0</v>
      </c>
      <c r="I25" s="19"/>
      <c r="J25" s="18">
        <f aca="true" t="shared" si="5" ref="J25:J33">+I25/12</f>
        <v>0</v>
      </c>
      <c r="K25" s="19"/>
      <c r="L25" s="18">
        <f aca="true" t="shared" si="6" ref="L25:L33">+K25/12</f>
        <v>0</v>
      </c>
      <c r="M25" s="19"/>
      <c r="N25" s="137">
        <f aca="true" t="shared" si="7" ref="N25:N33">+M25/12</f>
        <v>0</v>
      </c>
      <c r="O25" s="226">
        <f>Enfermeria!N71</f>
        <v>262.96</v>
      </c>
      <c r="P25" s="60">
        <f>Enfermeria!O71</f>
        <v>21.913333333333334</v>
      </c>
      <c r="Q25" s="60">
        <f>Enfermeria!P71</f>
        <v>0</v>
      </c>
      <c r="R25" s="60">
        <f>Enfermeria!Q71</f>
        <v>0</v>
      </c>
      <c r="S25" s="60">
        <f>Enfermeria!R71</f>
        <v>0</v>
      </c>
      <c r="T25" s="60">
        <f>Enfermeria!S71</f>
        <v>0</v>
      </c>
      <c r="U25" s="60">
        <f>Enfermeria!T71</f>
        <v>0</v>
      </c>
      <c r="V25" s="60">
        <f>Enfermeria!U71</f>
        <v>0</v>
      </c>
      <c r="W25" s="60">
        <f>Enfermeria!V71</f>
        <v>0</v>
      </c>
      <c r="X25" s="60">
        <f>Enfermeria!W71</f>
        <v>0</v>
      </c>
      <c r="Y25" s="60">
        <f>Enfermeria!X71</f>
        <v>0</v>
      </c>
      <c r="Z25" s="60">
        <f>Enfermeria!Y71</f>
        <v>0</v>
      </c>
      <c r="AA25" s="60">
        <f>Enfermeria!Z71</f>
        <v>19</v>
      </c>
      <c r="AB25" s="60">
        <f>Enfermeria!AA71</f>
        <v>1.5833333333333333</v>
      </c>
      <c r="AC25" s="60">
        <f>Enfermeria!AB71</f>
        <v>0</v>
      </c>
      <c r="AD25" s="60">
        <f>Enfermeria!AC71</f>
        <v>0</v>
      </c>
      <c r="AE25" s="60">
        <f>Enfermeria!AD71</f>
        <v>19</v>
      </c>
      <c r="AF25" s="60">
        <f>Enfermeria!AE71</f>
        <v>1.5833333333333333</v>
      </c>
      <c r="AG25" s="60">
        <f>Enfermeria!AF71</f>
        <v>281.96</v>
      </c>
      <c r="AH25" s="227">
        <f>Enfermeria!AG71</f>
        <v>23.496666666666666</v>
      </c>
    </row>
    <row r="26" spans="1:34" ht="15">
      <c r="A26" s="148" t="s">
        <v>644</v>
      </c>
      <c r="B26" s="276">
        <v>2793379.2</v>
      </c>
      <c r="C26" s="31">
        <v>129</v>
      </c>
      <c r="D26" s="279">
        <f>2998/C26</f>
        <v>23.24031007751938</v>
      </c>
      <c r="E26" s="17"/>
      <c r="F26" s="18">
        <f t="shared" si="0"/>
        <v>0</v>
      </c>
      <c r="G26" s="19"/>
      <c r="H26" s="18">
        <f t="shared" si="4"/>
        <v>0</v>
      </c>
      <c r="I26" s="19"/>
      <c r="J26" s="18">
        <f t="shared" si="5"/>
        <v>0</v>
      </c>
      <c r="K26" s="19"/>
      <c r="L26" s="18">
        <f t="shared" si="6"/>
        <v>0</v>
      </c>
      <c r="M26" s="19"/>
      <c r="N26" s="137">
        <f t="shared" si="7"/>
        <v>0</v>
      </c>
      <c r="O26" s="226">
        <f>Hispanicos!N87</f>
        <v>355</v>
      </c>
      <c r="P26" s="60">
        <f>Hispanicos!O87</f>
        <v>29.583333333333332</v>
      </c>
      <c r="Q26" s="60">
        <f>Hispanicos!P87</f>
        <v>9</v>
      </c>
      <c r="R26" s="60">
        <f>Hispanicos!Q87</f>
        <v>0.75</v>
      </c>
      <c r="S26" s="60">
        <f>Hispanicos!R87</f>
        <v>0</v>
      </c>
      <c r="T26" s="60">
        <f>Hispanicos!S87</f>
        <v>0</v>
      </c>
      <c r="U26" s="60">
        <f>Hispanicos!T87</f>
        <v>9</v>
      </c>
      <c r="V26" s="60">
        <f>Hispanicos!U87</f>
        <v>0.75</v>
      </c>
      <c r="W26" s="60">
        <f>Hispanicos!V87</f>
        <v>0</v>
      </c>
      <c r="X26" s="60">
        <f>Hispanicos!W87</f>
        <v>0</v>
      </c>
      <c r="Y26" s="60">
        <f>Hispanicos!X87</f>
        <v>0</v>
      </c>
      <c r="Z26" s="60">
        <f>Hispanicos!Y87</f>
        <v>0</v>
      </c>
      <c r="AA26" s="60">
        <f>Hispanicos!Z87</f>
        <v>27.67</v>
      </c>
      <c r="AB26" s="60">
        <f>Hispanicos!AA87</f>
        <v>2.305833333333333</v>
      </c>
      <c r="AC26" s="60">
        <f>Hispanicos!AB87</f>
        <v>0</v>
      </c>
      <c r="AD26" s="60">
        <f>Hispanicos!AC87</f>
        <v>0</v>
      </c>
      <c r="AE26" s="60">
        <f>Hispanicos!AD87</f>
        <v>27.67</v>
      </c>
      <c r="AF26" s="60">
        <f>Hispanicos!AE87</f>
        <v>2.305833333333333</v>
      </c>
      <c r="AG26" s="60">
        <f>Hispanicos!AF87</f>
        <v>391.67</v>
      </c>
      <c r="AH26" s="227">
        <f>Hispanicos!AG87</f>
        <v>32.63916666666667</v>
      </c>
    </row>
    <row r="27" spans="1:34" ht="15">
      <c r="A27" s="148" t="s">
        <v>695</v>
      </c>
      <c r="B27" s="276">
        <v>3001949.46</v>
      </c>
      <c r="C27" s="31">
        <v>139</v>
      </c>
      <c r="D27" s="279">
        <f>1753/C27</f>
        <v>12.611510791366907</v>
      </c>
      <c r="E27" s="17"/>
      <c r="F27" s="18">
        <f>+E27/12</f>
        <v>0</v>
      </c>
      <c r="G27" s="19"/>
      <c r="H27" s="18">
        <f>G27/12</f>
        <v>0</v>
      </c>
      <c r="I27" s="19"/>
      <c r="J27" s="18">
        <f>+I27/12</f>
        <v>0</v>
      </c>
      <c r="K27" s="19"/>
      <c r="L27" s="18">
        <f>+K27/12</f>
        <v>0</v>
      </c>
      <c r="M27" s="19"/>
      <c r="N27" s="137">
        <f>+M27/12</f>
        <v>0</v>
      </c>
      <c r="O27" s="226">
        <f>Fisica!N97</f>
        <v>347.5</v>
      </c>
      <c r="P27" s="60">
        <f>Fisica!O97</f>
        <v>28.95833333333334</v>
      </c>
      <c r="Q27" s="60">
        <f>Fisica!P97</f>
        <v>28</v>
      </c>
      <c r="R27" s="60">
        <f>Fisica!Q97</f>
        <v>2.333333333333333</v>
      </c>
      <c r="S27" s="60">
        <f>Fisica!R97</f>
        <v>3</v>
      </c>
      <c r="T27" s="60">
        <f>Fisica!S97</f>
        <v>0.25</v>
      </c>
      <c r="U27" s="60">
        <f>Fisica!T97</f>
        <v>31</v>
      </c>
      <c r="V27" s="60">
        <f>Fisica!U97</f>
        <v>2.5833333333333335</v>
      </c>
      <c r="W27" s="60">
        <f>Fisica!V97</f>
        <v>0</v>
      </c>
      <c r="X27" s="60">
        <f>Fisica!W97</f>
        <v>0</v>
      </c>
      <c r="Y27" s="60">
        <f>Fisica!X97</f>
        <v>0</v>
      </c>
      <c r="Z27" s="60">
        <f>Fisica!Y97</f>
        <v>0</v>
      </c>
      <c r="AA27" s="60">
        <f>Fisica!Z97</f>
        <v>36</v>
      </c>
      <c r="AB27" s="60">
        <f>Fisica!AA97</f>
        <v>3</v>
      </c>
      <c r="AC27" s="60">
        <f>Fisica!AB97</f>
        <v>0.5</v>
      </c>
      <c r="AD27" s="60">
        <f>Fisica!AC97</f>
        <v>0.041666666666666664</v>
      </c>
      <c r="AE27" s="60">
        <f>Fisica!AD97</f>
        <v>36.5</v>
      </c>
      <c r="AF27" s="60">
        <f>Fisica!AE97</f>
        <v>3.0416666666666665</v>
      </c>
      <c r="AG27" s="60">
        <f>Fisica!AF97</f>
        <v>415</v>
      </c>
      <c r="AH27" s="227">
        <f>Fisica!AG97</f>
        <v>34.58333333333334</v>
      </c>
    </row>
    <row r="28" spans="1:34" s="221" customFormat="1" ht="15">
      <c r="A28" s="148" t="s">
        <v>1020</v>
      </c>
      <c r="B28" s="276">
        <v>1844706.77</v>
      </c>
      <c r="C28" s="31">
        <v>75</v>
      </c>
      <c r="D28" s="279">
        <f>732/C28</f>
        <v>9.76</v>
      </c>
      <c r="E28" s="17"/>
      <c r="F28" s="18"/>
      <c r="G28" s="19"/>
      <c r="H28" s="18"/>
      <c r="I28" s="19"/>
      <c r="J28" s="18"/>
      <c r="K28" s="19"/>
      <c r="L28" s="18"/>
      <c r="M28" s="19"/>
      <c r="N28" s="137"/>
      <c r="O28" s="226">
        <f>Geología!N73</f>
        <v>169</v>
      </c>
      <c r="P28" s="60">
        <f>Geología!O73</f>
        <v>14.08333333333333</v>
      </c>
      <c r="Q28" s="60">
        <f>Geología!P73</f>
        <v>12</v>
      </c>
      <c r="R28" s="60">
        <f>Geología!Q73</f>
        <v>1</v>
      </c>
      <c r="S28" s="60">
        <f>Geología!R73</f>
        <v>0</v>
      </c>
      <c r="T28" s="60">
        <f>Geología!S73</f>
        <v>0</v>
      </c>
      <c r="U28" s="60">
        <f>Geología!T73</f>
        <v>12</v>
      </c>
      <c r="V28" s="60">
        <f>Geología!U73</f>
        <v>1</v>
      </c>
      <c r="W28" s="60">
        <f>Geología!V73</f>
        <v>0</v>
      </c>
      <c r="X28" s="60">
        <f>Geología!W73</f>
        <v>0</v>
      </c>
      <c r="Y28" s="60">
        <f>Geología!X73</f>
        <v>0</v>
      </c>
      <c r="Z28" s="60">
        <f>Geología!Y73</f>
        <v>0</v>
      </c>
      <c r="AA28" s="60">
        <f>Geología!Z73</f>
        <v>45.5</v>
      </c>
      <c r="AB28" s="60">
        <f>Geología!AA73</f>
        <v>3.791666666666667</v>
      </c>
      <c r="AC28" s="60">
        <f>Geología!AB73</f>
        <v>0</v>
      </c>
      <c r="AD28" s="60">
        <f>Geología!AC73</f>
        <v>0</v>
      </c>
      <c r="AE28" s="60">
        <f>Geología!AD73</f>
        <v>45.5</v>
      </c>
      <c r="AF28" s="60">
        <f>Geología!AE73</f>
        <v>3.791666666666667</v>
      </c>
      <c r="AG28" s="60">
        <f>Geología!AF73</f>
        <v>226.5</v>
      </c>
      <c r="AH28" s="227">
        <f>Geología!AG73</f>
        <v>18.875000000000007</v>
      </c>
    </row>
    <row r="29" spans="1:34" ht="15">
      <c r="A29" s="148" t="s">
        <v>739</v>
      </c>
      <c r="B29" s="276">
        <v>4186639.88</v>
      </c>
      <c r="C29" s="31">
        <v>175</v>
      </c>
      <c r="D29" s="279">
        <f>3472/C29</f>
        <v>19.84</v>
      </c>
      <c r="E29" s="17"/>
      <c r="F29" s="18">
        <f t="shared" si="0"/>
        <v>0</v>
      </c>
      <c r="G29" s="19"/>
      <c r="H29" s="18">
        <f t="shared" si="4"/>
        <v>0</v>
      </c>
      <c r="I29" s="19"/>
      <c r="J29" s="18">
        <f t="shared" si="5"/>
        <v>0</v>
      </c>
      <c r="K29" s="19"/>
      <c r="L29" s="18">
        <f t="shared" si="6"/>
        <v>0</v>
      </c>
      <c r="M29" s="19"/>
      <c r="N29" s="137">
        <f t="shared" si="7"/>
        <v>0</v>
      </c>
      <c r="O29" s="226">
        <f>Humanidades!N87</f>
        <v>450.5</v>
      </c>
      <c r="P29" s="60">
        <f>Humanidades!O87</f>
        <v>37.54166666666667</v>
      </c>
      <c r="Q29" s="60">
        <f>Humanidades!P87</f>
        <v>21</v>
      </c>
      <c r="R29" s="60">
        <f>Humanidades!Q87</f>
        <v>1.75</v>
      </c>
      <c r="S29" s="60">
        <f>Humanidades!R87</f>
        <v>0</v>
      </c>
      <c r="T29" s="60">
        <f>Humanidades!S87</f>
        <v>0</v>
      </c>
      <c r="U29" s="60">
        <f>Humanidades!T87</f>
        <v>21</v>
      </c>
      <c r="V29" s="60">
        <f>Humanidades!U87</f>
        <v>1.75</v>
      </c>
      <c r="W29" s="60">
        <f>Humanidades!V87</f>
        <v>0</v>
      </c>
      <c r="X29" s="60">
        <f>Humanidades!W87</f>
        <v>0</v>
      </c>
      <c r="Y29" s="60">
        <f>Humanidades!X87</f>
        <v>0</v>
      </c>
      <c r="Z29" s="60">
        <f>Humanidades!Y87</f>
        <v>0</v>
      </c>
      <c r="AA29" s="60">
        <f>Humanidades!Z87</f>
        <v>57</v>
      </c>
      <c r="AB29" s="60">
        <f>Humanidades!AA87</f>
        <v>4.75</v>
      </c>
      <c r="AC29" s="60">
        <f>Humanidades!AB87</f>
        <v>0</v>
      </c>
      <c r="AD29" s="60">
        <f>Humanidades!AC87</f>
        <v>0</v>
      </c>
      <c r="AE29" s="60">
        <f>Humanidades!AD87</f>
        <v>57</v>
      </c>
      <c r="AF29" s="60">
        <f>Humanidades!AE87</f>
        <v>4.75</v>
      </c>
      <c r="AG29" s="60">
        <f>Humanidades!AF87</f>
        <v>528.5</v>
      </c>
      <c r="AH29" s="227">
        <f>Humanidades!AG87</f>
        <v>44.04166666666667</v>
      </c>
    </row>
    <row r="30" spans="1:34" s="194" customFormat="1" ht="15">
      <c r="A30" s="148" t="s">
        <v>811</v>
      </c>
      <c r="B30" s="276">
        <v>3702168.76</v>
      </c>
      <c r="C30" s="31">
        <v>201</v>
      </c>
      <c r="D30" s="279">
        <f>5143/C30</f>
        <v>25.587064676616915</v>
      </c>
      <c r="E30" s="17"/>
      <c r="F30" s="18"/>
      <c r="G30" s="19"/>
      <c r="H30" s="18"/>
      <c r="I30" s="19"/>
      <c r="J30" s="18"/>
      <c r="K30" s="19"/>
      <c r="L30" s="18"/>
      <c r="M30" s="19"/>
      <c r="N30" s="137"/>
      <c r="O30" s="226">
        <f>Ingles!N121</f>
        <v>549.5</v>
      </c>
      <c r="P30" s="60">
        <f>Ingles!O121</f>
        <v>45.791666666666664</v>
      </c>
      <c r="Q30" s="60">
        <f>Ingles!P121</f>
        <v>21</v>
      </c>
      <c r="R30" s="60">
        <f>Ingles!Q121</f>
        <v>1.75</v>
      </c>
      <c r="S30" s="60">
        <f>Ingles!R121</f>
        <v>0</v>
      </c>
      <c r="T30" s="60">
        <f>Ingles!S121</f>
        <v>0</v>
      </c>
      <c r="U30" s="60">
        <f>Ingles!T121</f>
        <v>21</v>
      </c>
      <c r="V30" s="60">
        <f>Ingles!U121</f>
        <v>1.75</v>
      </c>
      <c r="W30" s="60">
        <f>Ingles!V121</f>
        <v>0</v>
      </c>
      <c r="X30" s="60">
        <f>Ingles!W121</f>
        <v>0</v>
      </c>
      <c r="Y30" s="60">
        <f>Ingles!X121</f>
        <v>0</v>
      </c>
      <c r="Z30" s="60">
        <f>Ingles!Y121</f>
        <v>0</v>
      </c>
      <c r="AA30" s="60">
        <f>Ingles!Z121</f>
        <v>51</v>
      </c>
      <c r="AB30" s="60">
        <f>Ingles!AA121</f>
        <v>4.25</v>
      </c>
      <c r="AC30" s="60">
        <f>Ingles!AB121</f>
        <v>6</v>
      </c>
      <c r="AD30" s="60">
        <f>Ingles!AC121</f>
        <v>0.5</v>
      </c>
      <c r="AE30" s="60">
        <f>Ingles!AD121</f>
        <v>57</v>
      </c>
      <c r="AF30" s="60">
        <f>Ingles!AE121</f>
        <v>4.75</v>
      </c>
      <c r="AG30" s="60">
        <f>Ingles!AF121</f>
        <v>627.5</v>
      </c>
      <c r="AH30" s="227">
        <f>Ingles!AG121</f>
        <v>52.291666666666664</v>
      </c>
    </row>
    <row r="31" spans="1:34" s="194" customFormat="1" ht="15">
      <c r="A31" s="148" t="s">
        <v>870</v>
      </c>
      <c r="B31" s="276">
        <v>5422435.04</v>
      </c>
      <c r="C31" s="31">
        <v>252</v>
      </c>
      <c r="D31" s="279">
        <f>5619/C31</f>
        <v>22.297619047619047</v>
      </c>
      <c r="E31" s="17"/>
      <c r="F31" s="18"/>
      <c r="G31" s="19"/>
      <c r="H31" s="18"/>
      <c r="I31" s="19"/>
      <c r="J31" s="18"/>
      <c r="K31" s="19"/>
      <c r="L31" s="18"/>
      <c r="M31" s="19"/>
      <c r="N31" s="137"/>
      <c r="O31" s="226">
        <f>Matematicas!N131</f>
        <v>861</v>
      </c>
      <c r="P31" s="60">
        <f>Matematicas!O131</f>
        <v>71.75</v>
      </c>
      <c r="Q31" s="60">
        <f>Matematicas!P131</f>
        <v>24</v>
      </c>
      <c r="R31" s="60">
        <f>Matematicas!Q131</f>
        <v>2</v>
      </c>
      <c r="S31" s="60">
        <f>Matematicas!R131</f>
        <v>0</v>
      </c>
      <c r="T31" s="60">
        <f>Matematicas!S131</f>
        <v>0</v>
      </c>
      <c r="U31" s="60">
        <f>Matematicas!T131</f>
        <v>24</v>
      </c>
      <c r="V31" s="60">
        <f>Matematicas!U131</f>
        <v>2</v>
      </c>
      <c r="W31" s="60">
        <f>Matematicas!V131</f>
        <v>0</v>
      </c>
      <c r="X31" s="60">
        <f>Matematicas!W131</f>
        <v>0</v>
      </c>
      <c r="Y31" s="60">
        <f>Matematicas!X131</f>
        <v>0</v>
      </c>
      <c r="Z31" s="60">
        <f>Matematicas!Y131</f>
        <v>0</v>
      </c>
      <c r="AA31" s="60">
        <f>Matematicas!Z131</f>
        <v>90</v>
      </c>
      <c r="AB31" s="60">
        <f>Matematicas!AA131</f>
        <v>7.500000000000001</v>
      </c>
      <c r="AC31" s="60">
        <f>Matematicas!AB131</f>
        <v>1.5</v>
      </c>
      <c r="AD31" s="60">
        <f>Matematicas!AC131</f>
        <v>0.125</v>
      </c>
      <c r="AE31" s="60">
        <f>Matematicas!AD131</f>
        <v>91.5</v>
      </c>
      <c r="AF31" s="60">
        <f>Matematicas!AE131</f>
        <v>7.625000000000001</v>
      </c>
      <c r="AG31" s="60">
        <f>Matematicas!AF131</f>
        <v>976.5</v>
      </c>
      <c r="AH31" s="227">
        <f>Matematicas!AG131</f>
        <v>81.37500000000009</v>
      </c>
    </row>
    <row r="32" spans="1:34" ht="15">
      <c r="A32" s="148" t="s">
        <v>274</v>
      </c>
      <c r="B32" s="276">
        <v>6519673.81</v>
      </c>
      <c r="C32" s="31">
        <v>197</v>
      </c>
      <c r="D32" s="279">
        <f>3666/C32</f>
        <v>18.609137055837564</v>
      </c>
      <c r="E32" s="17"/>
      <c r="F32" s="18">
        <f t="shared" si="0"/>
        <v>0</v>
      </c>
      <c r="G32" s="19"/>
      <c r="H32" s="18">
        <f t="shared" si="4"/>
        <v>0</v>
      </c>
      <c r="I32" s="19"/>
      <c r="J32" s="18">
        <f t="shared" si="5"/>
        <v>0</v>
      </c>
      <c r="K32" s="19"/>
      <c r="L32" s="18">
        <f t="shared" si="6"/>
        <v>0</v>
      </c>
      <c r="M32" s="19"/>
      <c r="N32" s="137">
        <f t="shared" si="7"/>
        <v>0</v>
      </c>
      <c r="O32" s="226">
        <f>Quimica!N146</f>
        <v>882.5</v>
      </c>
      <c r="P32" s="60">
        <f>Quimica!O146</f>
        <v>73.54166666666667</v>
      </c>
      <c r="Q32" s="60">
        <f>Quimica!P146</f>
        <v>34</v>
      </c>
      <c r="R32" s="60">
        <f>Quimica!Q146</f>
        <v>2.8333333333333335</v>
      </c>
      <c r="S32" s="60">
        <f>Quimica!R146</f>
        <v>0</v>
      </c>
      <c r="T32" s="60">
        <f>Quimica!S146</f>
        <v>0</v>
      </c>
      <c r="U32" s="60">
        <f>Quimica!T146</f>
        <v>34</v>
      </c>
      <c r="V32" s="60">
        <f>Quimica!U146</f>
        <v>2.8333333333333335</v>
      </c>
      <c r="W32" s="60">
        <f>Quimica!V146</f>
        <v>0</v>
      </c>
      <c r="X32" s="60">
        <f>Quimica!W146</f>
        <v>0</v>
      </c>
      <c r="Y32" s="60">
        <f>Quimica!X146</f>
        <v>0</v>
      </c>
      <c r="Z32" s="60">
        <f>Quimica!Y146</f>
        <v>0</v>
      </c>
      <c r="AA32" s="60">
        <f>Quimica!Z146</f>
        <v>85.55</v>
      </c>
      <c r="AB32" s="60">
        <f>Quimica!AA146</f>
        <v>7.129166666666667</v>
      </c>
      <c r="AC32" s="60">
        <f>Quimica!AB146</f>
        <v>0</v>
      </c>
      <c r="AD32" s="60">
        <f>Quimica!AC146</f>
        <v>0</v>
      </c>
      <c r="AE32" s="60">
        <f>Quimica!AD146</f>
        <v>85.55</v>
      </c>
      <c r="AF32" s="60">
        <f>Quimica!AE146</f>
        <v>7.129166666666667</v>
      </c>
      <c r="AG32" s="60">
        <f>Quimica!AF146</f>
        <v>1002.05</v>
      </c>
      <c r="AH32" s="227">
        <f>Quimica!AG146</f>
        <v>83.50416666666668</v>
      </c>
    </row>
    <row r="33" spans="1:34" ht="15.75" thickBot="1">
      <c r="A33" s="148"/>
      <c r="B33" s="276"/>
      <c r="C33" s="31"/>
      <c r="D33" s="56"/>
      <c r="E33" s="17"/>
      <c r="F33" s="18">
        <f t="shared" si="0"/>
        <v>0</v>
      </c>
      <c r="G33" s="19"/>
      <c r="H33" s="18">
        <f t="shared" si="4"/>
        <v>0</v>
      </c>
      <c r="I33" s="19"/>
      <c r="J33" s="18">
        <f t="shared" si="5"/>
        <v>0</v>
      </c>
      <c r="K33" s="19"/>
      <c r="L33" s="18">
        <f t="shared" si="6"/>
        <v>0</v>
      </c>
      <c r="M33" s="19"/>
      <c r="N33" s="137">
        <f t="shared" si="7"/>
        <v>0</v>
      </c>
      <c r="O33" s="214">
        <f>'Ciencias Sociales'!N95</f>
        <v>0</v>
      </c>
      <c r="P33" s="73">
        <f>'Ciencias Sociales'!O95</f>
        <v>0</v>
      </c>
      <c r="Q33" s="73">
        <f>'Ciencias Sociales'!P95</f>
        <v>0</v>
      </c>
      <c r="R33" s="73">
        <f>'Ciencias Sociales'!Q95</f>
        <v>0</v>
      </c>
      <c r="S33" s="73">
        <f>'Ciencias Sociales'!R95</f>
        <v>0</v>
      </c>
      <c r="T33" s="73">
        <f>'Ciencias Sociales'!S95</f>
        <v>0</v>
      </c>
      <c r="U33" s="73">
        <f>'Ciencias Sociales'!T95</f>
        <v>0</v>
      </c>
      <c r="V33" s="73">
        <f>'Ciencias Sociales'!U95</f>
        <v>0</v>
      </c>
      <c r="W33" s="73">
        <f>'Ciencias Sociales'!V95</f>
        <v>0</v>
      </c>
      <c r="X33" s="73">
        <f>'Ciencias Sociales'!W95</f>
        <v>0</v>
      </c>
      <c r="Y33" s="73">
        <f>'Ciencias Sociales'!X95</f>
        <v>0</v>
      </c>
      <c r="Z33" s="73">
        <f>'Ciencias Sociales'!Y95</f>
        <v>0</v>
      </c>
      <c r="AA33" s="73">
        <f>'Ciencias Sociales'!Z95</f>
        <v>0</v>
      </c>
      <c r="AB33" s="73">
        <f>'Ciencias Sociales'!AA95</f>
        <v>0</v>
      </c>
      <c r="AC33" s="73">
        <f>'Ciencias Sociales'!AB95</f>
        <v>0</v>
      </c>
      <c r="AD33" s="73">
        <f>'Ciencias Sociales'!AC95</f>
        <v>0</v>
      </c>
      <c r="AE33" s="73">
        <f>'Ciencias Sociales'!AD95</f>
        <v>0</v>
      </c>
      <c r="AF33" s="73">
        <f>'Ciencias Sociales'!AE95</f>
        <v>0</v>
      </c>
      <c r="AG33" s="73">
        <f>'Ciencias Sociales'!AF95</f>
        <v>0</v>
      </c>
      <c r="AH33" s="228">
        <f>'Ciencias Sociales'!AG95</f>
        <v>0</v>
      </c>
    </row>
    <row r="34" spans="1:66" s="41" customFormat="1" ht="15.75" thickBot="1">
      <c r="A34" s="67" t="s">
        <v>38</v>
      </c>
      <c r="B34" s="277">
        <f>SUM(B20:B33)</f>
        <v>46638004.82</v>
      </c>
      <c r="C34" s="68">
        <f>SUM(C20:C33)</f>
        <v>2002</v>
      </c>
      <c r="D34" s="68">
        <f>SUM(D20:D33)/13</f>
        <v>18.528637330922287</v>
      </c>
      <c r="E34" s="49">
        <f aca="true" t="shared" si="8" ref="E34:R34">SUM(E20:E33)</f>
        <v>1363.55</v>
      </c>
      <c r="F34" s="39">
        <f t="shared" si="8"/>
        <v>113.62916666666668</v>
      </c>
      <c r="G34" s="39">
        <f t="shared" si="8"/>
        <v>53</v>
      </c>
      <c r="H34" s="39">
        <f t="shared" si="8"/>
        <v>4.416666666666666</v>
      </c>
      <c r="I34" s="39">
        <f t="shared" si="8"/>
        <v>0</v>
      </c>
      <c r="J34" s="39">
        <f t="shared" si="8"/>
        <v>0</v>
      </c>
      <c r="K34" s="39">
        <f t="shared" si="8"/>
        <v>0</v>
      </c>
      <c r="L34" s="39">
        <f t="shared" si="8"/>
        <v>0</v>
      </c>
      <c r="M34" s="39">
        <f t="shared" si="8"/>
        <v>0</v>
      </c>
      <c r="N34" s="75">
        <f t="shared" si="8"/>
        <v>0</v>
      </c>
      <c r="O34" s="91">
        <f t="shared" si="8"/>
        <v>5655.01</v>
      </c>
      <c r="P34" s="59">
        <f t="shared" si="8"/>
        <v>471.2508333333334</v>
      </c>
      <c r="Q34" s="59">
        <f t="shared" si="8"/>
        <v>264</v>
      </c>
      <c r="R34" s="59">
        <f t="shared" si="8"/>
        <v>22</v>
      </c>
      <c r="S34" s="59">
        <f>SUM(S20:S24)</f>
        <v>8</v>
      </c>
      <c r="T34" s="59">
        <f>SUM(T20:T33)</f>
        <v>0.9166666666666666</v>
      </c>
      <c r="U34" s="59">
        <f>SUM(U20:U33)</f>
        <v>275</v>
      </c>
      <c r="V34" s="59">
        <f>SUM(V20:V33)</f>
        <v>22.916666666666668</v>
      </c>
      <c r="W34" s="59">
        <f>SUM(W20:W33)</f>
        <v>0</v>
      </c>
      <c r="X34" s="59">
        <f>SUM(X20:X24)</f>
        <v>0</v>
      </c>
      <c r="Y34" s="59">
        <f aca="true" t="shared" si="9" ref="Y34:AH34">SUM(Y20:Y33)</f>
        <v>0</v>
      </c>
      <c r="Z34" s="59">
        <f t="shared" si="9"/>
        <v>0</v>
      </c>
      <c r="AA34" s="59">
        <f t="shared" si="9"/>
        <v>639.8</v>
      </c>
      <c r="AB34" s="59">
        <f t="shared" si="9"/>
        <v>53.31666666666667</v>
      </c>
      <c r="AC34" s="59">
        <f t="shared" si="9"/>
        <v>16</v>
      </c>
      <c r="AD34" s="59">
        <f t="shared" si="9"/>
        <v>1.3333333333333333</v>
      </c>
      <c r="AE34" s="59">
        <f t="shared" si="9"/>
        <v>655.8</v>
      </c>
      <c r="AF34" s="87">
        <f t="shared" si="9"/>
        <v>54.65</v>
      </c>
      <c r="AG34" s="91">
        <f t="shared" si="9"/>
        <v>6585.81</v>
      </c>
      <c r="AH34" s="129">
        <f t="shared" si="9"/>
        <v>548.8175000000002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7:66" ht="15">
      <c r="Q35" s="1"/>
      <c r="R35" s="1"/>
      <c r="S35" s="1"/>
      <c r="T35" s="1"/>
      <c r="W35" s="1"/>
      <c r="X35" s="1"/>
      <c r="Y35" s="1"/>
      <c r="Z35" s="1"/>
      <c r="AA35" s="1"/>
      <c r="AB35" s="1"/>
      <c r="AC35" s="1"/>
      <c r="AD35" s="1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20" ht="15">
      <c r="A36" s="373" t="s">
        <v>39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</row>
    <row r="37" spans="1:35" ht="15" customHeight="1">
      <c r="A37" s="375" t="s">
        <v>1820</v>
      </c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</row>
    <row r="39" ht="15">
      <c r="A39" t="s">
        <v>40</v>
      </c>
    </row>
  </sheetData>
  <mergeCells count="63">
    <mergeCell ref="A37:AI37"/>
    <mergeCell ref="AG1:AH1"/>
    <mergeCell ref="A2:AH2"/>
    <mergeCell ref="O3:V3"/>
    <mergeCell ref="P4:U4"/>
    <mergeCell ref="A6:AH6"/>
    <mergeCell ref="A7:AH7"/>
    <mergeCell ref="W13:X16"/>
    <mergeCell ref="Y13:AF13"/>
    <mergeCell ref="Y14:Z16"/>
    <mergeCell ref="O14:P16"/>
    <mergeCell ref="Q14:R16"/>
    <mergeCell ref="S14:T16"/>
    <mergeCell ref="U14:V16"/>
    <mergeCell ref="A10:B10"/>
    <mergeCell ref="A12:A19"/>
    <mergeCell ref="AA14:AB16"/>
    <mergeCell ref="AC14:AD16"/>
    <mergeCell ref="AE14:AF16"/>
    <mergeCell ref="E17:E19"/>
    <mergeCell ref="K17:K19"/>
    <mergeCell ref="E14:F16"/>
    <mergeCell ref="G14:H16"/>
    <mergeCell ref="I14:J16"/>
    <mergeCell ref="K14:L16"/>
    <mergeCell ref="F17:F19"/>
    <mergeCell ref="G17:G19"/>
    <mergeCell ref="H17:H19"/>
    <mergeCell ref="I17:I19"/>
    <mergeCell ref="J17:J19"/>
    <mergeCell ref="L17:L19"/>
    <mergeCell ref="M17:M19"/>
    <mergeCell ref="W17:W19"/>
    <mergeCell ref="M14:N16"/>
    <mergeCell ref="Q17:Q19"/>
    <mergeCell ref="A36:T36"/>
    <mergeCell ref="N17:N19"/>
    <mergeCell ref="O17:O19"/>
    <mergeCell ref="D12:D19"/>
    <mergeCell ref="T17:T19"/>
    <mergeCell ref="U17:U19"/>
    <mergeCell ref="B9:D9"/>
    <mergeCell ref="B12:B19"/>
    <mergeCell ref="C12:C19"/>
    <mergeCell ref="E13:P13"/>
    <mergeCell ref="Q13:V13"/>
    <mergeCell ref="E12:AF12"/>
    <mergeCell ref="X17:X19"/>
    <mergeCell ref="Y17:Y19"/>
    <mergeCell ref="P17:P19"/>
    <mergeCell ref="Z17:Z19"/>
    <mergeCell ref="AA17:AA19"/>
    <mergeCell ref="AB17:AB19"/>
    <mergeCell ref="AC17:AC19"/>
    <mergeCell ref="R17:R19"/>
    <mergeCell ref="S17:S19"/>
    <mergeCell ref="V17:V19"/>
    <mergeCell ref="AG12:AH16"/>
    <mergeCell ref="AD17:AD19"/>
    <mergeCell ref="AE17:AE19"/>
    <mergeCell ref="AF17:AF19"/>
    <mergeCell ref="AG17:AG19"/>
    <mergeCell ref="AH17:AH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J. Estrada Peña</dc:creator>
  <cp:keywords/>
  <dc:description/>
  <cp:lastModifiedBy>Wilson Crespo</cp:lastModifiedBy>
  <cp:lastPrinted>2015-02-04T19:28:38Z</cp:lastPrinted>
  <dcterms:created xsi:type="dcterms:W3CDTF">2014-08-26T19:08:59Z</dcterms:created>
  <dcterms:modified xsi:type="dcterms:W3CDTF">2015-03-16T17:24:06Z</dcterms:modified>
  <cp:category/>
  <cp:version/>
  <cp:contentType/>
  <cp:contentStatus/>
</cp:coreProperties>
</file>