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565" windowWidth="9630" windowHeight="2610" tabRatio="597" activeTab="0"/>
  </bookViews>
  <sheets>
    <sheet name="GENERO" sheetId="1" r:id="rId1"/>
    <sheet name="HON Y AH" sheetId="2" r:id="rId2"/>
    <sheet name="PUEBLOS" sheetId="3" r:id="rId3"/>
    <sheet name="EXTPAIS" sheetId="4" r:id="rId4"/>
    <sheet name="EXT FAC Y DEP " sheetId="5" r:id="rId5"/>
    <sheet name="AÑOS" sheetId="6" state="hidden" r:id="rId6"/>
    <sheet name="Sheet5" sheetId="7" state="hidden" r:id="rId7"/>
    <sheet name="Sheet6" sheetId="8" state="hidden" r:id="rId8"/>
    <sheet name="Sheet7" sheetId="9" state="hidden" r:id="rId9"/>
    <sheet name="Sheet8" sheetId="10" state="hidden" r:id="rId10"/>
    <sheet name="AÑOS GRAD" sheetId="11" r:id="rId11"/>
  </sheets>
  <definedNames/>
  <calcPr fullCalcOnLoad="1"/>
</workbook>
</file>

<file path=xl/sharedStrings.xml><?xml version="1.0" encoding="utf-8"?>
<sst xmlns="http://schemas.openxmlformats.org/spreadsheetml/2006/main" count="866" uniqueCount="357">
  <si>
    <t>UNIVERSIDAD DE PUERTO RICO</t>
  </si>
  <si>
    <t>RECINTO UNIVERSITARIO DE MAYAGUEZ</t>
  </si>
  <si>
    <t>DECANATO DE ASUNTOS ACADEMICOS</t>
  </si>
  <si>
    <t>MAYAGUEZ, PUERTO RICO 00681</t>
  </si>
  <si>
    <t>OFICINA DEL REGISTRADOR</t>
  </si>
  <si>
    <t>DISTRIBUCION DE LA CLASE GRADUANDA</t>
  </si>
  <si>
    <t>POR FACULTAD Y DEPARTAMENTO</t>
  </si>
  <si>
    <t xml:space="preserve">FACULTAD Y/O DEPARTAMENTO </t>
  </si>
  <si>
    <t>AÑO ACAD.</t>
  </si>
  <si>
    <t>VERANO</t>
  </si>
  <si>
    <t>DIC</t>
  </si>
  <si>
    <t>MAYO</t>
  </si>
  <si>
    <t>TOT</t>
  </si>
  <si>
    <t>F</t>
  </si>
  <si>
    <t>M</t>
  </si>
  <si>
    <t>TOTALES DEL R.U.M.</t>
  </si>
  <si>
    <t>CIENCIAS  AGRICOLAS</t>
  </si>
  <si>
    <t xml:space="preserve">    AGRONEGOCIOS</t>
  </si>
  <si>
    <t xml:space="preserve">    AGRONOMIA</t>
  </si>
  <si>
    <t xml:space="preserve">    CIENCIAS DEL SUELO</t>
  </si>
  <si>
    <t xml:space="preserve">    ECONOMIA AGRICOLA</t>
  </si>
  <si>
    <t xml:space="preserve">    EDUCACION AGRICOLA</t>
  </si>
  <si>
    <t xml:space="preserve">    EXTENSION AGRICOLA</t>
  </si>
  <si>
    <t xml:space="preserve">    HORTICULTURA</t>
  </si>
  <si>
    <t xml:space="preserve">    INDUSTRIA PECUARIA</t>
  </si>
  <si>
    <t xml:space="preserve">    TECN. MECANICO AGRICOLA</t>
  </si>
  <si>
    <t>INGENIERIA</t>
  </si>
  <si>
    <t xml:space="preserve">    AGRIMENSURA Y TOPOGRAFIA</t>
  </si>
  <si>
    <t xml:space="preserve">    INGENIERIA CIVIL</t>
  </si>
  <si>
    <t xml:space="preserve">    INGENIERIA COMPUTADORAS</t>
  </si>
  <si>
    <t xml:space="preserve">    INGENIERIA ELECTRICA</t>
  </si>
  <si>
    <t xml:space="preserve">    INGENIERIA INDUSTRIAL</t>
  </si>
  <si>
    <t xml:space="preserve">    INGENIERIA MECANICA</t>
  </si>
  <si>
    <t xml:space="preserve">    INGENIERIA QUIMICA</t>
  </si>
  <si>
    <t>DISTRIBUCION DE LA CLASE GRADUANDA POR FACULTAD Y DEPARTAMENTO</t>
  </si>
  <si>
    <t>ARTES Y CIENCIAS</t>
  </si>
  <si>
    <t>CIENCIAS</t>
  </si>
  <si>
    <t>BIOLOGIA</t>
  </si>
  <si>
    <t>CIENCIAS FISICAS</t>
  </si>
  <si>
    <t>ENFERMERIA(BACH)</t>
  </si>
  <si>
    <t>FISICA</t>
  </si>
  <si>
    <t>GEOLOGIA</t>
  </si>
  <si>
    <t>MATEMATICAS</t>
  </si>
  <si>
    <t>MATEMATICAS(COMPUTACION)</t>
  </si>
  <si>
    <t>MATEMATICAS(EDUCACION)</t>
  </si>
  <si>
    <t>MICROBIOLOGIA INDUSTRIAL</t>
  </si>
  <si>
    <t>PRE-MEDICA</t>
  </si>
  <si>
    <t>QUIMICA</t>
  </si>
  <si>
    <t>ARTES</t>
  </si>
  <si>
    <t>ARTES PLASTICAS</t>
  </si>
  <si>
    <t>CIENCIAS POLITICAS</t>
  </si>
  <si>
    <t>CIENCIAS SOCIALES</t>
  </si>
  <si>
    <t>ECONOMIA</t>
  </si>
  <si>
    <t>EDUCACION FISICA</t>
  </si>
  <si>
    <t>ESTUDIOS HISPANICOS</t>
  </si>
  <si>
    <t>FILOSOFIA</t>
  </si>
  <si>
    <t>HISTORIA</t>
  </si>
  <si>
    <t>INGLES</t>
  </si>
  <si>
    <t>LENGUA Y LITE. FRANCESA</t>
  </si>
  <si>
    <t>LITERATURA COMPARADA</t>
  </si>
  <si>
    <t>PSICOLOGIA</t>
  </si>
  <si>
    <t>SOCIOLOGIA</t>
  </si>
  <si>
    <t xml:space="preserve">TEORIA DEL ARTE </t>
  </si>
  <si>
    <t>ADMINISTRACION DE EMPRESAS</t>
  </si>
  <si>
    <t>CONTABILIDAD</t>
  </si>
  <si>
    <t>ESTUDIOS ORGANIZACIONALES</t>
  </si>
  <si>
    <t>FINANZAS</t>
  </si>
  <si>
    <t>GERENCIA INDUSTRIAL</t>
  </si>
  <si>
    <t>MERCADEO</t>
  </si>
  <si>
    <t>SISTEMA COMP. INFORMACION</t>
  </si>
  <si>
    <t>PROGRAMA GRADUADO</t>
  </si>
  <si>
    <t>CIENCIAS AGRICOLAS</t>
  </si>
  <si>
    <t>AGRONOMIA</t>
  </si>
  <si>
    <t>CIENCIAS TECN. ALIMENTOS</t>
  </si>
  <si>
    <t>ECONOMIA AGRICOLA</t>
  </si>
  <si>
    <t>INDUSTRIA PECUARIA</t>
  </si>
  <si>
    <t>PROTECCION DE CULTIVOS</t>
  </si>
  <si>
    <t>SUELOS</t>
  </si>
  <si>
    <t>CIENCIAS MARINAS</t>
  </si>
  <si>
    <t>EDUCACION EN INGLES</t>
  </si>
  <si>
    <t>INGENIERIA CIVIL</t>
  </si>
  <si>
    <t>INGENIERIA ELECTRICA</t>
  </si>
  <si>
    <t>INGENIERIA MECANICA</t>
  </si>
  <si>
    <t>INGENIERIA QUIMICA</t>
  </si>
  <si>
    <t>SISTEMAS GERENCIALES</t>
  </si>
  <si>
    <t>DOCTORADO</t>
  </si>
  <si>
    <t>H</t>
  </si>
  <si>
    <t>AH</t>
  </si>
  <si>
    <t>DISTRIBUCION DE HONORES Y ALTOS HONORES POR FACULTAD Y DEPARTAMENTO</t>
  </si>
  <si>
    <t>MAYAGUEZ, PUERTO RICO</t>
  </si>
  <si>
    <t>DISTRIBUCION DE GRADUANDOS POR PUEBLO</t>
  </si>
  <si>
    <t>PUEBLO</t>
  </si>
  <si>
    <t>TOTAL</t>
  </si>
  <si>
    <t>DICIEMBRE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</si>
  <si>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</si>
  <si>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</si>
  <si>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</si>
  <si>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</si>
  <si>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</si>
  <si>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</si>
  <si>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</si>
  <si>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</si>
  <si>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</si>
  <si>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</si>
  <si>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</si>
  <si>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</si>
  <si>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</si>
  <si>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</si>
  <si>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</si>
  <si>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</si>
  <si>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CATAÑO</t>
  </si>
  <si>
    <t>CAYEY</t>
  </si>
  <si>
    <t>CIALES</t>
  </si>
  <si>
    <t>CIDRA</t>
  </si>
  <si>
    <t>COAMO</t>
  </si>
  <si>
    <t>COMERIO</t>
  </si>
  <si>
    <t>COROZAL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</si>
  <si>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</si>
  <si>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</si>
  <si>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</si>
  <si>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</si>
  <si>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</si>
  <si>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</si>
  <si>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</si>
  <si>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</si>
  <si>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</si>
  <si>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</si>
  <si>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</si>
  <si>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</si>
  <si>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</si>
  <si>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</si>
  <si>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</si>
  <si>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</si>
  <si>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</si>
  <si>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</si>
  <si>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</si>
  <si>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MANATI</t>
  </si>
  <si>
    <t>MARICAO</t>
  </si>
  <si>
    <t>MAYAGUEZ</t>
  </si>
  <si>
    <t>MOCA</t>
  </si>
  <si>
    <t>MOROVIS</t>
  </si>
  <si>
    <t>NARANJITO</t>
  </si>
  <si>
    <t>OROCOVIS</t>
  </si>
  <si>
    <t>PATILLAS</t>
  </si>
  <si>
    <t>PEÑUELAS</t>
  </si>
  <si>
    <t>PONCE</t>
  </si>
  <si>
    <t>QUEBRADILLAS</t>
  </si>
  <si>
    <t>RINCON</t>
  </si>
  <si>
    <t>RIO GRANDE</t>
  </si>
  <si>
    <t>RIO PIEDRAS</t>
  </si>
  <si>
    <t>SABANA GRANDE</t>
  </si>
  <si>
    <t>SALINAS</t>
  </si>
  <si>
    <t>SAN GERMAN</t>
  </si>
  <si>
    <t>SAN JUAN</t>
  </si>
  <si>
    <t>SAN LORENZO</t>
  </si>
  <si>
    <t>SAN SEBASTIAN</t>
  </si>
  <si>
    <t>SANTA ISABEL</t>
  </si>
  <si>
    <t>TOA ALTA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</si>
  <si>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</si>
  <si>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</si>
  <si>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</si>
  <si>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</si>
  <si>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</si>
  <si>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</si>
  <si>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</si>
  <si>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</si>
  <si>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TOTALES</t>
  </si>
  <si>
    <t>TOTAL POR PUEBLO</t>
  </si>
  <si>
    <t>TOTAL DE EXTRANJEROS</t>
  </si>
  <si>
    <t>TOTAL  DE GRADUANDOS</t>
  </si>
  <si>
    <t>MAYAGUEZ PUERTO RICO</t>
  </si>
  <si>
    <t>DISTRIBUCION DE EXTRANJEROS EN LA CLASE GRADUANDA</t>
  </si>
  <si>
    <t>PAIS DE ORIGEN</t>
  </si>
  <si>
    <t>AGRIC</t>
  </si>
  <si>
    <t xml:space="preserve">   INGE</t>
  </si>
  <si>
    <t xml:space="preserve">   A &amp;  C</t>
  </si>
  <si>
    <t>ADEM</t>
  </si>
  <si>
    <t>PAIS</t>
  </si>
  <si>
    <t>COLOMBIA</t>
  </si>
  <si>
    <t>PERU</t>
  </si>
  <si>
    <t>REPUBLICA DOMINICANA</t>
  </si>
  <si>
    <t xml:space="preserve">DISTRIBUCION DE EXTRANJEROS EN LA CLASE GRADUANDA POR  FACULTAD Y DEPARTAMENTO </t>
  </si>
  <si>
    <t>MAYAGUEZ, PUERTO RICO  00680</t>
  </si>
  <si>
    <t>DISTRIBUCION  DE CLASE GRADUADA POR AÑOS</t>
  </si>
  <si>
    <t>AÑO</t>
  </si>
  <si>
    <t>MAS</t>
  </si>
  <si>
    <t>%</t>
  </si>
  <si>
    <t>FEM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</si>
  <si>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</si>
  <si>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</si>
  <si>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</si>
  <si>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</si>
  <si>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</si>
  <si>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</si>
  <si>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</si>
  <si>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</si>
  <si>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</si>
  <si>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</si>
  <si>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</si>
  <si>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</si>
  <si>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</si>
  <si>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</si>
  <si>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</si>
  <si>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</si>
  <si>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</si>
  <si>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</si>
  <si>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</si>
  <si>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</si>
  <si>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</si>
  <si>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</si>
  <si>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</si>
  <si>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</si>
  <si>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</si>
  <si>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CONT. DISTRIBUCION DE CLASE GRADUADA POR AÑOS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</si>
  <si>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</si>
  <si>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</si>
  <si>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</si>
  <si>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</si>
  <si>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</si>
  <si>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</si>
  <si>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</si>
  <si>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</si>
  <si>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</si>
  <si>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</si>
  <si>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</si>
  <si>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</si>
  <si>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</si>
  <si>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</si>
  <si>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</si>
  <si>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</si>
  <si>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</si>
  <si>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</si>
  <si>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</si>
  <si>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</si>
  <si>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</si>
  <si>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</si>
  <si>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</si>
  <si>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</si>
  <si>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</si>
  <si>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</si>
  <si>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</si>
  <si>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</si>
  <si>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</si>
  <si>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</si>
  <si>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</si>
  <si>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</si>
  <si>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</si>
  <si>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</si>
  <si>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</si>
  <si>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</si>
  <si>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</si>
  <si>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</si>
  <si>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</si>
  <si>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</si>
  <si>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</si>
  <si>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</si>
  <si>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</si>
  <si>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</si>
  <si>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</si>
  <si>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</si>
  <si>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</si>
  <si>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</si>
  <si>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</si>
  <si>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</si>
  <si>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</si>
  <si>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</si>
  <si>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</si>
  <si>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</si>
  <si>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</si>
  <si>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</si>
  <si>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</si>
  <si>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FREDDIE HERNANDEZ SOTO</t>
  </si>
  <si>
    <t>REGISTRADOR</t>
  </si>
  <si>
    <t>FHS/BMM/gep</t>
  </si>
  <si>
    <t>DISTRIBUCION DE CLASE GRADUADA POR AÑOS</t>
  </si>
  <si>
    <t>1999-2000</t>
  </si>
  <si>
    <t xml:space="preserve">    PROTECCION Y CULTIVOS</t>
  </si>
  <si>
    <t>BIOTECNOLOGIA INDUSTRIAL</t>
  </si>
  <si>
    <t>EDUCACION FISICA (ENSEÑANZA)</t>
  </si>
  <si>
    <t>ADMINISTRACION DE OFICINAS</t>
  </si>
  <si>
    <t>INGENIERIA DE COMPUTADORAS</t>
  </si>
  <si>
    <t>MATEMATICAS(ESTADISTICAS)</t>
  </si>
  <si>
    <t>EDUCACION AGRICOLA</t>
  </si>
  <si>
    <t>EXTENSION AGRICOLA</t>
  </si>
  <si>
    <t xml:space="preserve">    AGRICULTURA GENERAL</t>
  </si>
  <si>
    <t>EDUCACION FISICA (RECREACION)</t>
  </si>
  <si>
    <t>TOA BAJA</t>
  </si>
  <si>
    <t xml:space="preserve">    PROTECCION DE CULTIVOS</t>
  </si>
  <si>
    <t>1996-97</t>
  </si>
  <si>
    <t>1997-98</t>
  </si>
  <si>
    <t>1998-99</t>
  </si>
  <si>
    <t>CEIBA</t>
  </si>
  <si>
    <t>INGENIERIA INDUSTRIAL</t>
  </si>
  <si>
    <t>HAITI</t>
  </si>
  <si>
    <t>2002-2003</t>
  </si>
  <si>
    <t>2000-2001</t>
  </si>
  <si>
    <t>2001-2002</t>
  </si>
  <si>
    <t>EDUCACION FISICA (ARBITRAJE)</t>
  </si>
  <si>
    <t>LOIZA</t>
  </si>
  <si>
    <t>DOCT.</t>
  </si>
  <si>
    <t>PRO. GRAD.</t>
  </si>
  <si>
    <t>EDUCACION FISICA (ARBRITRAJE)</t>
  </si>
  <si>
    <t>LUQUILLO</t>
  </si>
  <si>
    <t>ADM. DE EMPRESAS (GENERAL)</t>
  </si>
  <si>
    <t>RECURSOS HUMANOS</t>
  </si>
  <si>
    <t>MAUNABO</t>
  </si>
  <si>
    <t>NAGUABO</t>
  </si>
  <si>
    <t>COMPUTACION CIENTIFICA</t>
  </si>
  <si>
    <t xml:space="preserve">    AGRO-NEGOCIOS</t>
  </si>
  <si>
    <t>2003-2004</t>
  </si>
  <si>
    <t>HORTICULTURA</t>
  </si>
  <si>
    <t>CIENCIAS E INGENIERIA DE LA INFORMACION Y LA COMPUTACION</t>
  </si>
  <si>
    <t>OFICINA DE REGISTRADURIA</t>
  </si>
  <si>
    <t>MATEMATICAS APLICADAS</t>
  </si>
  <si>
    <t>TOTALES SUBGRADUADOS</t>
  </si>
  <si>
    <t>GRAN TOTAL</t>
  </si>
  <si>
    <t>MATEMATICA</t>
  </si>
  <si>
    <t>2004-2005</t>
  </si>
  <si>
    <t>LENGUA Y LITERATURA FRANCESA</t>
  </si>
  <si>
    <t>ARGENTINA</t>
  </si>
  <si>
    <t>MH</t>
  </si>
  <si>
    <t xml:space="preserve">DISTRIBUCION DE HONORES </t>
  </si>
  <si>
    <t>AH-ALTO HONOR</t>
  </si>
  <si>
    <t>H-HONOR</t>
  </si>
  <si>
    <t>MH-MAXIMO HONOR</t>
  </si>
  <si>
    <t>CATEGORIAS:</t>
  </si>
  <si>
    <t>2005-2006</t>
  </si>
  <si>
    <t>BRISEIDA MELENDEZ MARRERO</t>
  </si>
  <si>
    <t>REGISTRADORA</t>
  </si>
  <si>
    <t>ITALIA</t>
  </si>
  <si>
    <t>CHINA</t>
  </si>
  <si>
    <t>EL SALVADOR</t>
  </si>
  <si>
    <t xml:space="preserve">    CIENCIAS AGRICOLAS</t>
  </si>
  <si>
    <t>2006-2007</t>
  </si>
  <si>
    <t>CUBA</t>
  </si>
  <si>
    <t xml:space="preserve">    SUELOS</t>
  </si>
  <si>
    <t>CIENCIAS E ING. DE LA INF. Y LA COMP.</t>
  </si>
  <si>
    <t>URUGUAY</t>
  </si>
  <si>
    <t>AÑO ACADEMICO 2007-2008</t>
  </si>
  <si>
    <t>2007-2008</t>
  </si>
  <si>
    <t>AÑO ACADEMICO  2007-2008</t>
  </si>
  <si>
    <t>VENENZUELA</t>
  </si>
  <si>
    <t>COSTA RICA</t>
  </si>
  <si>
    <t>FRANCIA</t>
  </si>
  <si>
    <t>REINO UNIDO</t>
  </si>
  <si>
    <t>CANADA</t>
  </si>
  <si>
    <t>HONDURAS</t>
  </si>
  <si>
    <t>CHILE</t>
  </si>
  <si>
    <t>ISLAS VIRGENES E.U.</t>
  </si>
  <si>
    <t>QUIMICA APLICADA</t>
  </si>
  <si>
    <t>ESPAÑA</t>
  </si>
  <si>
    <t>MEJICO</t>
  </si>
  <si>
    <t>ECUADOR</t>
  </si>
  <si>
    <t>RUSIA</t>
  </si>
  <si>
    <t>IRAN</t>
  </si>
  <si>
    <t>ESTUDIANTES QUE COMPLETARON GRADUACION EN VERANO,</t>
  </si>
  <si>
    <t xml:space="preserve"> DICIEMBRE 2007 Y MAYO 2008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</si>
</sst>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0.0"/>
  </numFmts>
  <fonts count="11">
    <font>
      <b/>
      <sz val="8"/>
      <name val="Arial Rounded MT Bold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 Rounded MT Bold"/>
      <family val="2"/>
    </font>
    <font>
      <b/>
      <sz val="10"/>
      <name val="Arial Rounded MT Bold"/>
      <family val="2"/>
    </font>
    <font>
      <b/>
      <u val="single"/>
      <sz val="10"/>
      <name val="Arial Rounded MT Bold"/>
      <family val="0"/>
    </font>
    <font>
      <b/>
      <u val="single"/>
      <sz val="8"/>
      <color indexed="12"/>
      <name val="Arial Rounded MT Bold"/>
      <family val="2"/>
    </font>
    <font>
      <b/>
      <u val="single"/>
      <sz val="8"/>
      <color indexed="36"/>
      <name val="Arial Rounded MT Bold"/>
      <family val="2"/>
    </font>
    <font>
      <b/>
      <sz val="9"/>
      <name val="Arial Rounded MT Bold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21" applyAlignment="1">
      <alignment horizontal="centerContinuous"/>
      <protection/>
    </xf>
    <xf numFmtId="0" fontId="6" fillId="0" borderId="0" xfId="21">
      <alignment/>
      <protection/>
    </xf>
    <xf numFmtId="0" fontId="6" fillId="0" borderId="0" xfId="21" applyAlignme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/>
      <protection/>
    </xf>
    <xf numFmtId="0" fontId="6" fillId="0" borderId="2" xfId="21" applyFont="1" applyBorder="1" applyAlignment="1">
      <alignment horizontal="center"/>
      <protection/>
    </xf>
    <xf numFmtId="0" fontId="6" fillId="0" borderId="3" xfId="21" applyBorder="1" applyAlignment="1">
      <alignment horizontal="center"/>
      <protection/>
    </xf>
    <xf numFmtId="0" fontId="6" fillId="0" borderId="0" xfId="21" applyAlignment="1">
      <alignment horizontal="left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Border="1" applyAlignment="1">
      <alignment horizontal="center"/>
      <protection/>
    </xf>
    <xf numFmtId="0" fontId="6" fillId="0" borderId="2" xfId="21" applyFont="1" applyBorder="1">
      <alignment/>
      <protection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80" fontId="6" fillId="0" borderId="0" xfId="15" applyNumberFormat="1" applyFont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0" fontId="6" fillId="0" borderId="0" xfId="15" applyNumberFormat="1" applyFont="1" applyAlignment="1">
      <alignment/>
    </xf>
    <xf numFmtId="0" fontId="6" fillId="0" borderId="2" xfId="0" applyFont="1" applyBorder="1" applyAlignment="1">
      <alignment horizontal="centerContinuous"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0" fillId="0" borderId="5" xfId="0" applyBorder="1" applyAlignment="1">
      <alignment/>
    </xf>
    <xf numFmtId="1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3" xfId="22" applyNumberFormat="1" applyFont="1" applyBorder="1" applyAlignment="1">
      <alignment horizontal="center"/>
    </xf>
    <xf numFmtId="0" fontId="6" fillId="0" borderId="3" xfId="15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21" applyFill="1" applyAlignment="1">
      <alignment horizontal="center"/>
      <protection/>
    </xf>
    <xf numFmtId="0" fontId="6" fillId="0" borderId="3" xfId="21" applyFill="1" applyBorder="1" applyAlignment="1">
      <alignment horizontal="center"/>
      <protection/>
    </xf>
    <xf numFmtId="0" fontId="6" fillId="0" borderId="0" xfId="2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6" xfId="21" applyFill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6" fillId="0" borderId="7" xfId="21" applyFont="1" applyFill="1" applyBorder="1" applyAlignment="1">
      <alignment horizontal="center"/>
      <protection/>
    </xf>
    <xf numFmtId="0" fontId="6" fillId="0" borderId="7" xfId="21" applyFill="1" applyBorder="1" applyAlignment="1">
      <alignment horizontal="center"/>
      <protection/>
    </xf>
    <xf numFmtId="0" fontId="6" fillId="0" borderId="8" xfId="21" applyFill="1" applyBorder="1" applyAlignment="1">
      <alignment horizontal="center"/>
      <protection/>
    </xf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15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22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6" fillId="0" borderId="6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EBLO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0</xdr:col>
      <xdr:colOff>1295400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1219200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241</xdr:row>
      <xdr:rowOff>85725</xdr:rowOff>
    </xdr:from>
    <xdr:to>
      <xdr:col>10</xdr:col>
      <xdr:colOff>314325</xdr:colOff>
      <xdr:row>245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8442900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240</xdr:row>
      <xdr:rowOff>66675</xdr:rowOff>
    </xdr:from>
    <xdr:to>
      <xdr:col>8</xdr:col>
      <xdr:colOff>504825</xdr:colOff>
      <xdr:row>246</xdr:row>
      <xdr:rowOff>114300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14725" y="38261925"/>
          <a:ext cx="1524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SheetLayoutView="100" workbookViewId="0" topLeftCell="A1">
      <selection activeCell="A9" sqref="A9:M9"/>
    </sheetView>
  </sheetViews>
  <sheetFormatPr defaultColWidth="9.140625" defaultRowHeight="10.5"/>
  <cols>
    <col min="1" max="1" width="43.140625" style="0" customWidth="1"/>
    <col min="2" max="2" width="7.421875" style="97" customWidth="1"/>
    <col min="3" max="3" width="5.8515625" style="97" customWidth="1"/>
    <col min="4" max="4" width="5.57421875" style="97" customWidth="1"/>
    <col min="5" max="5" width="7.421875" style="97" customWidth="1"/>
    <col min="6" max="7" width="5.421875" style="97" customWidth="1"/>
    <col min="8" max="8" width="7.421875" style="97" customWidth="1"/>
    <col min="9" max="9" width="5.421875" style="97" customWidth="1"/>
    <col min="10" max="10" width="4.8515625" style="97" customWidth="1"/>
    <col min="11" max="11" width="7.421875" style="97" customWidth="1"/>
    <col min="12" max="12" width="5.28125" style="97" customWidth="1"/>
    <col min="13" max="13" width="5.421875" style="97" customWidth="1"/>
    <col min="14" max="14" width="9.00390625" style="96" customWidth="1"/>
  </cols>
  <sheetData>
    <row r="1" spans="1:13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2.75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ht="12.75">
      <c r="A5" s="5"/>
    </row>
    <row r="6" ht="12.75">
      <c r="A6" s="3" t="s">
        <v>312</v>
      </c>
    </row>
    <row r="7" ht="17.25" customHeight="1">
      <c r="A7" s="3"/>
    </row>
    <row r="8" spans="1:13" ht="12.75">
      <c r="A8" s="112" t="s">
        <v>355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2" customHeight="1">
      <c r="A9" s="112" t="s">
        <v>356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2" customHeight="1">
      <c r="A10" s="37"/>
      <c r="B10" s="37"/>
      <c r="C10" s="37"/>
      <c r="D10" s="37"/>
      <c r="E10" s="37"/>
      <c r="F10" s="93"/>
      <c r="G10" s="93"/>
      <c r="H10" s="37"/>
      <c r="I10" s="93"/>
      <c r="J10" s="93"/>
      <c r="K10" s="93"/>
      <c r="L10" s="93"/>
      <c r="M10" s="93"/>
    </row>
    <row r="11" spans="1:13" ht="12.75">
      <c r="A11" s="112" t="s">
        <v>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3.5" customHeight="1">
      <c r="A12" s="112" t="s">
        <v>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3.5" customHeight="1">
      <c r="A13" s="112" t="s">
        <v>338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ht="12.75">
      <c r="A14" s="3" t="s">
        <v>7</v>
      </c>
    </row>
    <row r="15" ht="5.25" customHeight="1">
      <c r="A15" s="3"/>
    </row>
    <row r="16" spans="2:14" ht="15" customHeight="1">
      <c r="B16" s="93" t="s">
        <v>8</v>
      </c>
      <c r="C16" s="93"/>
      <c r="D16" s="93"/>
      <c r="E16" s="93" t="s">
        <v>9</v>
      </c>
      <c r="F16" s="93"/>
      <c r="G16" s="93"/>
      <c r="H16" s="93" t="s">
        <v>10</v>
      </c>
      <c r="I16" s="93"/>
      <c r="J16" s="93"/>
      <c r="K16" s="113" t="s">
        <v>11</v>
      </c>
      <c r="L16" s="113"/>
      <c r="M16" s="113"/>
      <c r="N16" s="1"/>
    </row>
    <row r="17" spans="1:14" ht="11.25" customHeight="1">
      <c r="A17" s="2"/>
      <c r="B17" s="93" t="s">
        <v>339</v>
      </c>
      <c r="C17" s="93"/>
      <c r="D17" s="93"/>
      <c r="E17" s="93">
        <v>2007</v>
      </c>
      <c r="F17" s="93"/>
      <c r="G17" s="93"/>
      <c r="H17" s="93">
        <v>2007</v>
      </c>
      <c r="I17" s="93"/>
      <c r="J17" s="93"/>
      <c r="K17" s="113">
        <v>2008</v>
      </c>
      <c r="L17" s="113"/>
      <c r="M17" s="113"/>
      <c r="N17" s="1"/>
    </row>
    <row r="18" spans="1:14" ht="13.5" customHeight="1" thickBot="1">
      <c r="A18" s="15"/>
      <c r="B18" s="79" t="s">
        <v>12</v>
      </c>
      <c r="C18" s="79" t="s">
        <v>13</v>
      </c>
      <c r="D18" s="79" t="s">
        <v>14</v>
      </c>
      <c r="E18" s="79" t="s">
        <v>12</v>
      </c>
      <c r="F18" s="79" t="s">
        <v>13</v>
      </c>
      <c r="G18" s="79" t="s">
        <v>14</v>
      </c>
      <c r="H18" s="79" t="s">
        <v>12</v>
      </c>
      <c r="I18" s="79" t="s">
        <v>13</v>
      </c>
      <c r="J18" s="79" t="s">
        <v>14</v>
      </c>
      <c r="K18" s="79" t="s">
        <v>12</v>
      </c>
      <c r="L18" s="79" t="s">
        <v>13</v>
      </c>
      <c r="M18" s="79" t="s">
        <v>14</v>
      </c>
      <c r="N18" s="1"/>
    </row>
    <row r="19" spans="1:14" ht="13.5" customHeight="1" thickBot="1">
      <c r="A19" s="9" t="s">
        <v>315</v>
      </c>
      <c r="B19" s="80">
        <f>SUM(C19,D19)</f>
        <v>1680</v>
      </c>
      <c r="C19" s="80">
        <f>SUM(C21,C123)</f>
        <v>881</v>
      </c>
      <c r="D19" s="80">
        <f>SUM(D21,D123)</f>
        <v>799</v>
      </c>
      <c r="E19" s="80">
        <f>SUM(F19,G19)</f>
        <v>132</v>
      </c>
      <c r="F19" s="80">
        <f>SUM(F21,F123)</f>
        <v>64</v>
      </c>
      <c r="G19" s="80">
        <f>SUM(G21,G123)</f>
        <v>68</v>
      </c>
      <c r="H19" s="80">
        <f>SUM(I19,J19)</f>
        <v>506</v>
      </c>
      <c r="I19" s="80">
        <f>SUM(I21,I123)</f>
        <v>242</v>
      </c>
      <c r="J19" s="80">
        <f>SUM(J21,J123)</f>
        <v>264</v>
      </c>
      <c r="K19" s="80">
        <f>SUM(L19,M19)</f>
        <v>1042</v>
      </c>
      <c r="L19" s="80">
        <f>SUM(L21,L123)</f>
        <v>575</v>
      </c>
      <c r="M19" s="106">
        <f>SUM(M21,M123)</f>
        <v>467</v>
      </c>
      <c r="N19" s="1"/>
    </row>
    <row r="20" spans="1:13" ht="13.5" customHeight="1" thickBot="1">
      <c r="A20" s="1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4" ht="13.5" customHeight="1" thickBot="1">
      <c r="A21" s="9" t="s">
        <v>314</v>
      </c>
      <c r="B21" s="80">
        <f>SUM(C21:D21)</f>
        <v>1481</v>
      </c>
      <c r="C21" s="80">
        <f>SUM(C23,C37,C66,C103)</f>
        <v>783</v>
      </c>
      <c r="D21" s="80">
        <f>SUM(D23,D37,D66,D103)</f>
        <v>698</v>
      </c>
      <c r="E21" s="80">
        <f>E23+E37+E66+E103</f>
        <v>92</v>
      </c>
      <c r="F21" s="80">
        <f>F23+F37+F66+F103</f>
        <v>45</v>
      </c>
      <c r="G21" s="80">
        <f>G23+G37+G66+G103</f>
        <v>47</v>
      </c>
      <c r="H21" s="80">
        <f>SUM(H23,H37,H66,H103)</f>
        <v>423</v>
      </c>
      <c r="I21" s="80">
        <f>I103+I66+I37+I23</f>
        <v>198</v>
      </c>
      <c r="J21" s="80">
        <f>J103+J66+J37+J23</f>
        <v>225</v>
      </c>
      <c r="K21" s="80">
        <f>K23+K37+K66+K103</f>
        <v>966</v>
      </c>
      <c r="L21" s="80">
        <f>L23+L37+L66+L103</f>
        <v>540</v>
      </c>
      <c r="M21" s="106">
        <f>M23+M37+M66+M103</f>
        <v>426</v>
      </c>
      <c r="N21" s="1"/>
    </row>
    <row r="22" spans="1:14" ht="10.5" customHeight="1">
      <c r="A22" s="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1"/>
    </row>
    <row r="23" spans="1:14" ht="14.25" customHeight="1" thickBot="1">
      <c r="A23" s="12" t="s">
        <v>16</v>
      </c>
      <c r="B23" s="94">
        <f>SUM(C23,D23)</f>
        <v>103</v>
      </c>
      <c r="C23" s="94">
        <f>SUM(F23,I23,L23)</f>
        <v>37</v>
      </c>
      <c r="D23" s="94">
        <f>SUM(G23,J23,M23)</f>
        <v>66</v>
      </c>
      <c r="E23" s="94">
        <f aca="true" t="shared" si="0" ref="E23:M23">SUM(E25:E35)</f>
        <v>15</v>
      </c>
      <c r="F23" s="94">
        <f t="shared" si="0"/>
        <v>5</v>
      </c>
      <c r="G23" s="94">
        <f t="shared" si="0"/>
        <v>10</v>
      </c>
      <c r="H23" s="94">
        <f t="shared" si="0"/>
        <v>24</v>
      </c>
      <c r="I23" s="94">
        <f t="shared" si="0"/>
        <v>9</v>
      </c>
      <c r="J23" s="94">
        <f t="shared" si="0"/>
        <v>15</v>
      </c>
      <c r="K23" s="94">
        <f t="shared" si="0"/>
        <v>64</v>
      </c>
      <c r="L23" s="94">
        <f t="shared" si="0"/>
        <v>23</v>
      </c>
      <c r="M23" s="94">
        <f t="shared" si="0"/>
        <v>41</v>
      </c>
      <c r="N23" s="1"/>
    </row>
    <row r="24" spans="1:14" ht="9.75" customHeight="1">
      <c r="A24" s="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1"/>
    </row>
    <row r="25" spans="1:14" ht="13.5" customHeight="1">
      <c r="A25" s="3" t="s">
        <v>332</v>
      </c>
      <c r="B25" s="93">
        <f aca="true" t="shared" si="1" ref="B25:B35">C25+D25</f>
        <v>16</v>
      </c>
      <c r="C25" s="93">
        <f aca="true" t="shared" si="2" ref="C25:C35">SUM(F25,I25,L25)</f>
        <v>3</v>
      </c>
      <c r="D25" s="93">
        <f aca="true" t="shared" si="3" ref="D25:D35">SUM(G25,J25,M25)</f>
        <v>13</v>
      </c>
      <c r="E25" s="93">
        <f aca="true" t="shared" si="4" ref="E25:E35">F25+G25</f>
        <v>1</v>
      </c>
      <c r="F25" s="93">
        <v>0</v>
      </c>
      <c r="G25" s="93">
        <v>1</v>
      </c>
      <c r="H25" s="93">
        <f aca="true" t="shared" si="5" ref="H25:H35">I25+J25</f>
        <v>4</v>
      </c>
      <c r="I25" s="93">
        <v>2</v>
      </c>
      <c r="J25" s="93">
        <v>2</v>
      </c>
      <c r="K25" s="93">
        <f aca="true" t="shared" si="6" ref="K25:K35">L25+M25</f>
        <v>11</v>
      </c>
      <c r="L25" s="93">
        <v>1</v>
      </c>
      <c r="M25" s="93">
        <v>10</v>
      </c>
      <c r="N25" s="1"/>
    </row>
    <row r="26" spans="1:14" ht="13.5" customHeight="1">
      <c r="A26" s="3" t="s">
        <v>17</v>
      </c>
      <c r="B26" s="93">
        <f t="shared" si="1"/>
        <v>5</v>
      </c>
      <c r="C26" s="93">
        <f t="shared" si="2"/>
        <v>2</v>
      </c>
      <c r="D26" s="93">
        <f t="shared" si="3"/>
        <v>3</v>
      </c>
      <c r="E26" s="93">
        <f t="shared" si="4"/>
        <v>3</v>
      </c>
      <c r="F26" s="93">
        <v>1</v>
      </c>
      <c r="G26" s="93">
        <v>2</v>
      </c>
      <c r="H26" s="93">
        <f t="shared" si="5"/>
        <v>1</v>
      </c>
      <c r="I26" s="93">
        <v>0</v>
      </c>
      <c r="J26" s="93">
        <v>1</v>
      </c>
      <c r="K26" s="93">
        <f t="shared" si="6"/>
        <v>1</v>
      </c>
      <c r="L26" s="93">
        <v>1</v>
      </c>
      <c r="M26" s="93">
        <v>0</v>
      </c>
      <c r="N26" s="1"/>
    </row>
    <row r="27" spans="1:14" ht="13.5" customHeight="1">
      <c r="A27" s="3" t="s">
        <v>18</v>
      </c>
      <c r="B27" s="93">
        <f t="shared" si="1"/>
        <v>20</v>
      </c>
      <c r="C27" s="93">
        <f t="shared" si="2"/>
        <v>4</v>
      </c>
      <c r="D27" s="93">
        <f t="shared" si="3"/>
        <v>16</v>
      </c>
      <c r="E27" s="93">
        <f t="shared" si="4"/>
        <v>2</v>
      </c>
      <c r="F27" s="93">
        <v>1</v>
      </c>
      <c r="G27" s="93">
        <v>1</v>
      </c>
      <c r="H27" s="93">
        <f t="shared" si="5"/>
        <v>6</v>
      </c>
      <c r="I27" s="93">
        <v>2</v>
      </c>
      <c r="J27" s="93">
        <v>4</v>
      </c>
      <c r="K27" s="93">
        <f t="shared" si="6"/>
        <v>12</v>
      </c>
      <c r="L27" s="93">
        <v>1</v>
      </c>
      <c r="M27" s="93">
        <v>11</v>
      </c>
      <c r="N27" s="1"/>
    </row>
    <row r="28" spans="1:14" ht="13.5" customHeight="1">
      <c r="A28" s="3" t="s">
        <v>335</v>
      </c>
      <c r="B28" s="93">
        <f t="shared" si="1"/>
        <v>0</v>
      </c>
      <c r="C28" s="93">
        <f t="shared" si="2"/>
        <v>0</v>
      </c>
      <c r="D28" s="93">
        <f t="shared" si="3"/>
        <v>0</v>
      </c>
      <c r="E28" s="93">
        <f t="shared" si="4"/>
        <v>0</v>
      </c>
      <c r="F28" s="93">
        <v>0</v>
      </c>
      <c r="G28" s="93">
        <v>0</v>
      </c>
      <c r="H28" s="93">
        <f t="shared" si="5"/>
        <v>0</v>
      </c>
      <c r="I28" s="93">
        <v>0</v>
      </c>
      <c r="J28" s="93">
        <v>0</v>
      </c>
      <c r="K28" s="93">
        <f t="shared" si="6"/>
        <v>0</v>
      </c>
      <c r="L28" s="93">
        <v>0</v>
      </c>
      <c r="M28" s="93">
        <v>0</v>
      </c>
      <c r="N28" s="1"/>
    </row>
    <row r="29" spans="1:14" ht="13.5" customHeight="1">
      <c r="A29" s="3" t="s">
        <v>20</v>
      </c>
      <c r="B29" s="93">
        <f t="shared" si="1"/>
        <v>2</v>
      </c>
      <c r="C29" s="93">
        <f t="shared" si="2"/>
        <v>1</v>
      </c>
      <c r="D29" s="93">
        <f t="shared" si="3"/>
        <v>1</v>
      </c>
      <c r="E29" s="93">
        <f t="shared" si="4"/>
        <v>1</v>
      </c>
      <c r="F29" s="93">
        <v>0</v>
      </c>
      <c r="G29" s="93">
        <v>1</v>
      </c>
      <c r="H29" s="93">
        <f t="shared" si="5"/>
        <v>0</v>
      </c>
      <c r="I29" s="93">
        <v>0</v>
      </c>
      <c r="J29" s="93">
        <v>0</v>
      </c>
      <c r="K29" s="93">
        <f t="shared" si="6"/>
        <v>1</v>
      </c>
      <c r="L29" s="93">
        <v>1</v>
      </c>
      <c r="M29" s="93">
        <v>0</v>
      </c>
      <c r="N29" s="1"/>
    </row>
    <row r="30" spans="1:14" ht="13.5" customHeight="1">
      <c r="A30" s="71" t="s">
        <v>21</v>
      </c>
      <c r="B30" s="93">
        <f t="shared" si="1"/>
        <v>7</v>
      </c>
      <c r="C30" s="93">
        <f t="shared" si="2"/>
        <v>2</v>
      </c>
      <c r="D30" s="93">
        <f t="shared" si="3"/>
        <v>5</v>
      </c>
      <c r="E30" s="93">
        <f t="shared" si="4"/>
        <v>1</v>
      </c>
      <c r="F30" s="93">
        <v>0</v>
      </c>
      <c r="G30" s="93">
        <v>1</v>
      </c>
      <c r="H30" s="93">
        <f t="shared" si="5"/>
        <v>1</v>
      </c>
      <c r="I30" s="93">
        <v>0</v>
      </c>
      <c r="J30" s="93">
        <v>1</v>
      </c>
      <c r="K30" s="93">
        <f t="shared" si="6"/>
        <v>5</v>
      </c>
      <c r="L30" s="93">
        <v>2</v>
      </c>
      <c r="M30" s="93">
        <v>3</v>
      </c>
      <c r="N30" s="1"/>
    </row>
    <row r="31" spans="1:14" ht="13.5" customHeight="1">
      <c r="A31" s="3" t="s">
        <v>22</v>
      </c>
      <c r="B31" s="93">
        <f t="shared" si="1"/>
        <v>3</v>
      </c>
      <c r="C31" s="93">
        <f t="shared" si="2"/>
        <v>0</v>
      </c>
      <c r="D31" s="93">
        <f t="shared" si="3"/>
        <v>3</v>
      </c>
      <c r="E31" s="93">
        <f t="shared" si="4"/>
        <v>0</v>
      </c>
      <c r="F31" s="93">
        <v>0</v>
      </c>
      <c r="G31" s="93">
        <v>0</v>
      </c>
      <c r="H31" s="93">
        <f t="shared" si="5"/>
        <v>2</v>
      </c>
      <c r="I31" s="93">
        <v>0</v>
      </c>
      <c r="J31" s="93">
        <v>2</v>
      </c>
      <c r="K31" s="93">
        <f t="shared" si="6"/>
        <v>1</v>
      </c>
      <c r="L31" s="93">
        <v>0</v>
      </c>
      <c r="M31" s="93">
        <v>1</v>
      </c>
      <c r="N31" s="1"/>
    </row>
    <row r="32" spans="1:14" ht="13.5" customHeight="1">
      <c r="A32" s="3" t="s">
        <v>23</v>
      </c>
      <c r="B32" s="93">
        <f t="shared" si="1"/>
        <v>15</v>
      </c>
      <c r="C32" s="93">
        <f t="shared" si="2"/>
        <v>6</v>
      </c>
      <c r="D32" s="93">
        <f t="shared" si="3"/>
        <v>9</v>
      </c>
      <c r="E32" s="93">
        <f t="shared" si="4"/>
        <v>3</v>
      </c>
      <c r="F32" s="93">
        <v>1</v>
      </c>
      <c r="G32" s="93">
        <v>2</v>
      </c>
      <c r="H32" s="93">
        <f t="shared" si="5"/>
        <v>1</v>
      </c>
      <c r="I32" s="93">
        <v>0</v>
      </c>
      <c r="J32" s="93">
        <v>1</v>
      </c>
      <c r="K32" s="93">
        <f t="shared" si="6"/>
        <v>11</v>
      </c>
      <c r="L32" s="93">
        <v>5</v>
      </c>
      <c r="M32" s="93">
        <v>6</v>
      </c>
      <c r="N32" s="1"/>
    </row>
    <row r="33" spans="1:14" ht="13.5" customHeight="1">
      <c r="A33" s="3" t="s">
        <v>24</v>
      </c>
      <c r="B33" s="93">
        <f t="shared" si="1"/>
        <v>24</v>
      </c>
      <c r="C33" s="93">
        <f t="shared" si="2"/>
        <v>16</v>
      </c>
      <c r="D33" s="93">
        <f t="shared" si="3"/>
        <v>8</v>
      </c>
      <c r="E33" s="93">
        <f t="shared" si="4"/>
        <v>2</v>
      </c>
      <c r="F33" s="93">
        <v>2</v>
      </c>
      <c r="G33" s="93">
        <v>0</v>
      </c>
      <c r="H33" s="93">
        <f t="shared" si="5"/>
        <v>3</v>
      </c>
      <c r="I33" s="93">
        <v>3</v>
      </c>
      <c r="J33" s="93">
        <v>0</v>
      </c>
      <c r="K33" s="93">
        <f t="shared" si="6"/>
        <v>19</v>
      </c>
      <c r="L33" s="93">
        <v>11</v>
      </c>
      <c r="M33" s="93">
        <v>8</v>
      </c>
      <c r="N33" s="1"/>
    </row>
    <row r="34" spans="1:14" ht="13.5" customHeight="1">
      <c r="A34" s="3" t="s">
        <v>276</v>
      </c>
      <c r="B34" s="93">
        <f t="shared" si="1"/>
        <v>1</v>
      </c>
      <c r="C34" s="93">
        <f t="shared" si="2"/>
        <v>0</v>
      </c>
      <c r="D34" s="93">
        <f t="shared" si="3"/>
        <v>1</v>
      </c>
      <c r="E34" s="93">
        <f t="shared" si="4"/>
        <v>1</v>
      </c>
      <c r="F34" s="93">
        <v>0</v>
      </c>
      <c r="G34" s="93">
        <v>1</v>
      </c>
      <c r="H34" s="93">
        <f t="shared" si="5"/>
        <v>0</v>
      </c>
      <c r="I34" s="93">
        <v>0</v>
      </c>
      <c r="J34" s="93">
        <v>0</v>
      </c>
      <c r="K34" s="93">
        <f t="shared" si="6"/>
        <v>0</v>
      </c>
      <c r="L34" s="93">
        <v>0</v>
      </c>
      <c r="M34" s="93">
        <v>0</v>
      </c>
      <c r="N34" s="1"/>
    </row>
    <row r="35" spans="1:14" ht="13.5" customHeight="1">
      <c r="A35" s="3" t="s">
        <v>25</v>
      </c>
      <c r="B35" s="93">
        <f t="shared" si="1"/>
        <v>10</v>
      </c>
      <c r="C35" s="93">
        <f t="shared" si="2"/>
        <v>3</v>
      </c>
      <c r="D35" s="93">
        <f t="shared" si="3"/>
        <v>7</v>
      </c>
      <c r="E35" s="93">
        <f t="shared" si="4"/>
        <v>1</v>
      </c>
      <c r="F35" s="93">
        <v>0</v>
      </c>
      <c r="G35" s="93">
        <v>1</v>
      </c>
      <c r="H35" s="93">
        <f t="shared" si="5"/>
        <v>6</v>
      </c>
      <c r="I35" s="93">
        <v>2</v>
      </c>
      <c r="J35" s="93">
        <v>4</v>
      </c>
      <c r="K35" s="93">
        <f t="shared" si="6"/>
        <v>3</v>
      </c>
      <c r="L35" s="93">
        <v>1</v>
      </c>
      <c r="M35" s="93">
        <v>2</v>
      </c>
      <c r="N35" s="1"/>
    </row>
    <row r="36" spans="1:14" ht="11.25" customHeight="1">
      <c r="A36" s="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1"/>
    </row>
    <row r="37" spans="1:14" ht="13.5" customHeight="1" thickBot="1">
      <c r="A37" s="12" t="s">
        <v>26</v>
      </c>
      <c r="B37" s="94">
        <f>SUM(C37,D37)</f>
        <v>578</v>
      </c>
      <c r="C37" s="94">
        <f>SUM(F37,I37,L37)</f>
        <v>206</v>
      </c>
      <c r="D37" s="94">
        <f>SUM(G37,J37,M37)</f>
        <v>372</v>
      </c>
      <c r="E37" s="94">
        <f aca="true" t="shared" si="7" ref="E37:M37">SUM(E39:E45)</f>
        <v>29</v>
      </c>
      <c r="F37" s="94">
        <f t="shared" si="7"/>
        <v>7</v>
      </c>
      <c r="G37" s="94">
        <f t="shared" si="7"/>
        <v>22</v>
      </c>
      <c r="H37" s="94">
        <f t="shared" si="7"/>
        <v>202</v>
      </c>
      <c r="I37" s="94">
        <f t="shared" si="7"/>
        <v>67</v>
      </c>
      <c r="J37" s="94">
        <f t="shared" si="7"/>
        <v>135</v>
      </c>
      <c r="K37" s="94">
        <f t="shared" si="7"/>
        <v>347</v>
      </c>
      <c r="L37" s="94">
        <f t="shared" si="7"/>
        <v>132</v>
      </c>
      <c r="M37" s="94">
        <f t="shared" si="7"/>
        <v>215</v>
      </c>
      <c r="N37" s="1"/>
    </row>
    <row r="38" spans="1:14" ht="13.5" customHeight="1">
      <c r="A38" s="14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1"/>
    </row>
    <row r="39" spans="1:14" ht="13.5" customHeight="1">
      <c r="A39" s="2" t="s">
        <v>27</v>
      </c>
      <c r="B39" s="93">
        <f aca="true" t="shared" si="8" ref="B39:B45">C39+D39</f>
        <v>24</v>
      </c>
      <c r="C39" s="93">
        <f aca="true" t="shared" si="9" ref="C39:D45">SUM(F39,I39,L39)</f>
        <v>6</v>
      </c>
      <c r="D39" s="93">
        <f t="shared" si="9"/>
        <v>18</v>
      </c>
      <c r="E39" s="93">
        <f aca="true" t="shared" si="10" ref="E39:E45">F39+G39</f>
        <v>6</v>
      </c>
      <c r="F39" s="93">
        <v>3</v>
      </c>
      <c r="G39" s="93">
        <v>3</v>
      </c>
      <c r="H39" s="93">
        <f aca="true" t="shared" si="11" ref="H39:H45">I39+J39</f>
        <v>2</v>
      </c>
      <c r="I39" s="93">
        <v>0</v>
      </c>
      <c r="J39" s="93">
        <v>2</v>
      </c>
      <c r="K39" s="93">
        <f>L39+M39</f>
        <v>16</v>
      </c>
      <c r="L39" s="93">
        <v>3</v>
      </c>
      <c r="M39" s="93">
        <v>13</v>
      </c>
      <c r="N39" s="1"/>
    </row>
    <row r="40" spans="1:14" ht="13.5" customHeight="1">
      <c r="A40" s="71" t="s">
        <v>28</v>
      </c>
      <c r="B40" s="93">
        <f t="shared" si="8"/>
        <v>110</v>
      </c>
      <c r="C40" s="93">
        <f t="shared" si="9"/>
        <v>45</v>
      </c>
      <c r="D40" s="93">
        <f t="shared" si="9"/>
        <v>65</v>
      </c>
      <c r="E40" s="93">
        <f t="shared" si="10"/>
        <v>10</v>
      </c>
      <c r="F40" s="93">
        <v>1</v>
      </c>
      <c r="G40" s="93">
        <v>9</v>
      </c>
      <c r="H40" s="93">
        <f t="shared" si="11"/>
        <v>39</v>
      </c>
      <c r="I40" s="93">
        <v>10</v>
      </c>
      <c r="J40" s="93">
        <v>29</v>
      </c>
      <c r="K40" s="93">
        <f>L40+M40</f>
        <v>61</v>
      </c>
      <c r="L40" s="93">
        <v>34</v>
      </c>
      <c r="M40" s="93">
        <v>27</v>
      </c>
      <c r="N40" s="1"/>
    </row>
    <row r="41" spans="1:14" ht="13.5" customHeight="1">
      <c r="A41" s="70" t="s">
        <v>29</v>
      </c>
      <c r="B41" s="93">
        <f t="shared" si="8"/>
        <v>59</v>
      </c>
      <c r="C41" s="93">
        <f t="shared" si="9"/>
        <v>10</v>
      </c>
      <c r="D41" s="93">
        <f t="shared" si="9"/>
        <v>49</v>
      </c>
      <c r="E41" s="93">
        <f t="shared" si="10"/>
        <v>1</v>
      </c>
      <c r="F41" s="93">
        <v>1</v>
      </c>
      <c r="G41" s="93">
        <v>0</v>
      </c>
      <c r="H41" s="93">
        <f t="shared" si="11"/>
        <v>19</v>
      </c>
      <c r="I41" s="93">
        <v>3</v>
      </c>
      <c r="J41" s="93">
        <v>16</v>
      </c>
      <c r="K41" s="93">
        <f>L41+M41</f>
        <v>39</v>
      </c>
      <c r="L41" s="93">
        <v>6</v>
      </c>
      <c r="M41" s="93">
        <v>33</v>
      </c>
      <c r="N41" s="1"/>
    </row>
    <row r="42" spans="1:14" ht="13.5" customHeight="1">
      <c r="A42" s="70" t="s">
        <v>30</v>
      </c>
      <c r="B42" s="93">
        <f t="shared" si="8"/>
        <v>105</v>
      </c>
      <c r="C42" s="93">
        <f t="shared" si="9"/>
        <v>20</v>
      </c>
      <c r="D42" s="93">
        <f t="shared" si="9"/>
        <v>85</v>
      </c>
      <c r="E42" s="93">
        <f t="shared" si="10"/>
        <v>3</v>
      </c>
      <c r="F42" s="93">
        <v>0</v>
      </c>
      <c r="G42" s="93">
        <v>3</v>
      </c>
      <c r="H42" s="93">
        <f t="shared" si="11"/>
        <v>40</v>
      </c>
      <c r="I42" s="93">
        <v>9</v>
      </c>
      <c r="J42" s="93">
        <v>31</v>
      </c>
      <c r="K42" s="93">
        <f>L42+M42</f>
        <v>62</v>
      </c>
      <c r="L42" s="93">
        <v>11</v>
      </c>
      <c r="M42" s="93">
        <v>51</v>
      </c>
      <c r="N42" s="1"/>
    </row>
    <row r="43" spans="1:14" ht="13.5" customHeight="1">
      <c r="A43" s="70" t="s">
        <v>31</v>
      </c>
      <c r="B43" s="93">
        <f t="shared" si="8"/>
        <v>58</v>
      </c>
      <c r="C43" s="93">
        <f t="shared" si="9"/>
        <v>30</v>
      </c>
      <c r="D43" s="93">
        <f t="shared" si="9"/>
        <v>28</v>
      </c>
      <c r="E43" s="93">
        <f t="shared" si="10"/>
        <v>2</v>
      </c>
      <c r="F43" s="93">
        <v>0</v>
      </c>
      <c r="G43" s="93">
        <v>2</v>
      </c>
      <c r="H43" s="93">
        <f t="shared" si="11"/>
        <v>25</v>
      </c>
      <c r="I43" s="93">
        <v>12</v>
      </c>
      <c r="J43" s="93">
        <v>13</v>
      </c>
      <c r="K43" s="93">
        <f>L43+M43</f>
        <v>31</v>
      </c>
      <c r="L43" s="93">
        <v>18</v>
      </c>
      <c r="M43" s="93">
        <v>13</v>
      </c>
      <c r="N43" s="1"/>
    </row>
    <row r="44" spans="1:14" ht="13.5" customHeight="1">
      <c r="A44" s="70" t="s">
        <v>32</v>
      </c>
      <c r="B44" s="93">
        <f t="shared" si="8"/>
        <v>119</v>
      </c>
      <c r="C44" s="93">
        <f t="shared" si="9"/>
        <v>28</v>
      </c>
      <c r="D44" s="93">
        <f t="shared" si="9"/>
        <v>91</v>
      </c>
      <c r="E44" s="93">
        <f t="shared" si="10"/>
        <v>7</v>
      </c>
      <c r="F44" s="93">
        <v>2</v>
      </c>
      <c r="G44" s="93">
        <v>5</v>
      </c>
      <c r="H44" s="93">
        <f t="shared" si="11"/>
        <v>44</v>
      </c>
      <c r="I44" s="93">
        <v>12</v>
      </c>
      <c r="J44" s="93">
        <v>32</v>
      </c>
      <c r="K44" s="93">
        <f>L44+M44</f>
        <v>68</v>
      </c>
      <c r="L44" s="93">
        <v>14</v>
      </c>
      <c r="M44" s="93">
        <v>54</v>
      </c>
      <c r="N44" s="1"/>
    </row>
    <row r="45" spans="1:14" ht="13.5" customHeight="1">
      <c r="A45" s="70" t="s">
        <v>33</v>
      </c>
      <c r="B45" s="93">
        <f t="shared" si="8"/>
        <v>103</v>
      </c>
      <c r="C45" s="93">
        <f t="shared" si="9"/>
        <v>67</v>
      </c>
      <c r="D45" s="93">
        <f t="shared" si="9"/>
        <v>36</v>
      </c>
      <c r="E45" s="93">
        <f t="shared" si="10"/>
        <v>0</v>
      </c>
      <c r="F45" s="93">
        <v>0</v>
      </c>
      <c r="G45" s="93">
        <v>0</v>
      </c>
      <c r="H45" s="93">
        <f t="shared" si="11"/>
        <v>33</v>
      </c>
      <c r="I45" s="93">
        <v>21</v>
      </c>
      <c r="J45" s="93">
        <v>12</v>
      </c>
      <c r="K45" s="93">
        <f>L45+M45</f>
        <v>70</v>
      </c>
      <c r="L45" s="93">
        <v>46</v>
      </c>
      <c r="M45" s="93">
        <v>24</v>
      </c>
      <c r="N45" s="1"/>
    </row>
    <row r="46" spans="2:13" ht="12.7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1:13" ht="9" customHeight="1">
      <c r="A47" s="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1:13" ht="9" customHeight="1">
      <c r="A48" s="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1:13" ht="9" customHeight="1">
      <c r="A49" s="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1:13" ht="9" customHeight="1">
      <c r="A50" s="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1:13" ht="3" customHeight="1">
      <c r="A51" s="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1:13" ht="14.25" customHeight="1">
      <c r="A52" s="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1:13" ht="9" customHeight="1">
      <c r="A53" s="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1:13" ht="9" customHeight="1">
      <c r="A54" s="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1:13" ht="9" customHeight="1">
      <c r="A55" s="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1:13" ht="9" customHeight="1">
      <c r="A56" s="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</row>
    <row r="57" spans="1:13" ht="9" customHeight="1">
      <c r="A57" s="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1:13" ht="9" customHeight="1">
      <c r="A58" s="2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ht="9" customHeight="1">
      <c r="A59" s="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1:13" ht="9" customHeight="1">
      <c r="A60" s="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ht="9" customHeight="1">
      <c r="A61" s="2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1:13" ht="9" customHeight="1">
      <c r="A62" s="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1:13" ht="12.75">
      <c r="A63" s="3" t="s">
        <v>7</v>
      </c>
      <c r="B63" s="113" t="s">
        <v>8</v>
      </c>
      <c r="C63" s="113"/>
      <c r="D63" s="93"/>
      <c r="E63" s="93" t="s">
        <v>9</v>
      </c>
      <c r="F63" s="93"/>
      <c r="G63" s="93"/>
      <c r="H63" s="93" t="s">
        <v>10</v>
      </c>
      <c r="I63" s="93"/>
      <c r="J63" s="93"/>
      <c r="K63" s="93" t="s">
        <v>11</v>
      </c>
      <c r="L63" s="93"/>
      <c r="M63" s="93"/>
    </row>
    <row r="64" spans="1:13" ht="12.75">
      <c r="A64" s="2"/>
      <c r="B64" s="113" t="s">
        <v>339</v>
      </c>
      <c r="C64" s="113"/>
      <c r="D64" s="93"/>
      <c r="E64" s="93">
        <v>2007</v>
      </c>
      <c r="F64" s="93"/>
      <c r="G64" s="93"/>
      <c r="H64" s="93">
        <v>2007</v>
      </c>
      <c r="I64" s="93"/>
      <c r="J64" s="93"/>
      <c r="K64" s="93">
        <v>2008</v>
      </c>
      <c r="L64" s="93"/>
      <c r="M64" s="93"/>
    </row>
    <row r="65" spans="1:13" ht="12.75">
      <c r="A65" s="7"/>
      <c r="B65" s="78" t="s">
        <v>12</v>
      </c>
      <c r="C65" s="78" t="s">
        <v>13</v>
      </c>
      <c r="D65" s="78" t="s">
        <v>14</v>
      </c>
      <c r="E65" s="78" t="s">
        <v>12</v>
      </c>
      <c r="F65" s="78" t="s">
        <v>13</v>
      </c>
      <c r="G65" s="78" t="s">
        <v>14</v>
      </c>
      <c r="H65" s="78" t="s">
        <v>12</v>
      </c>
      <c r="I65" s="78" t="s">
        <v>13</v>
      </c>
      <c r="J65" s="78" t="s">
        <v>14</v>
      </c>
      <c r="K65" s="78" t="s">
        <v>12</v>
      </c>
      <c r="L65" s="78" t="s">
        <v>13</v>
      </c>
      <c r="M65" s="78" t="s">
        <v>14</v>
      </c>
    </row>
    <row r="66" spans="1:13" ht="13.5" thickBot="1">
      <c r="A66" s="12" t="s">
        <v>35</v>
      </c>
      <c r="B66" s="94">
        <f>SUM(C66:D66)</f>
        <v>597</v>
      </c>
      <c r="C66" s="94">
        <f>SUM(F66,I66,L66)</f>
        <v>419</v>
      </c>
      <c r="D66" s="94">
        <f>SUM(G66,J66,M66)</f>
        <v>178</v>
      </c>
      <c r="E66" s="94">
        <f>SUM(E68,E83)</f>
        <v>33</v>
      </c>
      <c r="F66" s="94">
        <f>SUM(F68,F83)</f>
        <v>25</v>
      </c>
      <c r="G66" s="94">
        <f>SUM(G68,G83)</f>
        <v>8</v>
      </c>
      <c r="H66" s="94">
        <f>SUM(I66:J66)</f>
        <v>144</v>
      </c>
      <c r="I66" s="94">
        <f>I83+I68</f>
        <v>89</v>
      </c>
      <c r="J66" s="94">
        <f>J83+J68</f>
        <v>55</v>
      </c>
      <c r="K66" s="94">
        <f>K68+K83</f>
        <v>420</v>
      </c>
      <c r="L66" s="94">
        <f>L68+L83</f>
        <v>305</v>
      </c>
      <c r="M66" s="94">
        <f>M68+M83</f>
        <v>115</v>
      </c>
    </row>
    <row r="67" spans="1:13" ht="7.5" customHeight="1">
      <c r="A67" s="2"/>
      <c r="B67" s="93"/>
      <c r="C67" s="93"/>
      <c r="D67" s="93"/>
      <c r="E67" s="93"/>
      <c r="F67" s="93"/>
      <c r="H67" s="93"/>
      <c r="I67" s="93"/>
      <c r="J67" s="93"/>
      <c r="K67" s="93"/>
      <c r="L67" s="93"/>
      <c r="M67" s="93"/>
    </row>
    <row r="68" spans="1:13" ht="13.5" thickBot="1">
      <c r="A68" s="12" t="s">
        <v>36</v>
      </c>
      <c r="B68" s="94">
        <f>SUM(C68,D68)</f>
        <v>335</v>
      </c>
      <c r="C68" s="94">
        <f>SUM(F68,I68,L68)</f>
        <v>243</v>
      </c>
      <c r="D68" s="94">
        <f>SUM(G68,J68,M68)</f>
        <v>92</v>
      </c>
      <c r="E68" s="94">
        <f aca="true" t="shared" si="12" ref="E68:M68">SUM(E70:E81)</f>
        <v>18</v>
      </c>
      <c r="F68" s="94">
        <f t="shared" si="12"/>
        <v>14</v>
      </c>
      <c r="G68" s="94">
        <f t="shared" si="12"/>
        <v>4</v>
      </c>
      <c r="H68" s="94">
        <f t="shared" si="12"/>
        <v>82</v>
      </c>
      <c r="I68" s="94">
        <f t="shared" si="12"/>
        <v>52</v>
      </c>
      <c r="J68" s="94">
        <f t="shared" si="12"/>
        <v>30</v>
      </c>
      <c r="K68" s="94">
        <f t="shared" si="12"/>
        <v>235</v>
      </c>
      <c r="L68" s="94">
        <f t="shared" si="12"/>
        <v>177</v>
      </c>
      <c r="M68" s="94">
        <f t="shared" si="12"/>
        <v>58</v>
      </c>
    </row>
    <row r="69" spans="1:13" ht="9.75" customHeight="1">
      <c r="A69" s="2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1:13" ht="12.75">
      <c r="A70" s="2" t="s">
        <v>37</v>
      </c>
      <c r="B70" s="93">
        <f aca="true" t="shared" si="13" ref="B70:B81">C70+D70</f>
        <v>127</v>
      </c>
      <c r="C70" s="93">
        <f aca="true" t="shared" si="14" ref="C70:C81">SUM(F70,I70,L70)</f>
        <v>94</v>
      </c>
      <c r="D70" s="93">
        <f aca="true" t="shared" si="15" ref="D70:D81">SUM(G70,J70,M70)</f>
        <v>33</v>
      </c>
      <c r="E70" s="93">
        <f aca="true" t="shared" si="16" ref="E70:E81">SUM(F70,G70)</f>
        <v>4</v>
      </c>
      <c r="F70" s="93">
        <v>4</v>
      </c>
      <c r="G70" s="93">
        <v>0</v>
      </c>
      <c r="H70" s="93">
        <f aca="true" t="shared" si="17" ref="H70:H81">I70+J70</f>
        <v>31</v>
      </c>
      <c r="I70" s="93">
        <v>23</v>
      </c>
      <c r="J70" s="93">
        <v>8</v>
      </c>
      <c r="K70" s="93">
        <f aca="true" t="shared" si="18" ref="K70:K81">L70+M70</f>
        <v>92</v>
      </c>
      <c r="L70" s="93">
        <v>67</v>
      </c>
      <c r="M70" s="93">
        <v>25</v>
      </c>
    </row>
    <row r="71" spans="1:13" ht="12.75">
      <c r="A71" s="2" t="s">
        <v>277</v>
      </c>
      <c r="B71" s="93">
        <f t="shared" si="13"/>
        <v>21</v>
      </c>
      <c r="C71" s="93">
        <f t="shared" si="14"/>
        <v>17</v>
      </c>
      <c r="D71" s="93">
        <f t="shared" si="15"/>
        <v>4</v>
      </c>
      <c r="E71" s="93">
        <f t="shared" si="16"/>
        <v>2</v>
      </c>
      <c r="F71" s="93">
        <v>1</v>
      </c>
      <c r="G71" s="93">
        <v>1</v>
      </c>
      <c r="H71" s="93">
        <f t="shared" si="17"/>
        <v>5</v>
      </c>
      <c r="I71" s="93">
        <v>5</v>
      </c>
      <c r="J71" s="93">
        <v>0</v>
      </c>
      <c r="K71" s="93">
        <f t="shared" si="18"/>
        <v>14</v>
      </c>
      <c r="L71" s="93">
        <v>11</v>
      </c>
      <c r="M71" s="93">
        <v>3</v>
      </c>
    </row>
    <row r="72" spans="1:13" ht="12.75">
      <c r="A72" s="2" t="s">
        <v>38</v>
      </c>
      <c r="B72" s="93">
        <f t="shared" si="13"/>
        <v>2</v>
      </c>
      <c r="C72" s="93">
        <f t="shared" si="14"/>
        <v>0</v>
      </c>
      <c r="D72" s="93">
        <f t="shared" si="15"/>
        <v>2</v>
      </c>
      <c r="E72" s="93">
        <f t="shared" si="16"/>
        <v>1</v>
      </c>
      <c r="F72" s="93">
        <v>0</v>
      </c>
      <c r="G72" s="93">
        <v>1</v>
      </c>
      <c r="H72" s="93">
        <f t="shared" si="17"/>
        <v>1</v>
      </c>
      <c r="I72" s="93">
        <v>0</v>
      </c>
      <c r="J72" s="93">
        <v>1</v>
      </c>
      <c r="K72" s="93">
        <f t="shared" si="18"/>
        <v>0</v>
      </c>
      <c r="L72" s="93">
        <v>0</v>
      </c>
      <c r="M72" s="93">
        <v>0</v>
      </c>
    </row>
    <row r="73" spans="1:13" ht="12.75">
      <c r="A73" s="2" t="s">
        <v>39</v>
      </c>
      <c r="B73" s="93">
        <f t="shared" si="13"/>
        <v>37</v>
      </c>
      <c r="C73" s="93">
        <f t="shared" si="14"/>
        <v>30</v>
      </c>
      <c r="D73" s="93">
        <f t="shared" si="15"/>
        <v>7</v>
      </c>
      <c r="E73" s="93">
        <f t="shared" si="16"/>
        <v>1</v>
      </c>
      <c r="F73" s="93">
        <v>1</v>
      </c>
      <c r="G73" s="93">
        <v>0</v>
      </c>
      <c r="H73" s="93">
        <f t="shared" si="17"/>
        <v>4</v>
      </c>
      <c r="I73" s="93">
        <v>3</v>
      </c>
      <c r="J73" s="93">
        <v>1</v>
      </c>
      <c r="K73" s="93">
        <f t="shared" si="18"/>
        <v>32</v>
      </c>
      <c r="L73" s="93">
        <v>26</v>
      </c>
      <c r="M73" s="93">
        <v>6</v>
      </c>
    </row>
    <row r="74" spans="1:13" ht="12.75">
      <c r="A74" s="2" t="s">
        <v>40</v>
      </c>
      <c r="B74" s="93">
        <f t="shared" si="13"/>
        <v>2</v>
      </c>
      <c r="C74" s="93">
        <f t="shared" si="14"/>
        <v>1</v>
      </c>
      <c r="D74" s="93">
        <f t="shared" si="15"/>
        <v>1</v>
      </c>
      <c r="E74" s="93">
        <f t="shared" si="16"/>
        <v>0</v>
      </c>
      <c r="F74" s="93">
        <v>0</v>
      </c>
      <c r="G74" s="93">
        <v>0</v>
      </c>
      <c r="H74" s="93">
        <f t="shared" si="17"/>
        <v>1</v>
      </c>
      <c r="I74" s="93">
        <v>1</v>
      </c>
      <c r="J74" s="93">
        <v>0</v>
      </c>
      <c r="K74" s="93">
        <f t="shared" si="18"/>
        <v>1</v>
      </c>
      <c r="L74" s="93">
        <v>0</v>
      </c>
      <c r="M74" s="93">
        <v>1</v>
      </c>
    </row>
    <row r="75" spans="1:13" ht="12.75">
      <c r="A75" s="2" t="s">
        <v>41</v>
      </c>
      <c r="B75" s="93">
        <f t="shared" si="13"/>
        <v>17</v>
      </c>
      <c r="C75" s="93">
        <f t="shared" si="14"/>
        <v>6</v>
      </c>
      <c r="D75" s="93">
        <f t="shared" si="15"/>
        <v>11</v>
      </c>
      <c r="E75" s="93">
        <f t="shared" si="16"/>
        <v>3</v>
      </c>
      <c r="F75" s="93">
        <v>1</v>
      </c>
      <c r="G75" s="93">
        <v>2</v>
      </c>
      <c r="H75" s="93">
        <f t="shared" si="17"/>
        <v>10</v>
      </c>
      <c r="I75" s="93">
        <v>2</v>
      </c>
      <c r="J75" s="93">
        <v>8</v>
      </c>
      <c r="K75" s="93">
        <f t="shared" si="18"/>
        <v>4</v>
      </c>
      <c r="L75" s="93">
        <v>3</v>
      </c>
      <c r="M75" s="93">
        <v>1</v>
      </c>
    </row>
    <row r="76" spans="1:13" ht="12.75">
      <c r="A76" s="2" t="s">
        <v>42</v>
      </c>
      <c r="B76" s="93">
        <f t="shared" si="13"/>
        <v>0</v>
      </c>
      <c r="C76" s="93">
        <f t="shared" si="14"/>
        <v>0</v>
      </c>
      <c r="D76" s="93">
        <f t="shared" si="15"/>
        <v>0</v>
      </c>
      <c r="E76" s="93">
        <f t="shared" si="16"/>
        <v>0</v>
      </c>
      <c r="F76" s="93">
        <v>0</v>
      </c>
      <c r="G76" s="93">
        <v>0</v>
      </c>
      <c r="H76" s="93">
        <f t="shared" si="17"/>
        <v>0</v>
      </c>
      <c r="I76" s="93">
        <v>0</v>
      </c>
      <c r="J76" s="93">
        <v>0</v>
      </c>
      <c r="K76" s="93">
        <f t="shared" si="18"/>
        <v>0</v>
      </c>
      <c r="L76" s="93">
        <v>0</v>
      </c>
      <c r="M76" s="93">
        <v>0</v>
      </c>
    </row>
    <row r="77" spans="1:13" ht="12.75">
      <c r="A77" s="2" t="s">
        <v>43</v>
      </c>
      <c r="B77" s="93">
        <f t="shared" si="13"/>
        <v>13</v>
      </c>
      <c r="C77" s="93">
        <f t="shared" si="14"/>
        <v>1</v>
      </c>
      <c r="D77" s="93">
        <f t="shared" si="15"/>
        <v>12</v>
      </c>
      <c r="E77" s="93">
        <f t="shared" si="16"/>
        <v>0</v>
      </c>
      <c r="F77" s="93">
        <v>0</v>
      </c>
      <c r="G77" s="93">
        <v>0</v>
      </c>
      <c r="H77" s="93">
        <f t="shared" si="17"/>
        <v>3</v>
      </c>
      <c r="I77" s="93">
        <v>1</v>
      </c>
      <c r="J77" s="93">
        <v>2</v>
      </c>
      <c r="K77" s="93">
        <f t="shared" si="18"/>
        <v>10</v>
      </c>
      <c r="L77" s="93">
        <v>0</v>
      </c>
      <c r="M77" s="93">
        <v>10</v>
      </c>
    </row>
    <row r="78" spans="1:13" ht="12.75">
      <c r="A78" s="2" t="s">
        <v>44</v>
      </c>
      <c r="B78" s="93">
        <f t="shared" si="13"/>
        <v>4</v>
      </c>
      <c r="C78" s="93">
        <f t="shared" si="14"/>
        <v>4</v>
      </c>
      <c r="D78" s="93">
        <f t="shared" si="15"/>
        <v>0</v>
      </c>
      <c r="E78" s="93">
        <f t="shared" si="16"/>
        <v>1</v>
      </c>
      <c r="F78" s="93">
        <v>1</v>
      </c>
      <c r="G78" s="93">
        <v>0</v>
      </c>
      <c r="H78" s="93">
        <f t="shared" si="17"/>
        <v>0</v>
      </c>
      <c r="I78" s="93">
        <v>0</v>
      </c>
      <c r="J78" s="93">
        <v>0</v>
      </c>
      <c r="K78" s="93">
        <f t="shared" si="18"/>
        <v>3</v>
      </c>
      <c r="L78" s="93">
        <v>3</v>
      </c>
      <c r="M78" s="93">
        <v>0</v>
      </c>
    </row>
    <row r="79" spans="1:13" ht="12.75">
      <c r="A79" s="2" t="s">
        <v>45</v>
      </c>
      <c r="B79" s="93">
        <f t="shared" si="13"/>
        <v>62</v>
      </c>
      <c r="C79" s="93">
        <f t="shared" si="14"/>
        <v>50</v>
      </c>
      <c r="D79" s="93">
        <f t="shared" si="15"/>
        <v>12</v>
      </c>
      <c r="E79" s="93">
        <f t="shared" si="16"/>
        <v>2</v>
      </c>
      <c r="F79" s="93">
        <v>2</v>
      </c>
      <c r="G79" s="93">
        <v>0</v>
      </c>
      <c r="H79" s="93">
        <f t="shared" si="17"/>
        <v>12</v>
      </c>
      <c r="I79" s="93">
        <v>9</v>
      </c>
      <c r="J79" s="93">
        <v>3</v>
      </c>
      <c r="K79" s="93">
        <f t="shared" si="18"/>
        <v>48</v>
      </c>
      <c r="L79" s="93">
        <v>39</v>
      </c>
      <c r="M79" s="93">
        <v>9</v>
      </c>
    </row>
    <row r="80" spans="1:13" ht="12.75">
      <c r="A80" s="2" t="s">
        <v>46</v>
      </c>
      <c r="B80" s="93">
        <f t="shared" si="13"/>
        <v>11</v>
      </c>
      <c r="C80" s="93">
        <f t="shared" si="14"/>
        <v>10</v>
      </c>
      <c r="D80" s="93">
        <f t="shared" si="15"/>
        <v>1</v>
      </c>
      <c r="E80" s="93">
        <f t="shared" si="16"/>
        <v>0</v>
      </c>
      <c r="F80" s="93">
        <v>0</v>
      </c>
      <c r="G80" s="93">
        <v>0</v>
      </c>
      <c r="H80" s="93">
        <f t="shared" si="17"/>
        <v>2</v>
      </c>
      <c r="I80" s="93">
        <v>1</v>
      </c>
      <c r="J80" s="93">
        <v>1</v>
      </c>
      <c r="K80" s="93">
        <f t="shared" si="18"/>
        <v>9</v>
      </c>
      <c r="L80" s="93">
        <v>9</v>
      </c>
      <c r="M80" s="93">
        <v>0</v>
      </c>
    </row>
    <row r="81" spans="1:13" ht="12.75">
      <c r="A81" s="2" t="s">
        <v>47</v>
      </c>
      <c r="B81" s="93">
        <f t="shared" si="13"/>
        <v>39</v>
      </c>
      <c r="C81" s="93">
        <f t="shared" si="14"/>
        <v>30</v>
      </c>
      <c r="D81" s="93">
        <f t="shared" si="15"/>
        <v>9</v>
      </c>
      <c r="E81" s="93">
        <f t="shared" si="16"/>
        <v>4</v>
      </c>
      <c r="F81" s="93">
        <v>4</v>
      </c>
      <c r="G81" s="93">
        <v>0</v>
      </c>
      <c r="H81" s="93">
        <f t="shared" si="17"/>
        <v>13</v>
      </c>
      <c r="I81" s="93">
        <v>7</v>
      </c>
      <c r="J81" s="93">
        <v>6</v>
      </c>
      <c r="K81" s="93">
        <f t="shared" si="18"/>
        <v>22</v>
      </c>
      <c r="L81" s="93">
        <v>19</v>
      </c>
      <c r="M81" s="93">
        <v>3</v>
      </c>
    </row>
    <row r="82" spans="1:13" ht="9.75" customHeight="1">
      <c r="A82" s="2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1:13" ht="13.5" thickBot="1">
      <c r="A83" s="12" t="s">
        <v>48</v>
      </c>
      <c r="B83" s="94">
        <f>SUM(C83,D83)</f>
        <v>262</v>
      </c>
      <c r="C83" s="94">
        <f>SUM(F83,I83,L83)</f>
        <v>176</v>
      </c>
      <c r="D83" s="94">
        <f>SUM(G83,J83,M83)</f>
        <v>86</v>
      </c>
      <c r="E83" s="94">
        <f aca="true" t="shared" si="19" ref="E83:M83">SUM(E85:E101)</f>
        <v>15</v>
      </c>
      <c r="F83" s="94">
        <f t="shared" si="19"/>
        <v>11</v>
      </c>
      <c r="G83" s="94">
        <f t="shared" si="19"/>
        <v>4</v>
      </c>
      <c r="H83" s="94">
        <f t="shared" si="19"/>
        <v>62</v>
      </c>
      <c r="I83" s="94">
        <f t="shared" si="19"/>
        <v>37</v>
      </c>
      <c r="J83" s="94">
        <f t="shared" si="19"/>
        <v>25</v>
      </c>
      <c r="K83" s="94">
        <f t="shared" si="19"/>
        <v>185</v>
      </c>
      <c r="L83" s="94">
        <f t="shared" si="19"/>
        <v>128</v>
      </c>
      <c r="M83" s="94">
        <f t="shared" si="19"/>
        <v>57</v>
      </c>
    </row>
    <row r="84" spans="1:13" ht="8.25" customHeight="1">
      <c r="A84" s="2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spans="1:13" ht="12.75">
      <c r="A85" s="2" t="s">
        <v>49</v>
      </c>
      <c r="B85" s="93">
        <f aca="true" t="shared" si="20" ref="B85:B101">C85+D85</f>
        <v>10</v>
      </c>
      <c r="C85" s="93">
        <f aca="true" t="shared" si="21" ref="C85:C101">SUM(F85,I85,L85)</f>
        <v>8</v>
      </c>
      <c r="D85" s="93">
        <f aca="true" t="shared" si="22" ref="D85:D101">SUM(G85,J85,M85)</f>
        <v>2</v>
      </c>
      <c r="E85" s="93">
        <f aca="true" t="shared" si="23" ref="E85:E101">SUM(F85,G85)</f>
        <v>0</v>
      </c>
      <c r="F85" s="93">
        <v>0</v>
      </c>
      <c r="G85" s="93">
        <v>0</v>
      </c>
      <c r="H85" s="93">
        <f aca="true" t="shared" si="24" ref="H85:H101">I85+J85</f>
        <v>1</v>
      </c>
      <c r="I85" s="93">
        <v>0</v>
      </c>
      <c r="J85" s="93">
        <v>1</v>
      </c>
      <c r="K85" s="93">
        <f aca="true" t="shared" si="25" ref="K85:K101">L85+M85</f>
        <v>9</v>
      </c>
      <c r="L85" s="93">
        <v>8</v>
      </c>
      <c r="M85" s="93">
        <v>1</v>
      </c>
    </row>
    <row r="86" spans="1:13" ht="12.75">
      <c r="A86" s="2" t="s">
        <v>50</v>
      </c>
      <c r="B86" s="93">
        <f t="shared" si="20"/>
        <v>41</v>
      </c>
      <c r="C86" s="93">
        <f t="shared" si="21"/>
        <v>27</v>
      </c>
      <c r="D86" s="93">
        <f t="shared" si="22"/>
        <v>14</v>
      </c>
      <c r="E86" s="93">
        <f t="shared" si="23"/>
        <v>5</v>
      </c>
      <c r="F86" s="93">
        <v>3</v>
      </c>
      <c r="G86" s="93">
        <v>2</v>
      </c>
      <c r="H86" s="93">
        <f t="shared" si="24"/>
        <v>9</v>
      </c>
      <c r="I86" s="93">
        <v>6</v>
      </c>
      <c r="J86" s="93">
        <v>3</v>
      </c>
      <c r="K86" s="93">
        <f t="shared" si="25"/>
        <v>27</v>
      </c>
      <c r="L86" s="93">
        <v>18</v>
      </c>
      <c r="M86" s="93">
        <v>9</v>
      </c>
    </row>
    <row r="87" spans="1:13" ht="12.75">
      <c r="A87" s="2" t="s">
        <v>51</v>
      </c>
      <c r="B87" s="93">
        <f t="shared" si="20"/>
        <v>25</v>
      </c>
      <c r="C87" s="93">
        <f t="shared" si="21"/>
        <v>20</v>
      </c>
      <c r="D87" s="93">
        <f t="shared" si="22"/>
        <v>5</v>
      </c>
      <c r="E87" s="93">
        <f t="shared" si="23"/>
        <v>2</v>
      </c>
      <c r="F87" s="93">
        <v>2</v>
      </c>
      <c r="G87" s="93">
        <v>0</v>
      </c>
      <c r="H87" s="93">
        <f t="shared" si="24"/>
        <v>6</v>
      </c>
      <c r="I87" s="93">
        <v>6</v>
      </c>
      <c r="J87" s="93">
        <v>0</v>
      </c>
      <c r="K87" s="93">
        <f t="shared" si="25"/>
        <v>17</v>
      </c>
      <c r="L87" s="93">
        <v>12</v>
      </c>
      <c r="M87" s="93">
        <v>5</v>
      </c>
    </row>
    <row r="88" spans="1:13" ht="12.75">
      <c r="A88" s="2" t="s">
        <v>52</v>
      </c>
      <c r="B88" s="93">
        <f t="shared" si="20"/>
        <v>7</v>
      </c>
      <c r="C88" s="93">
        <f t="shared" si="21"/>
        <v>5</v>
      </c>
      <c r="D88" s="93">
        <f t="shared" si="22"/>
        <v>2</v>
      </c>
      <c r="E88" s="93">
        <f t="shared" si="23"/>
        <v>0</v>
      </c>
      <c r="F88" s="93">
        <v>0</v>
      </c>
      <c r="G88" s="93">
        <v>0</v>
      </c>
      <c r="H88" s="93">
        <f t="shared" si="24"/>
        <v>3</v>
      </c>
      <c r="I88" s="93">
        <v>1</v>
      </c>
      <c r="J88" s="93">
        <v>2</v>
      </c>
      <c r="K88" s="93">
        <f t="shared" si="25"/>
        <v>4</v>
      </c>
      <c r="L88" s="93">
        <v>4</v>
      </c>
      <c r="M88" s="93">
        <v>0</v>
      </c>
    </row>
    <row r="89" spans="1:13" ht="12.75">
      <c r="A89" s="2" t="s">
        <v>53</v>
      </c>
      <c r="B89" s="93">
        <f t="shared" si="20"/>
        <v>0</v>
      </c>
      <c r="C89" s="93">
        <f t="shared" si="21"/>
        <v>0</v>
      </c>
      <c r="D89" s="93">
        <f t="shared" si="22"/>
        <v>0</v>
      </c>
      <c r="E89" s="93">
        <f t="shared" si="23"/>
        <v>0</v>
      </c>
      <c r="F89" s="93">
        <v>0</v>
      </c>
      <c r="G89" s="93">
        <v>0</v>
      </c>
      <c r="H89" s="93">
        <f t="shared" si="24"/>
        <v>0</v>
      </c>
      <c r="I89" s="93">
        <v>0</v>
      </c>
      <c r="J89" s="93">
        <v>0</v>
      </c>
      <c r="K89" s="93">
        <f t="shared" si="25"/>
        <v>0</v>
      </c>
      <c r="L89" s="93">
        <v>0</v>
      </c>
      <c r="M89" s="93">
        <v>0</v>
      </c>
    </row>
    <row r="90" spans="1:13" ht="12.75">
      <c r="A90" s="91" t="s">
        <v>301</v>
      </c>
      <c r="B90" s="93">
        <f t="shared" si="20"/>
        <v>6</v>
      </c>
      <c r="C90" s="93">
        <f t="shared" si="21"/>
        <v>1</v>
      </c>
      <c r="D90" s="93">
        <f t="shared" si="22"/>
        <v>5</v>
      </c>
      <c r="E90" s="93">
        <f t="shared" si="23"/>
        <v>0</v>
      </c>
      <c r="F90" s="93">
        <v>0</v>
      </c>
      <c r="G90" s="93">
        <v>0</v>
      </c>
      <c r="H90" s="93">
        <f t="shared" si="24"/>
        <v>1</v>
      </c>
      <c r="I90" s="93">
        <v>0</v>
      </c>
      <c r="J90" s="93">
        <v>1</v>
      </c>
      <c r="K90" s="93">
        <f t="shared" si="25"/>
        <v>5</v>
      </c>
      <c r="L90" s="93">
        <v>1</v>
      </c>
      <c r="M90" s="93">
        <v>4</v>
      </c>
    </row>
    <row r="91" spans="1:13" ht="12.75">
      <c r="A91" s="91" t="s">
        <v>278</v>
      </c>
      <c r="B91" s="93">
        <f t="shared" si="20"/>
        <v>17</v>
      </c>
      <c r="C91" s="93">
        <f t="shared" si="21"/>
        <v>9</v>
      </c>
      <c r="D91" s="93">
        <f t="shared" si="22"/>
        <v>8</v>
      </c>
      <c r="E91" s="93">
        <f t="shared" si="23"/>
        <v>0</v>
      </c>
      <c r="F91" s="93">
        <v>0</v>
      </c>
      <c r="G91" s="93">
        <v>0</v>
      </c>
      <c r="H91" s="93">
        <f t="shared" si="24"/>
        <v>5</v>
      </c>
      <c r="I91" s="93">
        <v>3</v>
      </c>
      <c r="J91" s="93">
        <v>2</v>
      </c>
      <c r="K91" s="93">
        <f t="shared" si="25"/>
        <v>12</v>
      </c>
      <c r="L91" s="93">
        <v>6</v>
      </c>
      <c r="M91" s="93">
        <v>6</v>
      </c>
    </row>
    <row r="92" spans="1:13" ht="12.75">
      <c r="A92" s="91" t="s">
        <v>285</v>
      </c>
      <c r="B92" s="93">
        <f t="shared" si="20"/>
        <v>10</v>
      </c>
      <c r="C92" s="93">
        <f t="shared" si="21"/>
        <v>3</v>
      </c>
      <c r="D92" s="93">
        <f t="shared" si="22"/>
        <v>7</v>
      </c>
      <c r="E92" s="93">
        <f t="shared" si="23"/>
        <v>1</v>
      </c>
      <c r="F92" s="93">
        <v>0</v>
      </c>
      <c r="G92" s="93">
        <v>1</v>
      </c>
      <c r="H92" s="93">
        <f t="shared" si="24"/>
        <v>1</v>
      </c>
      <c r="I92" s="93">
        <v>0</v>
      </c>
      <c r="J92" s="93">
        <v>1</v>
      </c>
      <c r="K92" s="93">
        <f t="shared" si="25"/>
        <v>8</v>
      </c>
      <c r="L92" s="93">
        <v>3</v>
      </c>
      <c r="M92" s="93">
        <v>5</v>
      </c>
    </row>
    <row r="93" spans="1:13" ht="12.75">
      <c r="A93" s="2" t="s">
        <v>54</v>
      </c>
      <c r="B93" s="93">
        <f t="shared" si="20"/>
        <v>16</v>
      </c>
      <c r="C93" s="93">
        <f t="shared" si="21"/>
        <v>15</v>
      </c>
      <c r="D93" s="93">
        <f t="shared" si="22"/>
        <v>1</v>
      </c>
      <c r="E93" s="93">
        <f t="shared" si="23"/>
        <v>0</v>
      </c>
      <c r="F93" s="93">
        <v>0</v>
      </c>
      <c r="G93" s="93">
        <v>0</v>
      </c>
      <c r="H93" s="93">
        <f t="shared" si="24"/>
        <v>4</v>
      </c>
      <c r="I93" s="93">
        <v>3</v>
      </c>
      <c r="J93" s="93">
        <v>1</v>
      </c>
      <c r="K93" s="93">
        <f t="shared" si="25"/>
        <v>12</v>
      </c>
      <c r="L93" s="93">
        <v>12</v>
      </c>
      <c r="M93" s="93">
        <v>0</v>
      </c>
    </row>
    <row r="94" spans="1:13" ht="12.75">
      <c r="A94" s="2" t="s">
        <v>55</v>
      </c>
      <c r="B94" s="93">
        <f t="shared" si="20"/>
        <v>3</v>
      </c>
      <c r="C94" s="93">
        <f t="shared" si="21"/>
        <v>1</v>
      </c>
      <c r="D94" s="93">
        <f t="shared" si="22"/>
        <v>2</v>
      </c>
      <c r="E94" s="93">
        <f t="shared" si="23"/>
        <v>0</v>
      </c>
      <c r="F94" s="93">
        <v>0</v>
      </c>
      <c r="G94" s="93">
        <v>0</v>
      </c>
      <c r="H94" s="93">
        <f t="shared" si="24"/>
        <v>1</v>
      </c>
      <c r="I94" s="93">
        <v>0</v>
      </c>
      <c r="J94" s="93">
        <v>1</v>
      </c>
      <c r="K94" s="93">
        <f t="shared" si="25"/>
        <v>2</v>
      </c>
      <c r="L94" s="93">
        <v>1</v>
      </c>
      <c r="M94" s="93">
        <v>1</v>
      </c>
    </row>
    <row r="95" spans="1:13" ht="12.75">
      <c r="A95" s="2" t="s">
        <v>56</v>
      </c>
      <c r="B95" s="93">
        <f t="shared" si="20"/>
        <v>16</v>
      </c>
      <c r="C95" s="93">
        <f t="shared" si="21"/>
        <v>8</v>
      </c>
      <c r="D95" s="93">
        <f t="shared" si="22"/>
        <v>8</v>
      </c>
      <c r="E95" s="93">
        <f t="shared" si="23"/>
        <v>1</v>
      </c>
      <c r="F95" s="93">
        <v>1</v>
      </c>
      <c r="G95" s="93">
        <v>0</v>
      </c>
      <c r="H95" s="93">
        <f t="shared" si="24"/>
        <v>3</v>
      </c>
      <c r="I95" s="93">
        <v>1</v>
      </c>
      <c r="J95" s="93">
        <v>2</v>
      </c>
      <c r="K95" s="93">
        <f t="shared" si="25"/>
        <v>12</v>
      </c>
      <c r="L95" s="93">
        <v>6</v>
      </c>
      <c r="M95" s="93">
        <v>6</v>
      </c>
    </row>
    <row r="96" spans="1:13" ht="12.75">
      <c r="A96" s="2" t="s">
        <v>57</v>
      </c>
      <c r="B96" s="93">
        <f t="shared" si="20"/>
        <v>43</v>
      </c>
      <c r="C96" s="93">
        <f t="shared" si="21"/>
        <v>26</v>
      </c>
      <c r="D96" s="93">
        <f t="shared" si="22"/>
        <v>17</v>
      </c>
      <c r="E96" s="93">
        <f t="shared" si="23"/>
        <v>2</v>
      </c>
      <c r="F96" s="93">
        <v>1</v>
      </c>
      <c r="G96" s="93">
        <v>1</v>
      </c>
      <c r="H96" s="93">
        <f t="shared" si="24"/>
        <v>17</v>
      </c>
      <c r="I96" s="93">
        <v>10</v>
      </c>
      <c r="J96" s="93">
        <v>7</v>
      </c>
      <c r="K96" s="93">
        <f t="shared" si="25"/>
        <v>24</v>
      </c>
      <c r="L96" s="93">
        <v>15</v>
      </c>
      <c r="M96" s="93">
        <v>9</v>
      </c>
    </row>
    <row r="97" spans="1:13" ht="12.75">
      <c r="A97" s="2" t="s">
        <v>58</v>
      </c>
      <c r="B97" s="93">
        <f t="shared" si="20"/>
        <v>0</v>
      </c>
      <c r="C97" s="93">
        <f t="shared" si="21"/>
        <v>0</v>
      </c>
      <c r="D97" s="93">
        <f t="shared" si="22"/>
        <v>0</v>
      </c>
      <c r="E97" s="93">
        <f t="shared" si="23"/>
        <v>0</v>
      </c>
      <c r="F97" s="93">
        <v>0</v>
      </c>
      <c r="G97" s="93">
        <v>0</v>
      </c>
      <c r="H97" s="93">
        <f t="shared" si="24"/>
        <v>0</v>
      </c>
      <c r="I97" s="93">
        <v>0</v>
      </c>
      <c r="J97" s="93">
        <v>0</v>
      </c>
      <c r="K97" s="93">
        <f t="shared" si="25"/>
        <v>0</v>
      </c>
      <c r="L97" s="93">
        <v>0</v>
      </c>
      <c r="M97" s="93">
        <v>0</v>
      </c>
    </row>
    <row r="98" spans="1:13" ht="12.75">
      <c r="A98" s="2" t="s">
        <v>59</v>
      </c>
      <c r="B98" s="93">
        <f t="shared" si="20"/>
        <v>1</v>
      </c>
      <c r="C98" s="93">
        <f t="shared" si="21"/>
        <v>1</v>
      </c>
      <c r="D98" s="93">
        <f t="shared" si="22"/>
        <v>0</v>
      </c>
      <c r="E98" s="93">
        <f t="shared" si="23"/>
        <v>0</v>
      </c>
      <c r="F98" s="93">
        <v>0</v>
      </c>
      <c r="G98" s="93">
        <v>0</v>
      </c>
      <c r="H98" s="93">
        <f t="shared" si="24"/>
        <v>0</v>
      </c>
      <c r="I98" s="93">
        <v>0</v>
      </c>
      <c r="J98" s="93">
        <v>0</v>
      </c>
      <c r="K98" s="93">
        <f t="shared" si="25"/>
        <v>1</v>
      </c>
      <c r="L98" s="93">
        <v>1</v>
      </c>
      <c r="M98" s="93">
        <v>0</v>
      </c>
    </row>
    <row r="99" spans="1:13" ht="12.75">
      <c r="A99" s="2" t="s">
        <v>60</v>
      </c>
      <c r="B99" s="93">
        <f t="shared" si="20"/>
        <v>49</v>
      </c>
      <c r="C99" s="93">
        <f t="shared" si="21"/>
        <v>39</v>
      </c>
      <c r="D99" s="93">
        <f t="shared" si="22"/>
        <v>10</v>
      </c>
      <c r="E99" s="93">
        <f t="shared" si="23"/>
        <v>1</v>
      </c>
      <c r="F99" s="93">
        <v>1</v>
      </c>
      <c r="G99" s="93">
        <v>0</v>
      </c>
      <c r="H99" s="93">
        <f t="shared" si="24"/>
        <v>9</v>
      </c>
      <c r="I99" s="93">
        <v>5</v>
      </c>
      <c r="J99" s="93">
        <v>4</v>
      </c>
      <c r="K99" s="93">
        <f t="shared" si="25"/>
        <v>39</v>
      </c>
      <c r="L99" s="93">
        <v>33</v>
      </c>
      <c r="M99" s="93">
        <v>6</v>
      </c>
    </row>
    <row r="100" spans="1:13" ht="12.75">
      <c r="A100" s="2" t="s">
        <v>61</v>
      </c>
      <c r="B100" s="93">
        <f t="shared" si="20"/>
        <v>15</v>
      </c>
      <c r="C100" s="93">
        <f t="shared" si="21"/>
        <v>11</v>
      </c>
      <c r="D100" s="93">
        <f t="shared" si="22"/>
        <v>4</v>
      </c>
      <c r="E100" s="93">
        <f t="shared" si="23"/>
        <v>3</v>
      </c>
      <c r="F100" s="93">
        <v>3</v>
      </c>
      <c r="G100" s="93">
        <v>0</v>
      </c>
      <c r="H100" s="93">
        <f t="shared" si="24"/>
        <v>2</v>
      </c>
      <c r="I100" s="93">
        <v>2</v>
      </c>
      <c r="J100" s="93">
        <v>0</v>
      </c>
      <c r="K100" s="93">
        <f t="shared" si="25"/>
        <v>10</v>
      </c>
      <c r="L100" s="93">
        <v>6</v>
      </c>
      <c r="M100" s="93">
        <v>4</v>
      </c>
    </row>
    <row r="101" spans="1:13" ht="12.75">
      <c r="A101" s="2" t="s">
        <v>62</v>
      </c>
      <c r="B101" s="93">
        <f t="shared" si="20"/>
        <v>3</v>
      </c>
      <c r="C101" s="93">
        <f t="shared" si="21"/>
        <v>2</v>
      </c>
      <c r="D101" s="93">
        <f t="shared" si="22"/>
        <v>1</v>
      </c>
      <c r="E101" s="93">
        <f t="shared" si="23"/>
        <v>0</v>
      </c>
      <c r="F101" s="93">
        <v>0</v>
      </c>
      <c r="G101" s="93">
        <v>0</v>
      </c>
      <c r="H101" s="93">
        <f t="shared" si="24"/>
        <v>0</v>
      </c>
      <c r="I101" s="93">
        <v>0</v>
      </c>
      <c r="J101" s="93">
        <v>0</v>
      </c>
      <c r="K101" s="93">
        <f t="shared" si="25"/>
        <v>3</v>
      </c>
      <c r="L101" s="93">
        <v>2</v>
      </c>
      <c r="M101" s="93">
        <v>1</v>
      </c>
    </row>
    <row r="102" spans="1:13" ht="9" customHeight="1">
      <c r="A102" s="2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1:13" ht="13.5" thickBot="1">
      <c r="A103" s="12" t="s">
        <v>63</v>
      </c>
      <c r="B103" s="94">
        <f>SUM(C103,D103)</f>
        <v>203</v>
      </c>
      <c r="C103" s="94">
        <f>SUM(F103,I103,L103)</f>
        <v>121</v>
      </c>
      <c r="D103" s="94">
        <f>SUM(G103,J103,M103)</f>
        <v>82</v>
      </c>
      <c r="E103" s="94">
        <f aca="true" t="shared" si="26" ref="E103:M103">SUM(E105:E112)</f>
        <v>15</v>
      </c>
      <c r="F103" s="94">
        <f t="shared" si="26"/>
        <v>8</v>
      </c>
      <c r="G103" s="94">
        <f t="shared" si="26"/>
        <v>7</v>
      </c>
      <c r="H103" s="94">
        <f t="shared" si="26"/>
        <v>53</v>
      </c>
      <c r="I103" s="94">
        <f t="shared" si="26"/>
        <v>33</v>
      </c>
      <c r="J103" s="94">
        <f t="shared" si="26"/>
        <v>20</v>
      </c>
      <c r="K103" s="94">
        <f t="shared" si="26"/>
        <v>135</v>
      </c>
      <c r="L103" s="94">
        <f t="shared" si="26"/>
        <v>80</v>
      </c>
      <c r="M103" s="94">
        <f t="shared" si="26"/>
        <v>55</v>
      </c>
    </row>
    <row r="104" spans="1:13" ht="8.25" customHeight="1">
      <c r="A104" s="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ht="12.75">
      <c r="A105" s="2" t="s">
        <v>279</v>
      </c>
      <c r="B105" s="93">
        <f aca="true" t="shared" si="27" ref="B105:B112">C105+D105</f>
        <v>28</v>
      </c>
      <c r="C105" s="93">
        <f aca="true" t="shared" si="28" ref="C105:D112">SUM(F105,I105,L105)</f>
        <v>26</v>
      </c>
      <c r="D105" s="93">
        <f t="shared" si="28"/>
        <v>2</v>
      </c>
      <c r="E105" s="93">
        <f aca="true" t="shared" si="29" ref="E105:E112">SUM(F105,G105)</f>
        <v>2</v>
      </c>
      <c r="F105" s="93">
        <v>2</v>
      </c>
      <c r="G105" s="93">
        <v>0</v>
      </c>
      <c r="H105" s="93">
        <f aca="true" t="shared" si="30" ref="H105:H112">I105+J105</f>
        <v>11</v>
      </c>
      <c r="I105" s="93">
        <v>10</v>
      </c>
      <c r="J105" s="93">
        <v>1</v>
      </c>
      <c r="K105" s="93">
        <f aca="true" t="shared" si="31" ref="K105:K112">L105+M105</f>
        <v>15</v>
      </c>
      <c r="L105" s="93">
        <v>14</v>
      </c>
      <c r="M105" s="93">
        <v>1</v>
      </c>
    </row>
    <row r="106" spans="1:13" ht="12.75">
      <c r="A106" s="2" t="s">
        <v>64</v>
      </c>
      <c r="B106" s="93">
        <f t="shared" si="27"/>
        <v>43</v>
      </c>
      <c r="C106" s="93">
        <f t="shared" si="28"/>
        <v>24</v>
      </c>
      <c r="D106" s="93">
        <f t="shared" si="28"/>
        <v>19</v>
      </c>
      <c r="E106" s="93">
        <f t="shared" si="29"/>
        <v>6</v>
      </c>
      <c r="F106" s="93">
        <v>2</v>
      </c>
      <c r="G106" s="93">
        <v>4</v>
      </c>
      <c r="H106" s="93">
        <f t="shared" si="30"/>
        <v>11</v>
      </c>
      <c r="I106" s="93">
        <v>7</v>
      </c>
      <c r="J106" s="93">
        <v>4</v>
      </c>
      <c r="K106" s="93">
        <f t="shared" si="31"/>
        <v>26</v>
      </c>
      <c r="L106" s="93">
        <v>15</v>
      </c>
      <c r="M106" s="93">
        <v>11</v>
      </c>
    </row>
    <row r="107" spans="1:13" ht="12.75">
      <c r="A107" s="2" t="s">
        <v>52</v>
      </c>
      <c r="B107" s="93">
        <f t="shared" si="27"/>
        <v>0</v>
      </c>
      <c r="C107" s="93">
        <f t="shared" si="28"/>
        <v>0</v>
      </c>
      <c r="D107" s="93">
        <f t="shared" si="28"/>
        <v>0</v>
      </c>
      <c r="E107" s="93">
        <f t="shared" si="29"/>
        <v>0</v>
      </c>
      <c r="F107" s="93">
        <v>0</v>
      </c>
      <c r="G107" s="93">
        <v>0</v>
      </c>
      <c r="H107" s="93">
        <f t="shared" si="30"/>
        <v>0</v>
      </c>
      <c r="I107" s="93">
        <v>0</v>
      </c>
      <c r="J107" s="93">
        <v>0</v>
      </c>
      <c r="K107" s="93">
        <f t="shared" si="31"/>
        <v>0</v>
      </c>
      <c r="L107" s="93">
        <v>0</v>
      </c>
      <c r="M107" s="93">
        <v>0</v>
      </c>
    </row>
    <row r="108" spans="1:13" ht="12.75">
      <c r="A108" s="2" t="s">
        <v>65</v>
      </c>
      <c r="B108" s="93">
        <f t="shared" si="27"/>
        <v>35</v>
      </c>
      <c r="C108" s="93">
        <f t="shared" si="28"/>
        <v>24</v>
      </c>
      <c r="D108" s="93">
        <f t="shared" si="28"/>
        <v>11</v>
      </c>
      <c r="E108" s="93">
        <f t="shared" si="29"/>
        <v>2</v>
      </c>
      <c r="F108" s="93">
        <v>2</v>
      </c>
      <c r="G108" s="93">
        <v>0</v>
      </c>
      <c r="H108" s="93">
        <f t="shared" si="30"/>
        <v>10</v>
      </c>
      <c r="I108" s="93">
        <v>6</v>
      </c>
      <c r="J108" s="93">
        <v>4</v>
      </c>
      <c r="K108" s="93">
        <f t="shared" si="31"/>
        <v>23</v>
      </c>
      <c r="L108" s="93">
        <v>16</v>
      </c>
      <c r="M108" s="93">
        <v>7</v>
      </c>
    </row>
    <row r="109" spans="1:13" ht="12.75">
      <c r="A109" s="2" t="s">
        <v>66</v>
      </c>
      <c r="B109" s="93">
        <f t="shared" si="27"/>
        <v>24</v>
      </c>
      <c r="C109" s="93">
        <f t="shared" si="28"/>
        <v>13</v>
      </c>
      <c r="D109" s="93">
        <f t="shared" si="28"/>
        <v>11</v>
      </c>
      <c r="E109" s="93">
        <f t="shared" si="29"/>
        <v>0</v>
      </c>
      <c r="F109" s="93">
        <v>0</v>
      </c>
      <c r="G109" s="93">
        <v>0</v>
      </c>
      <c r="H109" s="93">
        <f t="shared" si="30"/>
        <v>11</v>
      </c>
      <c r="I109" s="93">
        <v>5</v>
      </c>
      <c r="J109" s="93">
        <v>6</v>
      </c>
      <c r="K109" s="93">
        <f t="shared" si="31"/>
        <v>13</v>
      </c>
      <c r="L109" s="93">
        <v>8</v>
      </c>
      <c r="M109" s="93">
        <v>5</v>
      </c>
    </row>
    <row r="110" spans="1:13" ht="12.75">
      <c r="A110" s="2" t="s">
        <v>67</v>
      </c>
      <c r="B110" s="93">
        <f t="shared" si="27"/>
        <v>17</v>
      </c>
      <c r="C110" s="93">
        <f t="shared" si="28"/>
        <v>8</v>
      </c>
      <c r="D110" s="93">
        <f t="shared" si="28"/>
        <v>9</v>
      </c>
      <c r="E110" s="93">
        <f t="shared" si="29"/>
        <v>2</v>
      </c>
      <c r="F110" s="93">
        <v>1</v>
      </c>
      <c r="G110" s="93">
        <v>1</v>
      </c>
      <c r="H110" s="93">
        <f t="shared" si="30"/>
        <v>0</v>
      </c>
      <c r="I110" s="93">
        <v>0</v>
      </c>
      <c r="J110" s="93">
        <v>0</v>
      </c>
      <c r="K110" s="93">
        <f t="shared" si="31"/>
        <v>15</v>
      </c>
      <c r="L110" s="93">
        <v>7</v>
      </c>
      <c r="M110" s="93">
        <v>8</v>
      </c>
    </row>
    <row r="111" spans="1:13" ht="12.75">
      <c r="A111" s="2" t="s">
        <v>68</v>
      </c>
      <c r="B111" s="93">
        <f t="shared" si="27"/>
        <v>28</v>
      </c>
      <c r="C111" s="93">
        <f t="shared" si="28"/>
        <v>16</v>
      </c>
      <c r="D111" s="93">
        <f t="shared" si="28"/>
        <v>12</v>
      </c>
      <c r="E111" s="93">
        <f t="shared" si="29"/>
        <v>2</v>
      </c>
      <c r="F111" s="93">
        <v>0</v>
      </c>
      <c r="G111" s="93">
        <v>2</v>
      </c>
      <c r="H111" s="93">
        <f t="shared" si="30"/>
        <v>5</v>
      </c>
      <c r="I111" s="93">
        <v>3</v>
      </c>
      <c r="J111" s="93">
        <v>2</v>
      </c>
      <c r="K111" s="93">
        <f t="shared" si="31"/>
        <v>21</v>
      </c>
      <c r="L111" s="93">
        <v>13</v>
      </c>
      <c r="M111" s="93">
        <v>8</v>
      </c>
    </row>
    <row r="112" spans="1:13" ht="12.75">
      <c r="A112" s="2" t="s">
        <v>69</v>
      </c>
      <c r="B112" s="93">
        <f t="shared" si="27"/>
        <v>28</v>
      </c>
      <c r="C112" s="93">
        <f t="shared" si="28"/>
        <v>10</v>
      </c>
      <c r="D112" s="93">
        <f t="shared" si="28"/>
        <v>18</v>
      </c>
      <c r="E112" s="93">
        <f t="shared" si="29"/>
        <v>1</v>
      </c>
      <c r="F112" s="93">
        <v>1</v>
      </c>
      <c r="G112" s="93">
        <v>0</v>
      </c>
      <c r="H112" s="93">
        <f t="shared" si="30"/>
        <v>5</v>
      </c>
      <c r="I112" s="93">
        <v>2</v>
      </c>
      <c r="J112" s="93">
        <v>3</v>
      </c>
      <c r="K112" s="93">
        <f t="shared" si="31"/>
        <v>22</v>
      </c>
      <c r="L112" s="93">
        <v>7</v>
      </c>
      <c r="M112" s="93">
        <v>15</v>
      </c>
    </row>
    <row r="113" spans="1:13" ht="12.75">
      <c r="A113" s="2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1:13" ht="12.75">
      <c r="A114" s="2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1:13" ht="12.75">
      <c r="A115" s="2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1:13" ht="12.75">
      <c r="A116" s="40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1:13" ht="5.25" customHeight="1">
      <c r="A117" s="2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1:13" ht="12.75">
      <c r="A118" s="2" t="s">
        <v>34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1:13" ht="9.75" customHeight="1">
      <c r="A119" s="2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1:13" ht="12.75">
      <c r="A120" s="3" t="s">
        <v>7</v>
      </c>
      <c r="B120" s="113" t="s">
        <v>8</v>
      </c>
      <c r="C120" s="113"/>
      <c r="D120" s="93"/>
      <c r="E120" s="93" t="s">
        <v>9</v>
      </c>
      <c r="F120" s="93"/>
      <c r="G120" s="93"/>
      <c r="H120" s="93" t="s">
        <v>10</v>
      </c>
      <c r="I120" s="93"/>
      <c r="J120" s="93"/>
      <c r="K120" s="93" t="s">
        <v>11</v>
      </c>
      <c r="L120" s="93"/>
      <c r="M120" s="93"/>
    </row>
    <row r="121" spans="1:13" ht="12.75">
      <c r="A121" s="2"/>
      <c r="B121" s="113" t="s">
        <v>339</v>
      </c>
      <c r="C121" s="113"/>
      <c r="D121" s="93"/>
      <c r="E121" s="93">
        <v>2007</v>
      </c>
      <c r="F121" s="93"/>
      <c r="G121" s="93"/>
      <c r="H121" s="93">
        <v>2007</v>
      </c>
      <c r="I121" s="93"/>
      <c r="J121" s="93"/>
      <c r="K121" s="93">
        <v>2008</v>
      </c>
      <c r="L121" s="93"/>
      <c r="M121" s="93"/>
    </row>
    <row r="122" spans="1:13" ht="13.5" thickBot="1">
      <c r="A122" s="15"/>
      <c r="B122" s="79" t="s">
        <v>12</v>
      </c>
      <c r="C122" s="79" t="s">
        <v>13</v>
      </c>
      <c r="D122" s="79" t="s">
        <v>14</v>
      </c>
      <c r="E122" s="79" t="s">
        <v>12</v>
      </c>
      <c r="F122" s="79" t="s">
        <v>13</v>
      </c>
      <c r="G122" s="79" t="s">
        <v>14</v>
      </c>
      <c r="H122" s="79" t="s">
        <v>12</v>
      </c>
      <c r="I122" s="79" t="s">
        <v>13</v>
      </c>
      <c r="J122" s="79" t="s">
        <v>14</v>
      </c>
      <c r="K122" s="79" t="s">
        <v>12</v>
      </c>
      <c r="L122" s="79" t="s">
        <v>13</v>
      </c>
      <c r="M122" s="79" t="s">
        <v>14</v>
      </c>
    </row>
    <row r="123" spans="1:13" ht="13.5" thickBot="1">
      <c r="A123" s="9" t="s">
        <v>70</v>
      </c>
      <c r="B123" s="80">
        <f>SUM(C123,D123)</f>
        <v>199</v>
      </c>
      <c r="C123" s="80">
        <f>SUM(F123,I123,L123)</f>
        <v>98</v>
      </c>
      <c r="D123" s="80">
        <f>SUM(G123,J123,M123)</f>
        <v>101</v>
      </c>
      <c r="E123" s="80">
        <f>SUM(F123:G123)</f>
        <v>40</v>
      </c>
      <c r="F123" s="80">
        <f>SUM(F125,F137,F151,F161,F169)</f>
        <v>19</v>
      </c>
      <c r="G123" s="80">
        <f>SUM(G125,G137,G151,G161,G169)</f>
        <v>21</v>
      </c>
      <c r="H123" s="80">
        <f>H169+H161+H151+H137+H125</f>
        <v>83</v>
      </c>
      <c r="I123" s="80">
        <f>I169+I161+I151+I137+I125</f>
        <v>44</v>
      </c>
      <c r="J123" s="80">
        <f>J169+J161+J151+J137+J125</f>
        <v>39</v>
      </c>
      <c r="K123" s="80">
        <f>K125+K137+K151+K161+K169</f>
        <v>76</v>
      </c>
      <c r="L123" s="80">
        <f>L125+L137+L151+L161+L169</f>
        <v>35</v>
      </c>
      <c r="M123" s="106">
        <f>M125+M137+M151+M161+M169</f>
        <v>41</v>
      </c>
    </row>
    <row r="124" spans="1:13" ht="12.75">
      <c r="A124" s="2"/>
      <c r="B124" s="93"/>
      <c r="C124" s="93"/>
      <c r="D124" s="93"/>
      <c r="F124" s="93"/>
      <c r="G124" s="93"/>
      <c r="H124" s="93"/>
      <c r="I124" s="93"/>
      <c r="J124" s="93"/>
      <c r="K124" s="93"/>
      <c r="L124" s="93"/>
      <c r="M124" s="93"/>
    </row>
    <row r="125" spans="1:13" ht="13.5" thickBot="1">
      <c r="A125" s="12" t="s">
        <v>71</v>
      </c>
      <c r="B125" s="94">
        <f>SUM(C125,D125)</f>
        <v>37</v>
      </c>
      <c r="C125" s="94">
        <f>SUM(F125,I125,L125)</f>
        <v>20</v>
      </c>
      <c r="D125" s="94">
        <f>SUM(G125,J125,M125)</f>
        <v>17</v>
      </c>
      <c r="E125" s="94">
        <f>SUM(F125,G125)</f>
        <v>9</v>
      </c>
      <c r="F125" s="94">
        <f>SUM(F127:F135)</f>
        <v>4</v>
      </c>
      <c r="G125" s="94">
        <f>SUM(G127:G135)</f>
        <v>5</v>
      </c>
      <c r="H125" s="94">
        <f>SUM(H127:H136)</f>
        <v>17</v>
      </c>
      <c r="I125" s="94">
        <f>SUM(I127:I135)</f>
        <v>8</v>
      </c>
      <c r="J125" s="94">
        <f>SUM(J127:J135)</f>
        <v>9</v>
      </c>
      <c r="K125" s="94">
        <f>SUM(K127:K135)</f>
        <v>11</v>
      </c>
      <c r="L125" s="94">
        <f>SUM(L127:L135)</f>
        <v>8</v>
      </c>
      <c r="M125" s="94">
        <f>SUM(M127:M135)</f>
        <v>3</v>
      </c>
    </row>
    <row r="126" spans="1:13" ht="7.5" customHeight="1">
      <c r="A126" s="15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</row>
    <row r="127" spans="1:13" ht="12.75" customHeight="1">
      <c r="A127" s="2" t="s">
        <v>310</v>
      </c>
      <c r="B127" s="93">
        <f aca="true" t="shared" si="32" ref="B127:B135">C127+D127</f>
        <v>2</v>
      </c>
      <c r="C127" s="93">
        <v>1</v>
      </c>
      <c r="D127" s="93">
        <v>1</v>
      </c>
      <c r="E127" s="93">
        <f>SUM(F127:G127)</f>
        <v>0</v>
      </c>
      <c r="F127" s="93">
        <v>0</v>
      </c>
      <c r="G127" s="93">
        <v>0</v>
      </c>
      <c r="H127" s="93">
        <f aca="true" t="shared" si="33" ref="H127:H135">I127+J127</f>
        <v>2</v>
      </c>
      <c r="I127" s="93">
        <v>2</v>
      </c>
      <c r="J127" s="93">
        <v>0</v>
      </c>
      <c r="K127" s="93">
        <f aca="true" t="shared" si="34" ref="K127:K135">L127+M127</f>
        <v>3</v>
      </c>
      <c r="L127" s="93">
        <v>2</v>
      </c>
      <c r="M127" s="93">
        <v>1</v>
      </c>
    </row>
    <row r="128" spans="1:13" ht="12.75">
      <c r="A128" s="2" t="s">
        <v>72</v>
      </c>
      <c r="B128" s="93">
        <f t="shared" si="32"/>
        <v>6</v>
      </c>
      <c r="C128" s="93">
        <f aca="true" t="shared" si="35" ref="C128:D135">SUM(F128,I128,L128)</f>
        <v>2</v>
      </c>
      <c r="D128" s="93">
        <f t="shared" si="35"/>
        <v>4</v>
      </c>
      <c r="E128" s="93">
        <f aca="true" t="shared" si="36" ref="E128:E135">SUM(F128,G128)</f>
        <v>1</v>
      </c>
      <c r="F128" s="93">
        <v>0</v>
      </c>
      <c r="G128" s="93">
        <v>1</v>
      </c>
      <c r="H128" s="93">
        <f t="shared" si="33"/>
        <v>4</v>
      </c>
      <c r="I128" s="93">
        <v>1</v>
      </c>
      <c r="J128" s="93">
        <v>3</v>
      </c>
      <c r="K128" s="93">
        <f t="shared" si="34"/>
        <v>1</v>
      </c>
      <c r="L128" s="93">
        <v>1</v>
      </c>
      <c r="M128" s="93">
        <v>0</v>
      </c>
    </row>
    <row r="129" spans="1:13" ht="12.75">
      <c r="A129" s="2" t="s">
        <v>73</v>
      </c>
      <c r="B129" s="93">
        <f t="shared" si="32"/>
        <v>4</v>
      </c>
      <c r="C129" s="93">
        <f t="shared" si="35"/>
        <v>1</v>
      </c>
      <c r="D129" s="93">
        <f t="shared" si="35"/>
        <v>3</v>
      </c>
      <c r="E129" s="93">
        <f t="shared" si="36"/>
        <v>0</v>
      </c>
      <c r="F129" s="93">
        <v>0</v>
      </c>
      <c r="G129" s="93">
        <v>0</v>
      </c>
      <c r="H129" s="93">
        <f t="shared" si="33"/>
        <v>3</v>
      </c>
      <c r="I129" s="93">
        <v>0</v>
      </c>
      <c r="J129" s="93">
        <v>3</v>
      </c>
      <c r="K129" s="93">
        <f t="shared" si="34"/>
        <v>1</v>
      </c>
      <c r="L129" s="93">
        <v>1</v>
      </c>
      <c r="M129" s="93">
        <v>0</v>
      </c>
    </row>
    <row r="130" spans="1:13" ht="12.75">
      <c r="A130" s="2" t="s">
        <v>74</v>
      </c>
      <c r="B130" s="93">
        <f t="shared" si="32"/>
        <v>4</v>
      </c>
      <c r="C130" s="93">
        <f t="shared" si="35"/>
        <v>3</v>
      </c>
      <c r="D130" s="93">
        <f t="shared" si="35"/>
        <v>1</v>
      </c>
      <c r="E130" s="93">
        <f t="shared" si="36"/>
        <v>1</v>
      </c>
      <c r="F130" s="93">
        <v>1</v>
      </c>
      <c r="G130" s="93">
        <v>0</v>
      </c>
      <c r="H130" s="93">
        <f t="shared" si="33"/>
        <v>1</v>
      </c>
      <c r="I130" s="93">
        <v>0</v>
      </c>
      <c r="J130" s="93">
        <v>1</v>
      </c>
      <c r="K130" s="93">
        <f t="shared" si="34"/>
        <v>2</v>
      </c>
      <c r="L130" s="93">
        <v>2</v>
      </c>
      <c r="M130" s="93">
        <v>0</v>
      </c>
    </row>
    <row r="131" spans="1:13" ht="12.75">
      <c r="A131" s="70" t="s">
        <v>282</v>
      </c>
      <c r="B131" s="93">
        <f t="shared" si="32"/>
        <v>5</v>
      </c>
      <c r="C131" s="93">
        <f t="shared" si="35"/>
        <v>3</v>
      </c>
      <c r="D131" s="93">
        <f t="shared" si="35"/>
        <v>2</v>
      </c>
      <c r="E131" s="93">
        <f t="shared" si="36"/>
        <v>3</v>
      </c>
      <c r="F131" s="93">
        <v>2</v>
      </c>
      <c r="G131" s="93">
        <v>1</v>
      </c>
      <c r="H131" s="93">
        <f t="shared" si="33"/>
        <v>1</v>
      </c>
      <c r="I131" s="93">
        <v>0</v>
      </c>
      <c r="J131" s="93">
        <v>1</v>
      </c>
      <c r="K131" s="93">
        <f t="shared" si="34"/>
        <v>1</v>
      </c>
      <c r="L131" s="93">
        <v>1</v>
      </c>
      <c r="M131" s="93">
        <v>0</v>
      </c>
    </row>
    <row r="132" spans="1:13" ht="12.75">
      <c r="A132" s="2" t="s">
        <v>283</v>
      </c>
      <c r="B132" s="93">
        <f t="shared" si="32"/>
        <v>1</v>
      </c>
      <c r="C132" s="93">
        <f t="shared" si="35"/>
        <v>1</v>
      </c>
      <c r="D132" s="93">
        <f t="shared" si="35"/>
        <v>0</v>
      </c>
      <c r="E132" s="93">
        <f t="shared" si="36"/>
        <v>0</v>
      </c>
      <c r="F132" s="93">
        <v>0</v>
      </c>
      <c r="G132" s="93">
        <v>0</v>
      </c>
      <c r="H132" s="93">
        <f t="shared" si="33"/>
        <v>1</v>
      </c>
      <c r="I132" s="93">
        <v>1</v>
      </c>
      <c r="J132" s="93">
        <v>0</v>
      </c>
      <c r="K132" s="93">
        <f t="shared" si="34"/>
        <v>0</v>
      </c>
      <c r="L132" s="93">
        <v>0</v>
      </c>
      <c r="M132" s="93">
        <v>0</v>
      </c>
    </row>
    <row r="133" spans="1:13" ht="12.75">
      <c r="A133" s="2" t="s">
        <v>75</v>
      </c>
      <c r="B133" s="93">
        <f t="shared" si="32"/>
        <v>5</v>
      </c>
      <c r="C133" s="93">
        <f t="shared" si="35"/>
        <v>2</v>
      </c>
      <c r="D133" s="93">
        <f t="shared" si="35"/>
        <v>3</v>
      </c>
      <c r="E133" s="93">
        <f t="shared" si="36"/>
        <v>1</v>
      </c>
      <c r="F133" s="93">
        <v>0</v>
      </c>
      <c r="G133" s="93">
        <v>1</v>
      </c>
      <c r="H133" s="93">
        <f t="shared" si="33"/>
        <v>2</v>
      </c>
      <c r="I133" s="93">
        <v>1</v>
      </c>
      <c r="J133" s="93">
        <v>1</v>
      </c>
      <c r="K133" s="93">
        <f t="shared" si="34"/>
        <v>2</v>
      </c>
      <c r="L133" s="93">
        <v>1</v>
      </c>
      <c r="M133" s="93">
        <v>1</v>
      </c>
    </row>
    <row r="134" spans="1:13" ht="12.75">
      <c r="A134" s="2" t="s">
        <v>76</v>
      </c>
      <c r="B134" s="93">
        <f t="shared" si="32"/>
        <v>5</v>
      </c>
      <c r="C134" s="93">
        <f t="shared" si="35"/>
        <v>4</v>
      </c>
      <c r="D134" s="93">
        <f t="shared" si="35"/>
        <v>1</v>
      </c>
      <c r="E134" s="93">
        <f t="shared" si="36"/>
        <v>1</v>
      </c>
      <c r="F134" s="93">
        <v>1</v>
      </c>
      <c r="G134" s="93">
        <v>0</v>
      </c>
      <c r="H134" s="93">
        <f t="shared" si="33"/>
        <v>3</v>
      </c>
      <c r="I134" s="93">
        <v>3</v>
      </c>
      <c r="J134" s="93">
        <v>0</v>
      </c>
      <c r="K134" s="93">
        <f t="shared" si="34"/>
        <v>1</v>
      </c>
      <c r="L134" s="93">
        <v>0</v>
      </c>
      <c r="M134" s="93">
        <v>1</v>
      </c>
    </row>
    <row r="135" spans="1:13" ht="12.75">
      <c r="A135" s="2" t="s">
        <v>77</v>
      </c>
      <c r="B135" s="93">
        <f t="shared" si="32"/>
        <v>2</v>
      </c>
      <c r="C135" s="93">
        <f t="shared" si="35"/>
        <v>0</v>
      </c>
      <c r="D135" s="93">
        <f t="shared" si="35"/>
        <v>2</v>
      </c>
      <c r="E135" s="93">
        <f t="shared" si="36"/>
        <v>2</v>
      </c>
      <c r="F135" s="93">
        <v>0</v>
      </c>
      <c r="G135" s="93">
        <v>2</v>
      </c>
      <c r="H135" s="93">
        <f t="shared" si="33"/>
        <v>0</v>
      </c>
      <c r="I135" s="93">
        <v>0</v>
      </c>
      <c r="J135" s="93">
        <v>0</v>
      </c>
      <c r="K135" s="93">
        <f t="shared" si="34"/>
        <v>0</v>
      </c>
      <c r="L135" s="93">
        <v>0</v>
      </c>
      <c r="M135" s="93">
        <v>0</v>
      </c>
    </row>
    <row r="136" spans="1:13" ht="8.25" customHeight="1">
      <c r="A136" s="2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1:13" ht="13.5" thickBot="1">
      <c r="A137" s="12" t="s">
        <v>35</v>
      </c>
      <c r="B137" s="94">
        <f>SUM(C137,D137)</f>
        <v>72</v>
      </c>
      <c r="C137" s="94">
        <f>SUM(F137,I137,L137)</f>
        <v>47</v>
      </c>
      <c r="D137" s="94">
        <f>SUM(G137,J137,M137)</f>
        <v>25</v>
      </c>
      <c r="E137" s="94">
        <f aca="true" t="shared" si="37" ref="E137:M137">SUM(E139:E149)</f>
        <v>12</v>
      </c>
      <c r="F137" s="94">
        <f t="shared" si="37"/>
        <v>9</v>
      </c>
      <c r="G137" s="94">
        <f t="shared" si="37"/>
        <v>3</v>
      </c>
      <c r="H137" s="94">
        <f t="shared" si="37"/>
        <v>27</v>
      </c>
      <c r="I137" s="94">
        <f t="shared" si="37"/>
        <v>21</v>
      </c>
      <c r="J137" s="94">
        <f t="shared" si="37"/>
        <v>6</v>
      </c>
      <c r="K137" s="94">
        <f t="shared" si="37"/>
        <v>33</v>
      </c>
      <c r="L137" s="94">
        <f t="shared" si="37"/>
        <v>17</v>
      </c>
      <c r="M137" s="94">
        <f t="shared" si="37"/>
        <v>16</v>
      </c>
    </row>
    <row r="138" spans="1:13" ht="8.25" customHeight="1">
      <c r="A138" s="2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1:13" ht="12.75">
      <c r="A139" s="2" t="s">
        <v>37</v>
      </c>
      <c r="B139" s="93">
        <f aca="true" t="shared" si="38" ref="B139:B149">C139+D139</f>
        <v>17</v>
      </c>
      <c r="C139" s="93">
        <f aca="true" t="shared" si="39" ref="C139:C149">SUM(F139,I139,L139)</f>
        <v>11</v>
      </c>
      <c r="D139" s="93">
        <f aca="true" t="shared" si="40" ref="D139:D149">SUM(G139,J139,M139)</f>
        <v>6</v>
      </c>
      <c r="E139" s="93">
        <f aca="true" t="shared" si="41" ref="E139:E149">SUM(F139,G139)</f>
        <v>2</v>
      </c>
      <c r="F139" s="93">
        <v>2</v>
      </c>
      <c r="G139" s="93">
        <v>0</v>
      </c>
      <c r="H139" s="93">
        <f aca="true" t="shared" si="42" ref="H139:H149">I139+J139</f>
        <v>6</v>
      </c>
      <c r="I139" s="93">
        <v>4</v>
      </c>
      <c r="J139" s="93">
        <v>2</v>
      </c>
      <c r="K139" s="93">
        <f aca="true" t="shared" si="43" ref="K139:K149">L139+M139</f>
        <v>9</v>
      </c>
      <c r="L139" s="93">
        <v>5</v>
      </c>
      <c r="M139" s="93">
        <v>4</v>
      </c>
    </row>
    <row r="140" spans="1:13" ht="12.75">
      <c r="A140" s="2" t="s">
        <v>78</v>
      </c>
      <c r="B140" s="93">
        <f t="shared" si="38"/>
        <v>11</v>
      </c>
      <c r="C140" s="93">
        <f t="shared" si="39"/>
        <v>8</v>
      </c>
      <c r="D140" s="93">
        <f t="shared" si="40"/>
        <v>3</v>
      </c>
      <c r="E140" s="93">
        <f t="shared" si="41"/>
        <v>3</v>
      </c>
      <c r="F140" s="93">
        <v>2</v>
      </c>
      <c r="G140" s="93">
        <v>1</v>
      </c>
      <c r="H140" s="93">
        <f t="shared" si="42"/>
        <v>2</v>
      </c>
      <c r="I140" s="93">
        <v>1</v>
      </c>
      <c r="J140" s="93">
        <v>1</v>
      </c>
      <c r="K140" s="93">
        <f t="shared" si="43"/>
        <v>6</v>
      </c>
      <c r="L140" s="93">
        <v>5</v>
      </c>
      <c r="M140" s="93">
        <v>1</v>
      </c>
    </row>
    <row r="141" spans="1:13" ht="12.75">
      <c r="A141" s="2" t="s">
        <v>307</v>
      </c>
      <c r="B141" s="93">
        <f t="shared" si="38"/>
        <v>2</v>
      </c>
      <c r="C141" s="93">
        <f t="shared" si="39"/>
        <v>2</v>
      </c>
      <c r="D141" s="93">
        <f t="shared" si="40"/>
        <v>0</v>
      </c>
      <c r="E141" s="93">
        <f t="shared" si="41"/>
        <v>1</v>
      </c>
      <c r="F141" s="93">
        <v>1</v>
      </c>
      <c r="G141" s="93">
        <v>0</v>
      </c>
      <c r="H141" s="93">
        <f t="shared" si="42"/>
        <v>1</v>
      </c>
      <c r="I141" s="93">
        <v>1</v>
      </c>
      <c r="J141" s="93">
        <v>0</v>
      </c>
      <c r="K141" s="93">
        <f t="shared" si="43"/>
        <v>0</v>
      </c>
      <c r="L141" s="93">
        <v>0</v>
      </c>
      <c r="M141" s="93">
        <v>0</v>
      </c>
    </row>
    <row r="142" spans="1:13" ht="12.75">
      <c r="A142" s="2" t="s">
        <v>79</v>
      </c>
      <c r="B142" s="93">
        <f t="shared" si="38"/>
        <v>8</v>
      </c>
      <c r="C142" s="93">
        <f t="shared" si="39"/>
        <v>7</v>
      </c>
      <c r="D142" s="93">
        <f t="shared" si="40"/>
        <v>1</v>
      </c>
      <c r="E142" s="93">
        <f t="shared" si="41"/>
        <v>1</v>
      </c>
      <c r="F142" s="93">
        <v>1</v>
      </c>
      <c r="G142" s="93">
        <v>0</v>
      </c>
      <c r="H142" s="93">
        <f t="shared" si="42"/>
        <v>5</v>
      </c>
      <c r="I142" s="93">
        <v>5</v>
      </c>
      <c r="J142" s="93">
        <v>0</v>
      </c>
      <c r="K142" s="93">
        <f t="shared" si="43"/>
        <v>2</v>
      </c>
      <c r="L142" s="93">
        <v>1</v>
      </c>
      <c r="M142" s="93">
        <v>1</v>
      </c>
    </row>
    <row r="143" spans="1:13" ht="12.75">
      <c r="A143" s="2" t="s">
        <v>54</v>
      </c>
      <c r="B143" s="93">
        <f t="shared" si="38"/>
        <v>2</v>
      </c>
      <c r="C143" s="93">
        <f t="shared" si="39"/>
        <v>2</v>
      </c>
      <c r="D143" s="93">
        <f t="shared" si="40"/>
        <v>0</v>
      </c>
      <c r="E143" s="93">
        <f t="shared" si="41"/>
        <v>1</v>
      </c>
      <c r="F143" s="93">
        <v>1</v>
      </c>
      <c r="G143" s="93">
        <v>0</v>
      </c>
      <c r="H143" s="93">
        <f t="shared" si="42"/>
        <v>1</v>
      </c>
      <c r="I143" s="93">
        <v>1</v>
      </c>
      <c r="J143" s="93">
        <v>0</v>
      </c>
      <c r="K143" s="93">
        <f t="shared" si="43"/>
        <v>0</v>
      </c>
      <c r="L143" s="93">
        <v>0</v>
      </c>
      <c r="M143" s="93">
        <v>0</v>
      </c>
    </row>
    <row r="144" spans="1:13" ht="12.75">
      <c r="A144" s="2" t="s">
        <v>40</v>
      </c>
      <c r="B144" s="93">
        <f t="shared" si="38"/>
        <v>6</v>
      </c>
      <c r="C144" s="93">
        <f t="shared" si="39"/>
        <v>2</v>
      </c>
      <c r="D144" s="93">
        <f t="shared" si="40"/>
        <v>4</v>
      </c>
      <c r="E144" s="93">
        <f t="shared" si="41"/>
        <v>2</v>
      </c>
      <c r="F144" s="93">
        <v>0</v>
      </c>
      <c r="G144" s="93">
        <v>2</v>
      </c>
      <c r="H144" s="93">
        <f t="shared" si="42"/>
        <v>1</v>
      </c>
      <c r="I144" s="93">
        <v>1</v>
      </c>
      <c r="J144" s="93">
        <v>0</v>
      </c>
      <c r="K144" s="93">
        <f t="shared" si="43"/>
        <v>3</v>
      </c>
      <c r="L144" s="93">
        <v>1</v>
      </c>
      <c r="M144" s="93">
        <v>2</v>
      </c>
    </row>
    <row r="145" spans="1:13" ht="12.75">
      <c r="A145" s="2" t="s">
        <v>41</v>
      </c>
      <c r="B145" s="93">
        <f t="shared" si="38"/>
        <v>3</v>
      </c>
      <c r="C145" s="93">
        <f t="shared" si="39"/>
        <v>1</v>
      </c>
      <c r="D145" s="93">
        <f t="shared" si="40"/>
        <v>2</v>
      </c>
      <c r="E145" s="93">
        <f t="shared" si="41"/>
        <v>0</v>
      </c>
      <c r="F145" s="93">
        <v>0</v>
      </c>
      <c r="G145" s="93">
        <v>0</v>
      </c>
      <c r="H145" s="93">
        <f t="shared" si="42"/>
        <v>1</v>
      </c>
      <c r="I145" s="93">
        <v>0</v>
      </c>
      <c r="J145" s="93">
        <v>1</v>
      </c>
      <c r="K145" s="93">
        <f t="shared" si="43"/>
        <v>2</v>
      </c>
      <c r="L145" s="93">
        <v>1</v>
      </c>
      <c r="M145" s="93">
        <v>1</v>
      </c>
    </row>
    <row r="146" spans="1:13" ht="12.75">
      <c r="A146" s="2" t="s">
        <v>42</v>
      </c>
      <c r="B146" s="93">
        <f t="shared" si="38"/>
        <v>4</v>
      </c>
      <c r="C146" s="93">
        <f t="shared" si="39"/>
        <v>0</v>
      </c>
      <c r="D146" s="93">
        <f t="shared" si="40"/>
        <v>4</v>
      </c>
      <c r="E146" s="93">
        <f t="shared" si="41"/>
        <v>0</v>
      </c>
      <c r="F146" s="93">
        <v>0</v>
      </c>
      <c r="G146" s="93">
        <v>0</v>
      </c>
      <c r="H146" s="93">
        <f t="shared" si="42"/>
        <v>0</v>
      </c>
      <c r="I146" s="93">
        <v>0</v>
      </c>
      <c r="J146" s="93">
        <v>0</v>
      </c>
      <c r="K146" s="93">
        <f t="shared" si="43"/>
        <v>4</v>
      </c>
      <c r="L146" s="93">
        <v>0</v>
      </c>
      <c r="M146" s="93">
        <v>4</v>
      </c>
    </row>
    <row r="147" spans="1:13" ht="12.75">
      <c r="A147" s="2" t="s">
        <v>281</v>
      </c>
      <c r="B147" s="93">
        <f t="shared" si="38"/>
        <v>2</v>
      </c>
      <c r="C147" s="93">
        <f t="shared" si="39"/>
        <v>1</v>
      </c>
      <c r="D147" s="93">
        <f t="shared" si="40"/>
        <v>1</v>
      </c>
      <c r="E147" s="93">
        <f t="shared" si="41"/>
        <v>0</v>
      </c>
      <c r="F147" s="93">
        <v>0</v>
      </c>
      <c r="G147" s="93">
        <v>0</v>
      </c>
      <c r="H147" s="93">
        <f t="shared" si="42"/>
        <v>2</v>
      </c>
      <c r="I147" s="93">
        <v>1</v>
      </c>
      <c r="J147" s="93">
        <v>1</v>
      </c>
      <c r="K147" s="93">
        <f t="shared" si="43"/>
        <v>0</v>
      </c>
      <c r="L147" s="93">
        <v>0</v>
      </c>
      <c r="M147" s="93">
        <v>0</v>
      </c>
    </row>
    <row r="148" spans="1:13" ht="12.75">
      <c r="A148" s="2" t="s">
        <v>313</v>
      </c>
      <c r="B148" s="93">
        <f t="shared" si="38"/>
        <v>2</v>
      </c>
      <c r="C148" s="93">
        <f t="shared" si="39"/>
        <v>0</v>
      </c>
      <c r="D148" s="93">
        <f t="shared" si="40"/>
        <v>2</v>
      </c>
      <c r="E148" s="93">
        <f t="shared" si="41"/>
        <v>0</v>
      </c>
      <c r="F148" s="93">
        <v>0</v>
      </c>
      <c r="G148" s="93">
        <v>0</v>
      </c>
      <c r="H148" s="93">
        <f t="shared" si="42"/>
        <v>1</v>
      </c>
      <c r="I148" s="93">
        <v>0</v>
      </c>
      <c r="J148" s="93">
        <v>1</v>
      </c>
      <c r="K148" s="93">
        <f t="shared" si="43"/>
        <v>1</v>
      </c>
      <c r="L148" s="93">
        <v>0</v>
      </c>
      <c r="M148" s="93">
        <v>1</v>
      </c>
    </row>
    <row r="149" spans="1:13" ht="12.75">
      <c r="A149" s="2" t="s">
        <v>47</v>
      </c>
      <c r="B149" s="93">
        <f t="shared" si="38"/>
        <v>15</v>
      </c>
      <c r="C149" s="93">
        <f t="shared" si="39"/>
        <v>13</v>
      </c>
      <c r="D149" s="93">
        <f t="shared" si="40"/>
        <v>2</v>
      </c>
      <c r="E149" s="93">
        <f t="shared" si="41"/>
        <v>2</v>
      </c>
      <c r="F149" s="93">
        <v>2</v>
      </c>
      <c r="G149" s="93">
        <v>0</v>
      </c>
      <c r="H149" s="93">
        <f t="shared" si="42"/>
        <v>7</v>
      </c>
      <c r="I149" s="93">
        <v>7</v>
      </c>
      <c r="J149" s="93">
        <v>0</v>
      </c>
      <c r="K149" s="93">
        <f t="shared" si="43"/>
        <v>6</v>
      </c>
      <c r="L149" s="93">
        <v>4</v>
      </c>
      <c r="M149" s="93">
        <v>2</v>
      </c>
    </row>
    <row r="150" spans="1:13" ht="9.75" customHeight="1">
      <c r="A150" s="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1:13" ht="13.5" thickBot="1">
      <c r="A151" s="12" t="s">
        <v>26</v>
      </c>
      <c r="B151" s="94">
        <f>SUM(C151,D151)</f>
        <v>65</v>
      </c>
      <c r="C151" s="94">
        <f>SUM(F151,I151,L151)</f>
        <v>21</v>
      </c>
      <c r="D151" s="94">
        <f>SUM(G151,J151,M151)</f>
        <v>44</v>
      </c>
      <c r="E151" s="94">
        <f aca="true" t="shared" si="44" ref="E151:M151">SUM(E153:E159)</f>
        <v>14</v>
      </c>
      <c r="F151" s="94">
        <f t="shared" si="44"/>
        <v>6</v>
      </c>
      <c r="G151" s="94">
        <f t="shared" si="44"/>
        <v>8</v>
      </c>
      <c r="H151" s="94">
        <f t="shared" si="44"/>
        <v>31</v>
      </c>
      <c r="I151" s="94">
        <f t="shared" si="44"/>
        <v>11</v>
      </c>
      <c r="J151" s="94">
        <f t="shared" si="44"/>
        <v>20</v>
      </c>
      <c r="K151" s="94">
        <f t="shared" si="44"/>
        <v>20</v>
      </c>
      <c r="L151" s="94">
        <f t="shared" si="44"/>
        <v>4</v>
      </c>
      <c r="M151" s="94">
        <f t="shared" si="44"/>
        <v>16</v>
      </c>
    </row>
    <row r="152" spans="1:13" ht="9" customHeight="1">
      <c r="A152" s="2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1:13" ht="12.75">
      <c r="A153" s="70" t="s">
        <v>80</v>
      </c>
      <c r="B153" s="93">
        <f aca="true" t="shared" si="45" ref="B153:B159">C153+D153</f>
        <v>15</v>
      </c>
      <c r="C153" s="93">
        <f aca="true" t="shared" si="46" ref="C153:D159">SUM(F153,I153,L153)</f>
        <v>2</v>
      </c>
      <c r="D153" s="93">
        <f t="shared" si="46"/>
        <v>13</v>
      </c>
      <c r="E153" s="93">
        <f aca="true" t="shared" si="47" ref="E153:E159">SUM(F153,G153)</f>
        <v>2</v>
      </c>
      <c r="F153" s="93">
        <v>1</v>
      </c>
      <c r="G153" s="93">
        <v>1</v>
      </c>
      <c r="H153" s="93">
        <f aca="true" t="shared" si="48" ref="H153:H159">I153+J153</f>
        <v>3</v>
      </c>
      <c r="I153" s="93">
        <v>0</v>
      </c>
      <c r="J153" s="93">
        <v>3</v>
      </c>
      <c r="K153" s="93">
        <f aca="true" t="shared" si="49" ref="K153:K159">L153+M153</f>
        <v>10</v>
      </c>
      <c r="L153" s="93">
        <v>1</v>
      </c>
      <c r="M153" s="93">
        <v>9</v>
      </c>
    </row>
    <row r="154" spans="1:13" ht="12.75">
      <c r="A154" s="70" t="s">
        <v>81</v>
      </c>
      <c r="B154" s="93">
        <f t="shared" si="45"/>
        <v>19</v>
      </c>
      <c r="C154" s="93">
        <f t="shared" si="46"/>
        <v>6</v>
      </c>
      <c r="D154" s="93">
        <f t="shared" si="46"/>
        <v>13</v>
      </c>
      <c r="E154" s="93">
        <f t="shared" si="47"/>
        <v>2</v>
      </c>
      <c r="F154" s="93">
        <v>1</v>
      </c>
      <c r="G154" s="93">
        <v>1</v>
      </c>
      <c r="H154" s="93">
        <f t="shared" si="48"/>
        <v>12</v>
      </c>
      <c r="I154" s="93">
        <v>3</v>
      </c>
      <c r="J154" s="93">
        <v>9</v>
      </c>
      <c r="K154" s="93">
        <f t="shared" si="49"/>
        <v>5</v>
      </c>
      <c r="L154" s="93">
        <v>2</v>
      </c>
      <c r="M154" s="93">
        <v>3</v>
      </c>
    </row>
    <row r="155" spans="1:13" ht="12.75">
      <c r="A155" s="70" t="s">
        <v>280</v>
      </c>
      <c r="B155" s="93">
        <f t="shared" si="45"/>
        <v>11</v>
      </c>
      <c r="C155" s="93">
        <f t="shared" si="46"/>
        <v>5</v>
      </c>
      <c r="D155" s="93">
        <f t="shared" si="46"/>
        <v>6</v>
      </c>
      <c r="E155" s="93">
        <f t="shared" si="47"/>
        <v>3</v>
      </c>
      <c r="F155" s="93">
        <v>1</v>
      </c>
      <c r="G155" s="93">
        <v>2</v>
      </c>
      <c r="H155" s="93">
        <f t="shared" si="48"/>
        <v>7</v>
      </c>
      <c r="I155" s="93">
        <v>4</v>
      </c>
      <c r="J155" s="93">
        <v>3</v>
      </c>
      <c r="K155" s="93">
        <f t="shared" si="49"/>
        <v>1</v>
      </c>
      <c r="L155" s="93">
        <v>0</v>
      </c>
      <c r="M155" s="93">
        <v>1</v>
      </c>
    </row>
    <row r="156" spans="1:13" ht="12.75">
      <c r="A156" s="70" t="s">
        <v>292</v>
      </c>
      <c r="B156" s="93">
        <f t="shared" si="45"/>
        <v>3</v>
      </c>
      <c r="C156" s="93">
        <f t="shared" si="46"/>
        <v>3</v>
      </c>
      <c r="D156" s="93">
        <f t="shared" si="46"/>
        <v>0</v>
      </c>
      <c r="E156" s="93">
        <f t="shared" si="47"/>
        <v>0</v>
      </c>
      <c r="F156" s="93">
        <v>0</v>
      </c>
      <c r="G156" s="93">
        <v>0</v>
      </c>
      <c r="H156" s="93">
        <f t="shared" si="48"/>
        <v>3</v>
      </c>
      <c r="I156" s="93">
        <v>3</v>
      </c>
      <c r="J156" s="93">
        <v>0</v>
      </c>
      <c r="K156" s="93">
        <f t="shared" si="49"/>
        <v>0</v>
      </c>
      <c r="L156" s="93">
        <v>0</v>
      </c>
      <c r="M156" s="93">
        <v>0</v>
      </c>
    </row>
    <row r="157" spans="1:13" ht="12.75">
      <c r="A157" s="70" t="s">
        <v>82</v>
      </c>
      <c r="B157" s="93">
        <f t="shared" si="45"/>
        <v>11</v>
      </c>
      <c r="C157" s="93">
        <f t="shared" si="46"/>
        <v>2</v>
      </c>
      <c r="D157" s="93">
        <f t="shared" si="46"/>
        <v>9</v>
      </c>
      <c r="E157" s="93">
        <f t="shared" si="47"/>
        <v>6</v>
      </c>
      <c r="F157" s="93">
        <v>2</v>
      </c>
      <c r="G157" s="93">
        <v>4</v>
      </c>
      <c r="H157" s="93">
        <f t="shared" si="48"/>
        <v>4</v>
      </c>
      <c r="I157" s="93">
        <v>0</v>
      </c>
      <c r="J157" s="93">
        <v>4</v>
      </c>
      <c r="K157" s="93">
        <f t="shared" si="49"/>
        <v>1</v>
      </c>
      <c r="L157" s="93">
        <v>0</v>
      </c>
      <c r="M157" s="93">
        <v>1</v>
      </c>
    </row>
    <row r="158" spans="1:13" ht="12.75">
      <c r="A158" s="70" t="s">
        <v>83</v>
      </c>
      <c r="B158" s="93">
        <f t="shared" si="45"/>
        <v>4</v>
      </c>
      <c r="C158" s="93">
        <f t="shared" si="46"/>
        <v>2</v>
      </c>
      <c r="D158" s="93">
        <f t="shared" si="46"/>
        <v>2</v>
      </c>
      <c r="E158" s="93">
        <f t="shared" si="47"/>
        <v>1</v>
      </c>
      <c r="F158" s="93">
        <v>1</v>
      </c>
      <c r="G158" s="93">
        <v>0</v>
      </c>
      <c r="H158" s="93">
        <f t="shared" si="48"/>
        <v>2</v>
      </c>
      <c r="I158" s="93">
        <v>1</v>
      </c>
      <c r="J158" s="93">
        <v>1</v>
      </c>
      <c r="K158" s="93">
        <f t="shared" si="49"/>
        <v>1</v>
      </c>
      <c r="L158" s="93">
        <v>0</v>
      </c>
      <c r="M158" s="93">
        <v>1</v>
      </c>
    </row>
    <row r="159" spans="1:13" ht="12.75">
      <c r="A159" s="70" t="s">
        <v>84</v>
      </c>
      <c r="B159" s="93">
        <f t="shared" si="45"/>
        <v>2</v>
      </c>
      <c r="C159" s="93">
        <f t="shared" si="46"/>
        <v>1</v>
      </c>
      <c r="D159" s="93">
        <f t="shared" si="46"/>
        <v>1</v>
      </c>
      <c r="E159" s="93">
        <f t="shared" si="47"/>
        <v>0</v>
      </c>
      <c r="F159" s="93">
        <v>0</v>
      </c>
      <c r="G159" s="93">
        <v>0</v>
      </c>
      <c r="H159" s="93">
        <f t="shared" si="48"/>
        <v>0</v>
      </c>
      <c r="I159" s="93">
        <v>0</v>
      </c>
      <c r="J159" s="93">
        <v>0</v>
      </c>
      <c r="K159" s="93">
        <f t="shared" si="49"/>
        <v>2</v>
      </c>
      <c r="L159" s="93">
        <v>1</v>
      </c>
      <c r="M159" s="93">
        <v>1</v>
      </c>
    </row>
    <row r="160" spans="1:13" ht="7.5" customHeight="1">
      <c r="A160" s="2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1:13" ht="13.5" thickBot="1">
      <c r="A161" s="12" t="s">
        <v>63</v>
      </c>
      <c r="B161" s="94">
        <f>SUM(C161,D161)</f>
        <v>6</v>
      </c>
      <c r="C161" s="94">
        <f>SUM(F161,I161,L161)</f>
        <v>4</v>
      </c>
      <c r="D161" s="94">
        <f>SUM(G161,J161,M161)</f>
        <v>2</v>
      </c>
      <c r="E161" s="94">
        <f>SUM(E163:E167)</f>
        <v>0</v>
      </c>
      <c r="F161" s="94">
        <f>SUM(F163:F167)</f>
        <v>0</v>
      </c>
      <c r="G161" s="94">
        <f>SUM(G163:G167)</f>
        <v>0</v>
      </c>
      <c r="H161" s="94">
        <f>SUM(I161:J161)</f>
        <v>2</v>
      </c>
      <c r="I161" s="94">
        <f>SUM(I163:I167)</f>
        <v>2</v>
      </c>
      <c r="J161" s="94">
        <f>SUM(J163:J167)</f>
        <v>0</v>
      </c>
      <c r="K161" s="94">
        <f>SUM(K163:K167)</f>
        <v>4</v>
      </c>
      <c r="L161" s="94">
        <f>SUM(L163:L167)</f>
        <v>2</v>
      </c>
      <c r="M161" s="94">
        <f>SUM(M163:M167)</f>
        <v>2</v>
      </c>
    </row>
    <row r="162" spans="1:13" ht="9" customHeight="1">
      <c r="A162" s="15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</row>
    <row r="163" spans="1:13" ht="12.75">
      <c r="A163" s="15" t="s">
        <v>303</v>
      </c>
      <c r="B163" s="79">
        <f>SUM(C163:D163)</f>
        <v>0</v>
      </c>
      <c r="C163" s="79">
        <f aca="true" t="shared" si="50" ref="C163:D167">SUM(F163,I163,L163)</f>
        <v>0</v>
      </c>
      <c r="D163" s="79">
        <f t="shared" si="50"/>
        <v>0</v>
      </c>
      <c r="E163" s="79">
        <f>SUM(F163,G163)</f>
        <v>0</v>
      </c>
      <c r="F163" s="79">
        <v>0</v>
      </c>
      <c r="G163" s="79">
        <v>0</v>
      </c>
      <c r="H163" s="79">
        <f>SUM(I163:J163)</f>
        <v>0</v>
      </c>
      <c r="I163" s="93">
        <v>0</v>
      </c>
      <c r="J163" s="93">
        <v>0</v>
      </c>
      <c r="K163" s="79">
        <f>L163+M163</f>
        <v>0</v>
      </c>
      <c r="L163" s="93">
        <v>0</v>
      </c>
      <c r="M163" s="93">
        <v>0</v>
      </c>
    </row>
    <row r="164" spans="1:13" ht="12.75">
      <c r="A164" s="15" t="s">
        <v>304</v>
      </c>
      <c r="B164" s="79">
        <f>SUM(C164:D164)</f>
        <v>3</v>
      </c>
      <c r="C164" s="79">
        <f t="shared" si="50"/>
        <v>3</v>
      </c>
      <c r="D164" s="79">
        <f t="shared" si="50"/>
        <v>0</v>
      </c>
      <c r="E164" s="79">
        <f>SUM(F164,G164)</f>
        <v>0</v>
      </c>
      <c r="F164" s="79">
        <v>0</v>
      </c>
      <c r="G164" s="79">
        <v>0</v>
      </c>
      <c r="H164" s="79">
        <f>SUM(I164:J164)</f>
        <v>1</v>
      </c>
      <c r="I164" s="93">
        <v>1</v>
      </c>
      <c r="J164" s="93">
        <v>0</v>
      </c>
      <c r="K164" s="79">
        <f>L164+M164</f>
        <v>2</v>
      </c>
      <c r="L164" s="93">
        <v>2</v>
      </c>
      <c r="M164" s="93">
        <v>0</v>
      </c>
    </row>
    <row r="165" spans="1:13" ht="12.75">
      <c r="A165" s="15" t="s">
        <v>68</v>
      </c>
      <c r="B165" s="79">
        <f>SUM(C165:D165)</f>
        <v>1</v>
      </c>
      <c r="C165" s="79">
        <f t="shared" si="50"/>
        <v>1</v>
      </c>
      <c r="D165" s="79">
        <f t="shared" si="50"/>
        <v>0</v>
      </c>
      <c r="E165" s="79">
        <v>0</v>
      </c>
      <c r="F165" s="79">
        <v>0</v>
      </c>
      <c r="G165" s="79">
        <v>0</v>
      </c>
      <c r="H165" s="79">
        <f>SUM(I165:J165)</f>
        <v>1</v>
      </c>
      <c r="I165" s="93">
        <v>1</v>
      </c>
      <c r="J165" s="93">
        <v>0</v>
      </c>
      <c r="K165" s="79">
        <f>L165+M165</f>
        <v>0</v>
      </c>
      <c r="L165" s="93">
        <v>0</v>
      </c>
      <c r="M165" s="93">
        <v>0</v>
      </c>
    </row>
    <row r="166" spans="1:13" ht="12.75">
      <c r="A166" s="15" t="s">
        <v>66</v>
      </c>
      <c r="B166" s="93">
        <f>SUM(C166,D166)</f>
        <v>2</v>
      </c>
      <c r="C166" s="79">
        <f>SUM(F166,I166,L166)</f>
        <v>0</v>
      </c>
      <c r="D166" s="79">
        <f>SUM(G166,J166,M166)</f>
        <v>2</v>
      </c>
      <c r="E166" s="79">
        <v>0</v>
      </c>
      <c r="F166" s="79">
        <v>0</v>
      </c>
      <c r="G166" s="79">
        <v>0</v>
      </c>
      <c r="H166" s="79">
        <f>SUM(I166:J166)</f>
        <v>0</v>
      </c>
      <c r="I166" s="93">
        <v>0</v>
      </c>
      <c r="J166" s="93">
        <v>0</v>
      </c>
      <c r="K166" s="79">
        <f>L166+M166</f>
        <v>2</v>
      </c>
      <c r="L166" s="93">
        <v>0</v>
      </c>
      <c r="M166" s="93">
        <v>2</v>
      </c>
    </row>
    <row r="167" spans="1:13" ht="12.75">
      <c r="A167" s="15" t="s">
        <v>67</v>
      </c>
      <c r="B167" s="93">
        <f>SUM(C167,D167)</f>
        <v>0</v>
      </c>
      <c r="C167" s="79">
        <f t="shared" si="50"/>
        <v>0</v>
      </c>
      <c r="D167" s="79">
        <f t="shared" si="50"/>
        <v>0</v>
      </c>
      <c r="E167" s="79">
        <v>0</v>
      </c>
      <c r="F167" s="79">
        <v>0</v>
      </c>
      <c r="G167" s="79">
        <v>0</v>
      </c>
      <c r="H167" s="79">
        <f>SUM(I167:J167)</f>
        <v>0</v>
      </c>
      <c r="I167" s="93">
        <v>0</v>
      </c>
      <c r="J167" s="93">
        <v>0</v>
      </c>
      <c r="K167" s="79">
        <f>L167+M167</f>
        <v>0</v>
      </c>
      <c r="L167" s="93">
        <v>0</v>
      </c>
      <c r="M167" s="93">
        <v>0</v>
      </c>
    </row>
    <row r="168" spans="1:13" ht="9.75" customHeight="1">
      <c r="A168" s="2"/>
      <c r="B168" s="93"/>
      <c r="C168" s="93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1:13" ht="13.5" thickBot="1">
      <c r="A169" s="12" t="s">
        <v>85</v>
      </c>
      <c r="B169" s="94">
        <f>SUM(C169,D169)</f>
        <v>19</v>
      </c>
      <c r="C169" s="94">
        <f>SUM(F169,I169,L169)</f>
        <v>6</v>
      </c>
      <c r="D169" s="94">
        <f>SUM(G169,J169,M169)</f>
        <v>13</v>
      </c>
      <c r="E169" s="94">
        <f>SUM(E171:E175)</f>
        <v>5</v>
      </c>
      <c r="F169" s="94">
        <f>SUM(F171:F175)</f>
        <v>0</v>
      </c>
      <c r="G169" s="94">
        <f>SUM(G171:G175)</f>
        <v>5</v>
      </c>
      <c r="H169" s="94">
        <f>SUM(I169:J169)</f>
        <v>6</v>
      </c>
      <c r="I169" s="94">
        <f>SUM(I171:I175)</f>
        <v>2</v>
      </c>
      <c r="J169" s="94">
        <f>SUM(J171:J175)</f>
        <v>4</v>
      </c>
      <c r="K169" s="94">
        <f>SUM(K171:K175)</f>
        <v>8</v>
      </c>
      <c r="L169" s="94">
        <f>SUM(L171:L175)</f>
        <v>4</v>
      </c>
      <c r="M169" s="94">
        <f>SUM(M171:M175)</f>
        <v>4</v>
      </c>
    </row>
    <row r="170" spans="1:13" ht="9" customHeight="1">
      <c r="A170" s="2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1:13" ht="12.75">
      <c r="A171" s="70" t="s">
        <v>78</v>
      </c>
      <c r="B171" s="93">
        <f>C171+D171</f>
        <v>2</v>
      </c>
      <c r="C171" s="93">
        <f aca="true" t="shared" si="51" ref="C171:D175">SUM(F171,I171,L171)</f>
        <v>1</v>
      </c>
      <c r="D171" s="93">
        <f t="shared" si="51"/>
        <v>1</v>
      </c>
      <c r="E171" s="93">
        <f>SUM(F171,G171)</f>
        <v>0</v>
      </c>
      <c r="F171" s="93">
        <v>0</v>
      </c>
      <c r="G171" s="93">
        <v>0</v>
      </c>
      <c r="H171" s="93">
        <f>SUM(I171:J171)</f>
        <v>0</v>
      </c>
      <c r="I171" s="93">
        <v>0</v>
      </c>
      <c r="J171" s="93">
        <v>0</v>
      </c>
      <c r="K171" s="93">
        <f>L171+M171</f>
        <v>2</v>
      </c>
      <c r="L171" s="93">
        <v>1</v>
      </c>
      <c r="M171" s="93">
        <v>1</v>
      </c>
    </row>
    <row r="172" spans="1:13" ht="12.75">
      <c r="A172" s="70" t="s">
        <v>80</v>
      </c>
      <c r="B172" s="93">
        <f>C172+D172</f>
        <v>6</v>
      </c>
      <c r="C172" s="93">
        <f t="shared" si="51"/>
        <v>2</v>
      </c>
      <c r="D172" s="93">
        <f t="shared" si="51"/>
        <v>4</v>
      </c>
      <c r="E172" s="93">
        <f>SUM(F172,G172)</f>
        <v>1</v>
      </c>
      <c r="F172" s="93">
        <v>0</v>
      </c>
      <c r="G172" s="93">
        <v>1</v>
      </c>
      <c r="H172" s="93">
        <f>SUM(I172:J172)</f>
        <v>4</v>
      </c>
      <c r="I172" s="93">
        <v>1</v>
      </c>
      <c r="J172" s="93">
        <v>3</v>
      </c>
      <c r="K172" s="93">
        <f>L172+M172</f>
        <v>1</v>
      </c>
      <c r="L172" s="93">
        <v>1</v>
      </c>
      <c r="M172" s="93">
        <v>0</v>
      </c>
    </row>
    <row r="173" spans="1:13" ht="12.75">
      <c r="A173" s="70" t="s">
        <v>83</v>
      </c>
      <c r="B173" s="93">
        <f>C173+D173</f>
        <v>3</v>
      </c>
      <c r="C173" s="93">
        <f>SUM(F173,I173,L173)</f>
        <v>1</v>
      </c>
      <c r="D173" s="93">
        <f>SUM(G173,J173,M173)</f>
        <v>2</v>
      </c>
      <c r="E173" s="93">
        <f>SUM(F173,G173)</f>
        <v>1</v>
      </c>
      <c r="F173" s="93">
        <v>0</v>
      </c>
      <c r="G173" s="93">
        <v>1</v>
      </c>
      <c r="H173" s="93">
        <f>SUM(I173:J173)</f>
        <v>0</v>
      </c>
      <c r="I173" s="93">
        <v>0</v>
      </c>
      <c r="J173" s="93">
        <v>0</v>
      </c>
      <c r="K173" s="93">
        <f>L173+M173</f>
        <v>2</v>
      </c>
      <c r="L173" s="93">
        <v>1</v>
      </c>
      <c r="M173" s="93">
        <v>1</v>
      </c>
    </row>
    <row r="174" spans="1:13" ht="12.75">
      <c r="A174" s="70" t="s">
        <v>349</v>
      </c>
      <c r="B174" s="93">
        <f>C174+D174</f>
        <v>1</v>
      </c>
      <c r="C174" s="93">
        <f t="shared" si="51"/>
        <v>1</v>
      </c>
      <c r="D174" s="93">
        <f t="shared" si="51"/>
        <v>0</v>
      </c>
      <c r="E174" s="93">
        <f>SUM(F174,G174)</f>
        <v>0</v>
      </c>
      <c r="F174" s="93">
        <v>0</v>
      </c>
      <c r="G174" s="93">
        <v>0</v>
      </c>
      <c r="H174" s="93">
        <f>SUM(I174:J174)</f>
        <v>0</v>
      </c>
      <c r="I174" s="93">
        <v>0</v>
      </c>
      <c r="J174" s="93">
        <v>0</v>
      </c>
      <c r="K174" s="93">
        <f>L174+M174</f>
        <v>1</v>
      </c>
      <c r="L174" s="93">
        <v>1</v>
      </c>
      <c r="M174" s="93">
        <v>0</v>
      </c>
    </row>
    <row r="175" spans="1:13" ht="12.75" customHeight="1">
      <c r="A175" s="95" t="s">
        <v>336</v>
      </c>
      <c r="B175" s="93">
        <f>SUM(C175:D175)</f>
        <v>7</v>
      </c>
      <c r="C175" s="93">
        <f t="shared" si="51"/>
        <v>1</v>
      </c>
      <c r="D175" s="93">
        <f t="shared" si="51"/>
        <v>6</v>
      </c>
      <c r="E175" s="93">
        <f>SUM(F175,G175)</f>
        <v>3</v>
      </c>
      <c r="F175" s="93">
        <v>0</v>
      </c>
      <c r="G175" s="93">
        <v>3</v>
      </c>
      <c r="H175" s="93">
        <f>SUM(I175:J175)</f>
        <v>2</v>
      </c>
      <c r="I175" s="93">
        <v>1</v>
      </c>
      <c r="J175" s="93">
        <v>1</v>
      </c>
      <c r="K175" s="93">
        <f>L175+M175</f>
        <v>2</v>
      </c>
      <c r="L175" s="93">
        <v>0</v>
      </c>
      <c r="M175" s="93">
        <v>2</v>
      </c>
    </row>
    <row r="176" spans="1:13" ht="12.75" customHeight="1">
      <c r="A176" s="2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</row>
    <row r="178" spans="1:13" ht="12.75">
      <c r="A178" s="96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1:13" ht="12.75">
      <c r="A179" s="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1:13" ht="12.75">
      <c r="A180" s="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1:13" ht="12.75">
      <c r="A181" s="2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1:13" ht="12.75">
      <c r="A182" s="2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1:13" ht="12.75">
      <c r="A183" s="2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1:13" ht="12.75">
      <c r="A184" s="2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1:13" ht="12.75">
      <c r="A185" s="2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1:13" ht="12.75">
      <c r="A186" s="2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1:13" ht="12.75">
      <c r="A187" s="2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1:13" ht="12.75">
      <c r="A188" s="2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1:13" ht="12.75">
      <c r="A189" s="2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1:13" ht="12.75">
      <c r="A190" s="2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1:13" ht="12.75">
      <c r="A191" s="2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1:13" ht="12.75">
      <c r="A192" s="2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1:13" ht="12.75">
      <c r="A193" s="2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1:13" ht="12.75">
      <c r="A194" s="2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1:13" ht="12.75">
      <c r="A195" s="2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1:13" ht="12.75">
      <c r="A196" s="2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1:13" ht="12.75">
      <c r="A197" s="2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1:13" ht="12.75">
      <c r="A198" s="2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1:13" ht="12.75">
      <c r="A199" s="2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1:13" ht="12.75">
      <c r="A200" s="2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1:13" ht="12.75">
      <c r="A201" s="2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1:13" ht="12.75">
      <c r="A202" s="2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1:13" ht="12.75">
      <c r="A203" s="2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1:13" ht="12.75">
      <c r="A204" s="2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1:13" ht="12.75">
      <c r="A205" s="2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1:13" ht="12.75">
      <c r="A206" s="2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</row>
  </sheetData>
  <mergeCells count="15">
    <mergeCell ref="B63:C63"/>
    <mergeCell ref="B64:C64"/>
    <mergeCell ref="B120:C120"/>
    <mergeCell ref="B121:C121"/>
    <mergeCell ref="A8:M8"/>
    <mergeCell ref="A9:M9"/>
    <mergeCell ref="K16:M16"/>
    <mergeCell ref="K17:M17"/>
    <mergeCell ref="A11:M11"/>
    <mergeCell ref="A12:M12"/>
    <mergeCell ref="A13:M13"/>
    <mergeCell ref="A1:M1"/>
    <mergeCell ref="A2:M2"/>
    <mergeCell ref="A3:M3"/>
    <mergeCell ref="A4:M4"/>
  </mergeCells>
  <printOptions/>
  <pageMargins left="0.25" right="0.25" top="0.75" bottom="0.15" header="0.5" footer="0.5"/>
  <pageSetup horizontalDpi="180" verticalDpi="180" orientation="portrait" r:id="rId2"/>
  <headerFooter alignWithMargins="0">
    <oddFooter>&amp;C &amp;P</oddFooter>
  </headerFooter>
  <rowBreaks count="1" manualBreakCount="1">
    <brk id="11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6"/>
  <sheetViews>
    <sheetView zoomScale="75" zoomScaleNormal="75" workbookViewId="0" topLeftCell="A1">
      <selection activeCell="A5" sqref="A5"/>
    </sheetView>
  </sheetViews>
  <sheetFormatPr defaultColWidth="9.140625" defaultRowHeight="10.5"/>
  <cols>
    <col min="1" max="1" width="9.57421875" style="0" customWidth="1"/>
    <col min="2" max="2" width="4.8515625" style="0" customWidth="1"/>
    <col min="3" max="3" width="14.421875" style="0" bestFit="1" customWidth="1"/>
    <col min="4" max="4" width="5.8515625" style="0" customWidth="1"/>
    <col min="5" max="5" width="12.00390625" style="0" bestFit="1" customWidth="1"/>
    <col min="6" max="6" width="5.8515625" style="0" customWidth="1"/>
    <col min="7" max="7" width="9.57421875" style="0" customWidth="1"/>
    <col min="8" max="8" width="5.8515625" style="0" customWidth="1"/>
    <col min="9" max="9" width="12.00390625" style="0" customWidth="1"/>
    <col min="10" max="10" width="5.8515625" style="0" customWidth="1"/>
    <col min="11" max="11" width="11.00390625" style="0" bestFit="1" customWidth="1"/>
  </cols>
  <sheetData>
    <row r="1" spans="1:11" ht="12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5" t="s">
        <v>89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ht="10.5">
      <c r="G6" s="31"/>
    </row>
    <row r="7" spans="1:7" ht="12.75">
      <c r="A7" s="2" t="s">
        <v>312</v>
      </c>
      <c r="G7" s="31"/>
    </row>
    <row r="8" ht="10.5">
      <c r="G8" s="31"/>
    </row>
    <row r="9" ht="10.5">
      <c r="G9" s="31"/>
    </row>
    <row r="10" spans="5:7" ht="10.5">
      <c r="E10" s="52"/>
      <c r="F10" s="52"/>
      <c r="G10" s="31"/>
    </row>
    <row r="11" spans="1:11" ht="12.75">
      <c r="A11" s="5" t="s">
        <v>274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ht="10.5">
      <c r="G12" s="31"/>
    </row>
    <row r="13" spans="1:11" ht="11.25" thickBot="1">
      <c r="A13" s="32"/>
      <c r="B13" s="32"/>
      <c r="C13" s="32"/>
      <c r="D13" s="32"/>
      <c r="E13" s="32"/>
      <c r="F13" s="32"/>
      <c r="G13" s="31"/>
      <c r="H13" s="32"/>
      <c r="I13" s="32"/>
      <c r="J13" s="32"/>
      <c r="K13" s="32"/>
    </row>
    <row r="14" spans="1:11" ht="13.5" thickBot="1">
      <c r="A14" s="55" t="s">
        <v>184</v>
      </c>
      <c r="B14" s="56"/>
      <c r="C14" s="34" t="s">
        <v>92</v>
      </c>
      <c r="D14" s="57"/>
      <c r="E14" s="34" t="s">
        <v>185</v>
      </c>
      <c r="F14" s="57"/>
      <c r="G14" s="34" t="s">
        <v>186</v>
      </c>
      <c r="H14" s="57"/>
      <c r="I14" s="34" t="s">
        <v>187</v>
      </c>
      <c r="J14" s="57"/>
      <c r="K14" s="35" t="s">
        <v>186</v>
      </c>
    </row>
    <row r="15" spans="1:11" ht="12.75">
      <c r="A15" s="3" t="s">
        <v>188</v>
      </c>
      <c r="C15" s="37">
        <f>SUM(E15,I15)</f>
        <v>15</v>
      </c>
      <c r="D15" s="4"/>
      <c r="E15" s="37">
        <v>15</v>
      </c>
      <c r="F15" s="37"/>
      <c r="G15" s="37">
        <f>E15/C15*100</f>
        <v>100</v>
      </c>
      <c r="H15" s="4"/>
      <c r="I15" s="37">
        <v>0</v>
      </c>
      <c r="J15" s="4"/>
      <c r="K15" s="37">
        <f>I15/G15*100</f>
        <v>0</v>
      </c>
    </row>
    <row r="16" spans="1:11" ht="12.75">
      <c r="A16" s="2"/>
      <c r="C16" s="31"/>
      <c r="D16" s="4"/>
      <c r="E16" s="37"/>
      <c r="F16" s="37"/>
      <c r="G16" s="31"/>
      <c r="H16" s="4"/>
      <c r="I16" s="37"/>
      <c r="J16" s="4"/>
      <c r="K16" s="31"/>
    </row>
    <row r="17" spans="1:11" ht="12.75">
      <c r="A17" s="2" t="s">
        <v>189</v>
      </c>
      <c r="C17" s="37">
        <f aca="true" t="shared" si="0" ref="C17:C31">SUM(E17,I17)</f>
        <v>17</v>
      </c>
      <c r="D17" s="4"/>
      <c r="E17" s="37">
        <v>17</v>
      </c>
      <c r="F17" s="37"/>
      <c r="G17" s="37">
        <f>E17/C17*100</f>
        <v>100</v>
      </c>
      <c r="H17" s="4"/>
      <c r="I17" s="37">
        <v>0</v>
      </c>
      <c r="J17" s="4"/>
      <c r="K17" s="37">
        <f>I17/G17*100</f>
        <v>0</v>
      </c>
    </row>
    <row r="18" spans="1:11" ht="12.75">
      <c r="A18" s="2"/>
      <c r="C18" s="31"/>
      <c r="D18" s="4"/>
      <c r="E18" s="37"/>
      <c r="F18" s="37"/>
      <c r="G18" s="31"/>
      <c r="H18" s="4"/>
      <c r="I18" s="37"/>
      <c r="J18" s="4"/>
      <c r="K18" s="31"/>
    </row>
    <row r="19" spans="1:11" ht="12.75">
      <c r="A19" s="2" t="s">
        <v>190</v>
      </c>
      <c r="C19" s="37">
        <f t="shared" si="0"/>
        <v>17</v>
      </c>
      <c r="D19" s="4"/>
      <c r="E19" s="37">
        <v>17</v>
      </c>
      <c r="F19" s="37"/>
      <c r="G19" s="37">
        <f>E19/C19*100</f>
        <v>100</v>
      </c>
      <c r="H19" s="4"/>
      <c r="I19" s="37">
        <v>0</v>
      </c>
      <c r="J19" s="4"/>
      <c r="K19" s="37">
        <f>I19/G19*100</f>
        <v>0</v>
      </c>
    </row>
    <row r="20" spans="1:11" ht="12.75">
      <c r="A20" s="2"/>
      <c r="C20" s="37"/>
      <c r="D20" s="4"/>
      <c r="E20" s="37"/>
      <c r="F20" s="37"/>
      <c r="G20" s="31"/>
      <c r="H20" s="4"/>
      <c r="I20" s="37"/>
      <c r="J20" s="4"/>
      <c r="K20" s="31"/>
    </row>
    <row r="21" spans="1:11" ht="12.75">
      <c r="A21" s="2" t="s">
        <v>191</v>
      </c>
      <c r="C21" s="37">
        <f t="shared" si="0"/>
        <v>29</v>
      </c>
      <c r="D21" s="4"/>
      <c r="E21" s="37">
        <v>29</v>
      </c>
      <c r="F21" s="37"/>
      <c r="G21" s="37">
        <f>E21/C21*100</f>
        <v>100</v>
      </c>
      <c r="H21" s="4"/>
      <c r="I21" s="37">
        <v>0</v>
      </c>
      <c r="J21" s="4"/>
      <c r="K21" s="37">
        <f>I21/G21*100</f>
        <v>0</v>
      </c>
    </row>
    <row r="22" spans="1:11" ht="12.75">
      <c r="A22" s="2"/>
      <c r="C22" s="37"/>
      <c r="D22" s="4"/>
      <c r="E22" s="37"/>
      <c r="F22" s="37"/>
      <c r="G22" s="31"/>
      <c r="H22" s="4"/>
      <c r="I22" s="37"/>
      <c r="J22" s="4"/>
      <c r="K22" s="31"/>
    </row>
    <row r="23" spans="1:11" ht="12.75">
      <c r="A23" s="2" t="s">
        <v>192</v>
      </c>
      <c r="C23" s="37">
        <f t="shared" si="0"/>
        <v>36</v>
      </c>
      <c r="D23" s="4"/>
      <c r="E23" s="37">
        <v>35</v>
      </c>
      <c r="F23" s="37"/>
      <c r="G23" s="64">
        <f>E23/C23*100</f>
        <v>97.22222222222221</v>
      </c>
      <c r="H23" s="4"/>
      <c r="I23" s="37">
        <v>1</v>
      </c>
      <c r="J23" s="4"/>
      <c r="K23" s="64">
        <f>I23/C23*100</f>
        <v>2.7777777777777777</v>
      </c>
    </row>
    <row r="24" spans="1:11" ht="12.75">
      <c r="A24" s="2"/>
      <c r="C24" s="37"/>
      <c r="D24" s="4"/>
      <c r="E24" s="37"/>
      <c r="F24" s="37"/>
      <c r="G24" s="31"/>
      <c r="H24" s="4"/>
      <c r="I24" s="37"/>
      <c r="J24" s="4"/>
      <c r="K24" s="31"/>
    </row>
    <row r="25" spans="1:11" ht="12.75">
      <c r="A25" s="2" t="s">
        <v>193</v>
      </c>
      <c r="C25" s="37">
        <f t="shared" si="0"/>
        <v>56</v>
      </c>
      <c r="D25" s="4"/>
      <c r="E25" s="37">
        <v>52</v>
      </c>
      <c r="F25" s="37"/>
      <c r="G25" s="64">
        <f>E25/C25*100</f>
        <v>92.85714285714286</v>
      </c>
      <c r="H25" s="4"/>
      <c r="I25" s="37">
        <v>4</v>
      </c>
      <c r="J25" s="4"/>
      <c r="K25" s="64">
        <f>I25/C25*100</f>
        <v>7.142857142857142</v>
      </c>
    </row>
    <row r="26" spans="1:11" ht="12.75">
      <c r="A26" s="2"/>
      <c r="C26" s="37"/>
      <c r="D26" s="4"/>
      <c r="E26" s="37"/>
      <c r="F26" s="37"/>
      <c r="H26" s="4"/>
      <c r="I26" s="37"/>
      <c r="J26" s="4"/>
      <c r="K26" s="31"/>
    </row>
    <row r="27" spans="1:11" ht="12.75">
      <c r="A27" s="2" t="s">
        <v>194</v>
      </c>
      <c r="C27" s="37">
        <f t="shared" si="0"/>
        <v>29</v>
      </c>
      <c r="D27" s="4"/>
      <c r="E27" s="37">
        <v>23</v>
      </c>
      <c r="F27" s="37"/>
      <c r="G27" s="64">
        <f>E27/C27*100</f>
        <v>79.3103448275862</v>
      </c>
      <c r="H27" s="4"/>
      <c r="I27" s="37">
        <v>6</v>
      </c>
      <c r="J27" s="4"/>
      <c r="K27" s="64">
        <f>I27/C27*100</f>
        <v>20.689655172413794</v>
      </c>
    </row>
    <row r="28" spans="1:11" ht="12.75">
      <c r="A28" s="2"/>
      <c r="C28" s="37"/>
      <c r="D28" s="4"/>
      <c r="E28" s="37"/>
      <c r="F28" s="37"/>
      <c r="H28" s="4"/>
      <c r="I28" s="37"/>
      <c r="J28" s="4"/>
      <c r="K28" s="31"/>
    </row>
    <row r="29" spans="1:11" ht="12.75">
      <c r="A29" s="2" t="s">
        <v>195</v>
      </c>
      <c r="C29" s="37">
        <f t="shared" si="0"/>
        <v>21</v>
      </c>
      <c r="D29" s="4"/>
      <c r="E29" s="37">
        <v>19</v>
      </c>
      <c r="F29" s="37"/>
      <c r="G29" s="64">
        <f>E29/C29*100</f>
        <v>90.47619047619048</v>
      </c>
      <c r="H29" s="4"/>
      <c r="I29" s="37">
        <v>2</v>
      </c>
      <c r="J29" s="4"/>
      <c r="K29" s="64">
        <f>I29/C29*100</f>
        <v>9.523809523809524</v>
      </c>
    </row>
    <row r="30" spans="1:11" ht="12.75">
      <c r="A30" s="2"/>
      <c r="C30" s="37"/>
      <c r="D30" s="4"/>
      <c r="E30" s="37"/>
      <c r="F30" s="37"/>
      <c r="H30" s="4"/>
      <c r="I30" s="37"/>
      <c r="J30" s="4"/>
      <c r="K30" s="31"/>
    </row>
    <row r="31" spans="1:11" ht="12.75">
      <c r="A31" s="2" t="s">
        <v>196</v>
      </c>
      <c r="C31" s="37">
        <f t="shared" si="0"/>
        <v>42</v>
      </c>
      <c r="D31" s="4"/>
      <c r="E31" s="37">
        <v>40</v>
      </c>
      <c r="F31" s="37"/>
      <c r="G31" s="64">
        <f>E31/C31*100</f>
        <v>95.23809523809523</v>
      </c>
      <c r="H31" s="4"/>
      <c r="I31" s="37">
        <v>2</v>
      </c>
      <c r="J31" s="4"/>
      <c r="K31" s="64">
        <f>I31/C31*100</f>
        <v>4.761904761904762</v>
      </c>
    </row>
    <row r="32" spans="1:11" ht="12.75">
      <c r="A32" s="2"/>
      <c r="C32" s="37"/>
      <c r="D32" s="4"/>
      <c r="E32" s="37"/>
      <c r="F32" s="37"/>
      <c r="H32" s="4"/>
      <c r="I32" s="37"/>
      <c r="J32" s="4"/>
      <c r="K32" s="31"/>
    </row>
    <row r="33" spans="1:11" ht="12.75">
      <c r="A33" s="2" t="s">
        <v>197</v>
      </c>
      <c r="C33" s="37">
        <f aca="true" t="shared" si="1" ref="C33:C47">SUM(E33,I33)</f>
        <v>15</v>
      </c>
      <c r="D33" s="4"/>
      <c r="E33" s="37">
        <v>15</v>
      </c>
      <c r="F33" s="37"/>
      <c r="G33" s="64">
        <f>E33/C33*100</f>
        <v>100</v>
      </c>
      <c r="H33" s="4"/>
      <c r="I33" s="37">
        <v>0</v>
      </c>
      <c r="J33" s="4"/>
      <c r="K33" s="64">
        <f>I33/C33*100</f>
        <v>0</v>
      </c>
    </row>
    <row r="34" spans="1:11" ht="12.75">
      <c r="A34" s="2"/>
      <c r="C34" s="37"/>
      <c r="D34" s="4"/>
      <c r="E34" s="37"/>
      <c r="F34" s="37"/>
      <c r="H34" s="4"/>
      <c r="I34" s="37"/>
      <c r="J34" s="4"/>
      <c r="K34" s="31"/>
    </row>
    <row r="35" spans="1:11" ht="12.75">
      <c r="A35" s="2" t="s">
        <v>198</v>
      </c>
      <c r="C35" s="37">
        <f t="shared" si="1"/>
        <v>11</v>
      </c>
      <c r="D35" s="4"/>
      <c r="E35" s="37">
        <v>10</v>
      </c>
      <c r="F35" s="37"/>
      <c r="G35" s="64">
        <f>E35/C35*100</f>
        <v>90.9090909090909</v>
      </c>
      <c r="H35" s="4"/>
      <c r="I35" s="37">
        <v>1</v>
      </c>
      <c r="J35" s="4"/>
      <c r="K35" s="64">
        <f>I35/C35*100</f>
        <v>9.090909090909092</v>
      </c>
    </row>
    <row r="36" spans="1:11" ht="12.75">
      <c r="A36" s="2"/>
      <c r="C36" s="37"/>
      <c r="D36" s="4"/>
      <c r="E36" s="37"/>
      <c r="F36" s="37"/>
      <c r="H36" s="4"/>
      <c r="I36" s="37"/>
      <c r="J36" s="4"/>
      <c r="K36" s="31"/>
    </row>
    <row r="37" spans="1:11" ht="12.75">
      <c r="A37" s="2" t="s">
        <v>199</v>
      </c>
      <c r="C37" s="37">
        <f t="shared" si="1"/>
        <v>21</v>
      </c>
      <c r="D37" s="4"/>
      <c r="E37" s="37">
        <v>20</v>
      </c>
      <c r="F37" s="37"/>
      <c r="G37" s="64">
        <f>E37/C37*100</f>
        <v>95.23809523809523</v>
      </c>
      <c r="H37" s="4"/>
      <c r="I37" s="37">
        <v>1</v>
      </c>
      <c r="J37" s="4"/>
      <c r="K37" s="64">
        <f>I37/C37*100</f>
        <v>4.761904761904762</v>
      </c>
    </row>
    <row r="38" spans="1:11" ht="12.75">
      <c r="A38" s="2"/>
      <c r="C38" s="37"/>
      <c r="D38" s="4"/>
      <c r="E38" s="37"/>
      <c r="F38" s="37"/>
      <c r="H38" s="4"/>
      <c r="I38" s="37"/>
      <c r="J38" s="4"/>
      <c r="K38" s="31"/>
    </row>
    <row r="39" spans="1:11" ht="12.75">
      <c r="A39" s="2" t="s">
        <v>200</v>
      </c>
      <c r="C39" s="37">
        <f t="shared" si="1"/>
        <v>10</v>
      </c>
      <c r="D39" s="4"/>
      <c r="E39" s="37">
        <v>10</v>
      </c>
      <c r="F39" s="37"/>
      <c r="G39" s="64">
        <f>E39/C39*100</f>
        <v>100</v>
      </c>
      <c r="H39" s="4"/>
      <c r="I39" s="37">
        <v>0</v>
      </c>
      <c r="J39" s="4"/>
      <c r="K39" s="64">
        <f>I39/C39*100</f>
        <v>0</v>
      </c>
    </row>
    <row r="40" spans="1:11" ht="12.75">
      <c r="A40" s="2"/>
      <c r="C40" s="37"/>
      <c r="D40" s="4"/>
      <c r="E40" s="37"/>
      <c r="F40" s="37"/>
      <c r="H40" s="4"/>
      <c r="I40" s="37"/>
      <c r="J40" s="4"/>
      <c r="K40" s="31"/>
    </row>
    <row r="41" spans="1:11" ht="12.75">
      <c r="A41" s="2" t="s">
        <v>201</v>
      </c>
      <c r="C41" s="37">
        <f t="shared" si="1"/>
        <v>39</v>
      </c>
      <c r="D41" s="4"/>
      <c r="E41" s="37">
        <v>36</v>
      </c>
      <c r="F41" s="37"/>
      <c r="G41" s="64">
        <f>E41/C41*100</f>
        <v>92.3076923076923</v>
      </c>
      <c r="H41" s="4"/>
      <c r="I41" s="37">
        <v>3</v>
      </c>
      <c r="J41" s="4"/>
      <c r="K41" s="64">
        <f>I41/C41*100</f>
        <v>7.6923076923076925</v>
      </c>
    </row>
    <row r="42" spans="1:11" ht="12.75">
      <c r="A42" s="2"/>
      <c r="C42" s="37"/>
      <c r="D42" s="4"/>
      <c r="E42" s="37"/>
      <c r="F42" s="37"/>
      <c r="H42" s="4"/>
      <c r="I42" s="37"/>
      <c r="J42" s="4"/>
      <c r="K42" s="31"/>
    </row>
    <row r="43" spans="1:11" ht="12.75">
      <c r="A43" s="2" t="s">
        <v>202</v>
      </c>
      <c r="C43" s="37">
        <f t="shared" si="1"/>
        <v>30</v>
      </c>
      <c r="D43" s="4"/>
      <c r="E43" s="37">
        <v>29</v>
      </c>
      <c r="F43" s="37"/>
      <c r="G43" s="64">
        <f>E43/C43*100</f>
        <v>96.66666666666667</v>
      </c>
      <c r="H43" s="4"/>
      <c r="I43" s="37">
        <v>1</v>
      </c>
      <c r="J43" s="4"/>
      <c r="K43" s="64">
        <f>I43/C43*100</f>
        <v>3.3333333333333335</v>
      </c>
    </row>
    <row r="44" spans="1:11" ht="12.75">
      <c r="A44" s="2"/>
      <c r="C44" s="37"/>
      <c r="D44" s="4"/>
      <c r="E44" s="37"/>
      <c r="F44" s="37"/>
      <c r="H44" s="4"/>
      <c r="I44" s="37"/>
      <c r="J44" s="4"/>
      <c r="K44" s="31"/>
    </row>
    <row r="45" spans="1:11" ht="12.75">
      <c r="A45" s="2" t="s">
        <v>203</v>
      </c>
      <c r="C45" s="37">
        <f t="shared" si="1"/>
        <v>35</v>
      </c>
      <c r="D45" s="4"/>
      <c r="E45" s="37">
        <v>33</v>
      </c>
      <c r="F45" s="37"/>
      <c r="G45" s="64">
        <f>E45/C45*100</f>
        <v>94.28571428571428</v>
      </c>
      <c r="H45" s="4"/>
      <c r="I45" s="37">
        <v>2</v>
      </c>
      <c r="J45" s="4"/>
      <c r="K45" s="64">
        <f>I45/C45*100</f>
        <v>5.714285714285714</v>
      </c>
    </row>
    <row r="46" spans="1:11" ht="12.75">
      <c r="A46" s="2"/>
      <c r="C46" s="37"/>
      <c r="D46" s="4"/>
      <c r="E46" s="37"/>
      <c r="F46" s="37"/>
      <c r="H46" s="4"/>
      <c r="I46" s="37"/>
      <c r="J46" s="4"/>
      <c r="K46" s="31"/>
    </row>
    <row r="47" spans="1:11" ht="12.75">
      <c r="A47" s="2" t="s">
        <v>204</v>
      </c>
      <c r="C47" s="37">
        <f t="shared" si="1"/>
        <v>50</v>
      </c>
      <c r="D47" s="4"/>
      <c r="E47" s="37">
        <v>48</v>
      </c>
      <c r="F47" s="37"/>
      <c r="G47" s="64">
        <f>E47/C47*100</f>
        <v>96</v>
      </c>
      <c r="H47" s="4"/>
      <c r="I47" s="37">
        <v>2</v>
      </c>
      <c r="J47" s="4"/>
      <c r="K47" s="64">
        <f>I47/C47*100</f>
        <v>4</v>
      </c>
    </row>
    <row r="48" spans="1:11" ht="12.75">
      <c r="A48" s="2"/>
      <c r="C48" s="37"/>
      <c r="D48" s="4"/>
      <c r="E48" s="37"/>
      <c r="F48" s="37"/>
      <c r="H48" s="4"/>
      <c r="I48" s="37"/>
      <c r="J48" s="4"/>
      <c r="K48" s="31"/>
    </row>
    <row r="49" spans="1:11" ht="12.75">
      <c r="A49" s="2" t="s">
        <v>205</v>
      </c>
      <c r="C49" s="37">
        <f aca="true" t="shared" si="2" ref="C49:C55">SUM(E49,I49)</f>
        <v>42</v>
      </c>
      <c r="D49" s="4"/>
      <c r="E49" s="37">
        <v>42</v>
      </c>
      <c r="F49" s="37"/>
      <c r="G49" s="64">
        <f>E49/C49*100</f>
        <v>100</v>
      </c>
      <c r="H49" s="4"/>
      <c r="I49" s="37">
        <v>0</v>
      </c>
      <c r="J49" s="4"/>
      <c r="K49" s="64">
        <f>I49/C49*100</f>
        <v>0</v>
      </c>
    </row>
    <row r="50" spans="1:11" ht="12.75">
      <c r="A50" s="2"/>
      <c r="C50" s="37"/>
      <c r="D50" s="4"/>
      <c r="E50" s="37"/>
      <c r="F50" s="37"/>
      <c r="H50" s="4"/>
      <c r="I50" s="37"/>
      <c r="J50" s="4"/>
      <c r="K50" s="31"/>
    </row>
    <row r="51" spans="1:11" ht="12.75">
      <c r="A51" s="2" t="s">
        <v>206</v>
      </c>
      <c r="C51" s="37">
        <f t="shared" si="2"/>
        <v>49</v>
      </c>
      <c r="D51" s="4"/>
      <c r="E51" s="37">
        <v>49</v>
      </c>
      <c r="F51" s="37"/>
      <c r="G51" s="64">
        <f>E51/C51*100</f>
        <v>100</v>
      </c>
      <c r="H51" s="4"/>
      <c r="I51" s="37">
        <v>0</v>
      </c>
      <c r="J51" s="4"/>
      <c r="K51" s="64">
        <f>I51/C51*100</f>
        <v>0</v>
      </c>
    </row>
    <row r="52" spans="1:11" ht="12.75">
      <c r="A52" s="2"/>
      <c r="C52" s="37"/>
      <c r="D52" s="4"/>
      <c r="E52" s="37"/>
      <c r="F52" s="37"/>
      <c r="H52" s="4"/>
      <c r="I52" s="37"/>
      <c r="J52" s="4"/>
      <c r="K52" s="31"/>
    </row>
    <row r="53" spans="1:11" ht="12.75">
      <c r="A53" s="2" t="s">
        <v>207</v>
      </c>
      <c r="C53" s="37">
        <f t="shared" si="2"/>
        <v>36</v>
      </c>
      <c r="D53" s="4"/>
      <c r="E53" s="37">
        <v>36</v>
      </c>
      <c r="F53" s="37"/>
      <c r="G53" s="64">
        <f>E53/C53*100</f>
        <v>100</v>
      </c>
      <c r="H53" s="4"/>
      <c r="I53" s="37">
        <v>0</v>
      </c>
      <c r="J53" s="4"/>
      <c r="K53" s="64">
        <f>I53/C53*100</f>
        <v>0</v>
      </c>
    </row>
    <row r="54" spans="1:11" ht="12.75">
      <c r="A54" s="2"/>
      <c r="C54" s="37"/>
      <c r="D54" s="4"/>
      <c r="E54" s="37"/>
      <c r="F54" s="37"/>
      <c r="H54" s="4"/>
      <c r="I54" s="37"/>
      <c r="J54" s="4"/>
      <c r="K54" s="31"/>
    </row>
    <row r="55" spans="1:11" ht="12.75">
      <c r="A55" s="2" t="s">
        <v>208</v>
      </c>
      <c r="C55" s="37">
        <f t="shared" si="2"/>
        <v>90</v>
      </c>
      <c r="D55" s="4"/>
      <c r="E55" s="37">
        <v>90</v>
      </c>
      <c r="F55" s="37"/>
      <c r="G55" s="64">
        <f>E55/C55*100</f>
        <v>100</v>
      </c>
      <c r="H55" s="4"/>
      <c r="I55" s="37">
        <v>0</v>
      </c>
      <c r="J55" s="4"/>
      <c r="K55" s="64">
        <f>I55/C55*100</f>
        <v>0</v>
      </c>
    </row>
    <row r="56" spans="1:11" ht="12.75">
      <c r="A56" s="2"/>
      <c r="D56" s="4"/>
      <c r="E56" s="37"/>
      <c r="F56" s="37"/>
      <c r="G56" s="31"/>
      <c r="H56" s="4"/>
      <c r="I56" s="37"/>
      <c r="J56" s="4"/>
      <c r="K56" s="31"/>
    </row>
    <row r="57" spans="1:11" ht="12.75">
      <c r="A57" s="2"/>
      <c r="D57" s="4"/>
      <c r="E57" s="37"/>
      <c r="F57" s="37"/>
      <c r="G57" s="31"/>
      <c r="H57" s="4"/>
      <c r="I57" s="37"/>
      <c r="J57" s="4"/>
      <c r="K57" s="31"/>
    </row>
    <row r="58" spans="1:10" ht="12.75">
      <c r="A58" s="2" t="s">
        <v>213</v>
      </c>
      <c r="B58" s="53"/>
      <c r="D58" s="53"/>
      <c r="E58" s="58"/>
      <c r="F58" s="58"/>
      <c r="G58" s="31"/>
      <c r="H58" s="53"/>
      <c r="I58" s="58"/>
      <c r="J58" s="53"/>
    </row>
    <row r="59" spans="1:10" ht="12.75">
      <c r="A59" s="2"/>
      <c r="B59" s="2"/>
      <c r="D59" s="2"/>
      <c r="E59" s="37"/>
      <c r="F59" s="37"/>
      <c r="G59" s="31"/>
      <c r="H59" s="2"/>
      <c r="I59" s="37"/>
      <c r="J59" s="2"/>
    </row>
    <row r="60" spans="1:10" ht="13.5" thickBot="1">
      <c r="A60" s="2"/>
      <c r="B60" s="2"/>
      <c r="D60" s="2"/>
      <c r="E60" s="37"/>
      <c r="F60" s="37"/>
      <c r="G60" s="31"/>
      <c r="H60" s="2"/>
      <c r="I60" s="37"/>
      <c r="J60" s="2"/>
    </row>
    <row r="61" spans="1:11" ht="13.5" thickBot="1">
      <c r="A61" s="9" t="s">
        <v>184</v>
      </c>
      <c r="B61" s="11"/>
      <c r="C61" s="56"/>
      <c r="D61" s="57"/>
      <c r="E61" s="34" t="s">
        <v>185</v>
      </c>
      <c r="F61" s="34"/>
      <c r="G61" s="63"/>
      <c r="H61" s="57"/>
      <c r="I61" s="34" t="s">
        <v>187</v>
      </c>
      <c r="J61" s="57"/>
      <c r="K61" s="59"/>
    </row>
    <row r="62" spans="1:11" ht="12.75">
      <c r="A62" s="2" t="s">
        <v>209</v>
      </c>
      <c r="B62" s="2"/>
      <c r="C62" s="37">
        <f>SUM(E62,I62)</f>
        <v>67</v>
      </c>
      <c r="D62" s="4"/>
      <c r="E62" s="37">
        <v>67</v>
      </c>
      <c r="F62" s="37"/>
      <c r="G62" s="64">
        <f>E62/C62*100</f>
        <v>100</v>
      </c>
      <c r="H62" s="4"/>
      <c r="I62" s="37">
        <v>0</v>
      </c>
      <c r="J62" s="4"/>
      <c r="K62" s="64">
        <f>I62/C62*100</f>
        <v>0</v>
      </c>
    </row>
    <row r="64" spans="1:11" ht="12.75">
      <c r="A64" s="2" t="s">
        <v>210</v>
      </c>
      <c r="B64" s="2"/>
      <c r="C64" s="37">
        <f aca="true" t="shared" si="3" ref="C64:C76">SUM(E64,I64)</f>
        <v>52</v>
      </c>
      <c r="D64" s="2"/>
      <c r="E64" s="37">
        <v>52</v>
      </c>
      <c r="F64" s="37"/>
      <c r="G64" s="64">
        <f>E64/C64*100</f>
        <v>100</v>
      </c>
      <c r="H64" s="2"/>
      <c r="I64" s="37">
        <v>0</v>
      </c>
      <c r="J64" s="2"/>
      <c r="K64" s="64">
        <f>I64/C64*100</f>
        <v>0</v>
      </c>
    </row>
    <row r="65" spans="1:11" ht="12.75">
      <c r="A65" s="2"/>
      <c r="B65" s="2"/>
      <c r="C65" s="31"/>
      <c r="D65" s="2"/>
      <c r="E65" s="37"/>
      <c r="F65" s="37"/>
      <c r="H65" s="2"/>
      <c r="I65" s="37"/>
      <c r="J65" s="2"/>
      <c r="K65" s="31"/>
    </row>
    <row r="66" spans="1:11" ht="12.75">
      <c r="A66" s="2" t="s">
        <v>211</v>
      </c>
      <c r="B66" s="2"/>
      <c r="C66" s="37">
        <f t="shared" si="3"/>
        <v>76</v>
      </c>
      <c r="D66" s="2"/>
      <c r="E66" s="37">
        <v>75</v>
      </c>
      <c r="F66" s="37"/>
      <c r="G66" s="64">
        <f>E66/C66*100</f>
        <v>98.68421052631578</v>
      </c>
      <c r="H66" s="2"/>
      <c r="I66" s="37">
        <v>1</v>
      </c>
      <c r="J66" s="2"/>
      <c r="K66" s="64">
        <f>I66/C66*100</f>
        <v>1.3157894736842104</v>
      </c>
    </row>
    <row r="67" spans="1:11" ht="12.75">
      <c r="A67" s="2"/>
      <c r="B67" s="2"/>
      <c r="C67" s="31"/>
      <c r="D67" s="2"/>
      <c r="E67" s="37"/>
      <c r="F67" s="37"/>
      <c r="H67" s="2"/>
      <c r="I67" s="37"/>
      <c r="J67" s="2"/>
      <c r="K67" s="31"/>
    </row>
    <row r="68" spans="1:11" ht="12.75">
      <c r="A68" s="2" t="s">
        <v>212</v>
      </c>
      <c r="B68" s="2"/>
      <c r="C68" s="37">
        <f t="shared" si="3"/>
        <v>117</v>
      </c>
      <c r="D68" s="2"/>
      <c r="E68" s="37">
        <v>117</v>
      </c>
      <c r="F68" s="37"/>
      <c r="G68" s="64">
        <f>E68/C68*100</f>
        <v>100</v>
      </c>
      <c r="H68" s="2"/>
      <c r="I68" s="37">
        <v>0</v>
      </c>
      <c r="J68" s="2"/>
      <c r="K68" s="64">
        <f>I68/C68*100</f>
        <v>0</v>
      </c>
    </row>
    <row r="69" spans="1:11" ht="12.75">
      <c r="A69" s="2"/>
      <c r="B69" s="2"/>
      <c r="C69" s="31"/>
      <c r="D69" s="2"/>
      <c r="E69" s="37"/>
      <c r="F69" s="37"/>
      <c r="H69" s="2"/>
      <c r="I69" s="37"/>
      <c r="J69" s="2"/>
      <c r="K69" s="31"/>
    </row>
    <row r="70" spans="1:11" ht="12.75">
      <c r="A70" s="2" t="s">
        <v>214</v>
      </c>
      <c r="B70" s="2"/>
      <c r="C70" s="37">
        <f t="shared" si="3"/>
        <v>112</v>
      </c>
      <c r="D70" s="2"/>
      <c r="E70" s="37">
        <v>112</v>
      </c>
      <c r="F70" s="37"/>
      <c r="G70" s="64">
        <f>E70/C70*100</f>
        <v>100</v>
      </c>
      <c r="H70" s="2"/>
      <c r="I70" s="37">
        <v>0</v>
      </c>
      <c r="J70" s="2"/>
      <c r="K70" s="64">
        <f>I70/C70*100</f>
        <v>0</v>
      </c>
    </row>
    <row r="71" spans="1:11" ht="12.75">
      <c r="A71" s="2"/>
      <c r="B71" s="2"/>
      <c r="C71" s="31"/>
      <c r="D71" s="2"/>
      <c r="E71" s="37"/>
      <c r="F71" s="37"/>
      <c r="H71" s="2"/>
      <c r="I71" s="37"/>
      <c r="J71" s="2"/>
      <c r="K71" s="31"/>
    </row>
    <row r="72" spans="1:11" ht="12.75">
      <c r="A72" s="2" t="s">
        <v>215</v>
      </c>
      <c r="B72" s="2"/>
      <c r="C72" s="37">
        <f t="shared" si="3"/>
        <v>88</v>
      </c>
      <c r="D72" s="2"/>
      <c r="E72" s="37">
        <v>87</v>
      </c>
      <c r="F72" s="37"/>
      <c r="G72" s="64">
        <f>E72/C72*100</f>
        <v>98.86363636363636</v>
      </c>
      <c r="H72" s="2"/>
      <c r="I72" s="37">
        <v>1</v>
      </c>
      <c r="J72" s="2"/>
      <c r="K72" s="64">
        <f>I72/C72*100</f>
        <v>1.1363636363636365</v>
      </c>
    </row>
    <row r="73" spans="1:11" ht="12.75">
      <c r="A73" s="2"/>
      <c r="B73" s="2"/>
      <c r="C73" s="31"/>
      <c r="D73" s="2"/>
      <c r="E73" s="37"/>
      <c r="F73" s="37"/>
      <c r="H73" s="2"/>
      <c r="I73" s="37"/>
      <c r="J73" s="2"/>
      <c r="K73" s="31"/>
    </row>
    <row r="74" spans="1:11" ht="12.75">
      <c r="A74" s="33" t="s">
        <v>216</v>
      </c>
      <c r="B74" s="33"/>
      <c r="C74" s="37">
        <f t="shared" si="3"/>
        <v>96</v>
      </c>
      <c r="D74" s="33"/>
      <c r="E74" s="37">
        <v>94</v>
      </c>
      <c r="F74" s="37"/>
      <c r="G74" s="64">
        <f>E74/C74*100</f>
        <v>97.91666666666666</v>
      </c>
      <c r="H74" s="33"/>
      <c r="I74" s="37">
        <v>2</v>
      </c>
      <c r="J74" s="33"/>
      <c r="K74" s="64">
        <f>I74/C74*100</f>
        <v>2.083333333333333</v>
      </c>
    </row>
    <row r="75" spans="1:11" ht="12.75">
      <c r="A75" s="33"/>
      <c r="B75" s="33"/>
      <c r="C75" s="31"/>
      <c r="D75" s="33"/>
      <c r="E75" s="37"/>
      <c r="F75" s="37"/>
      <c r="H75" s="5"/>
      <c r="I75" s="37"/>
      <c r="J75" s="5"/>
      <c r="K75" s="31"/>
    </row>
    <row r="76" spans="1:11" ht="12.75">
      <c r="A76" s="33" t="s">
        <v>217</v>
      </c>
      <c r="B76" s="33"/>
      <c r="C76" s="37">
        <f t="shared" si="3"/>
        <v>103</v>
      </c>
      <c r="D76" s="33"/>
      <c r="E76" s="37">
        <v>101</v>
      </c>
      <c r="F76" s="37"/>
      <c r="G76" s="64">
        <f>E76/C76*100</f>
        <v>98.05825242718447</v>
      </c>
      <c r="H76" s="33"/>
      <c r="I76" s="37">
        <v>2</v>
      </c>
      <c r="J76" s="33"/>
      <c r="K76" s="64">
        <f>I76/C76*100</f>
        <v>1.9417475728155338</v>
      </c>
    </row>
    <row r="77" spans="1:11" ht="12.75">
      <c r="A77" s="33"/>
      <c r="B77" s="33"/>
      <c r="C77" s="31"/>
      <c r="D77" s="33"/>
      <c r="E77" s="37"/>
      <c r="F77" s="37"/>
      <c r="H77" s="5"/>
      <c r="I77" s="37"/>
      <c r="J77" s="5"/>
      <c r="K77" s="31"/>
    </row>
    <row r="78" spans="1:11" ht="12.75">
      <c r="A78" s="33" t="s">
        <v>218</v>
      </c>
      <c r="B78" s="33"/>
      <c r="C78" s="37">
        <f aca="true" t="shared" si="4" ref="C78:C92">SUM(E78,I78)</f>
        <v>99</v>
      </c>
      <c r="D78" s="33"/>
      <c r="E78" s="37">
        <v>97</v>
      </c>
      <c r="F78" s="37"/>
      <c r="G78" s="64">
        <f>E78/C78*100</f>
        <v>97.97979797979798</v>
      </c>
      <c r="H78" s="33"/>
      <c r="I78" s="37">
        <v>2</v>
      </c>
      <c r="J78" s="33"/>
      <c r="K78" s="64">
        <f>I78/C78*100</f>
        <v>2.0202020202020203</v>
      </c>
    </row>
    <row r="79" spans="1:11" ht="12.75">
      <c r="A79" s="33"/>
      <c r="B79" s="33"/>
      <c r="C79" s="31"/>
      <c r="D79" s="33"/>
      <c r="E79" s="37"/>
      <c r="F79" s="37"/>
      <c r="H79" s="5"/>
      <c r="I79" s="37"/>
      <c r="J79" s="5"/>
      <c r="K79" s="31"/>
    </row>
    <row r="80" spans="1:11" ht="12.75">
      <c r="A80" s="33" t="s">
        <v>219</v>
      </c>
      <c r="B80" s="33"/>
      <c r="C80" s="37">
        <f t="shared" si="4"/>
        <v>94</v>
      </c>
      <c r="D80" s="33"/>
      <c r="E80" s="37">
        <v>94</v>
      </c>
      <c r="F80" s="37"/>
      <c r="G80" s="64">
        <f>E80/C80*100</f>
        <v>100</v>
      </c>
      <c r="H80" s="33"/>
      <c r="I80" s="37">
        <v>0</v>
      </c>
      <c r="J80" s="33"/>
      <c r="K80" s="64">
        <f>I80/C80*100</f>
        <v>0</v>
      </c>
    </row>
    <row r="81" spans="1:11" ht="12.75">
      <c r="A81" s="33"/>
      <c r="B81" s="33"/>
      <c r="C81" s="31"/>
      <c r="D81" s="33"/>
      <c r="E81" s="37"/>
      <c r="F81" s="37"/>
      <c r="H81" s="5"/>
      <c r="I81" s="37"/>
      <c r="J81" s="5"/>
      <c r="K81" s="31"/>
    </row>
    <row r="82" spans="1:11" ht="12.75">
      <c r="A82" s="33" t="s">
        <v>220</v>
      </c>
      <c r="B82" s="33"/>
      <c r="C82" s="37">
        <f t="shared" si="4"/>
        <v>94</v>
      </c>
      <c r="D82" s="33"/>
      <c r="E82" s="37">
        <v>88</v>
      </c>
      <c r="F82" s="37"/>
      <c r="G82" s="64">
        <f>E82/C82*100</f>
        <v>93.61702127659575</v>
      </c>
      <c r="H82" s="33"/>
      <c r="I82" s="37">
        <v>6</v>
      </c>
      <c r="J82" s="33"/>
      <c r="K82" s="64">
        <f>I82/C82*100</f>
        <v>6.382978723404255</v>
      </c>
    </row>
    <row r="83" spans="1:11" ht="12.75">
      <c r="A83" s="33"/>
      <c r="B83" s="33"/>
      <c r="C83" s="31"/>
      <c r="D83" s="33"/>
      <c r="E83" s="37"/>
      <c r="F83" s="37"/>
      <c r="H83" s="5"/>
      <c r="I83" s="37"/>
      <c r="J83" s="5"/>
      <c r="K83" s="31"/>
    </row>
    <row r="84" spans="1:11" ht="12.75">
      <c r="A84" s="33" t="s">
        <v>221</v>
      </c>
      <c r="B84" s="33"/>
      <c r="C84" s="37">
        <f t="shared" si="4"/>
        <v>110</v>
      </c>
      <c r="D84" s="33"/>
      <c r="E84" s="37">
        <v>103</v>
      </c>
      <c r="F84" s="37"/>
      <c r="G84" s="64">
        <f>E84/C84*100</f>
        <v>93.63636363636364</v>
      </c>
      <c r="H84" s="33"/>
      <c r="I84" s="37">
        <v>7</v>
      </c>
      <c r="J84" s="33"/>
      <c r="K84" s="64">
        <f>I84/C84*100</f>
        <v>6.363636363636363</v>
      </c>
    </row>
    <row r="85" spans="1:11" ht="12.75">
      <c r="A85" s="33"/>
      <c r="B85" s="33"/>
      <c r="C85" s="31"/>
      <c r="D85" s="33"/>
      <c r="E85" s="37"/>
      <c r="F85" s="37"/>
      <c r="H85" s="5"/>
      <c r="I85" s="37"/>
      <c r="J85" s="5"/>
      <c r="K85" s="31"/>
    </row>
    <row r="86" spans="1:11" ht="12.75">
      <c r="A86" s="33" t="s">
        <v>222</v>
      </c>
      <c r="B86" s="33"/>
      <c r="C86" s="37">
        <f t="shared" si="4"/>
        <v>143</v>
      </c>
      <c r="D86" s="33"/>
      <c r="E86" s="37">
        <v>123</v>
      </c>
      <c r="F86" s="37"/>
      <c r="G86" s="64">
        <f>E86/C86*100</f>
        <v>86.01398601398601</v>
      </c>
      <c r="H86" s="4"/>
      <c r="I86" s="37">
        <v>20</v>
      </c>
      <c r="J86" s="4"/>
      <c r="K86" s="64">
        <f>I86/C86*100</f>
        <v>13.986013986013987</v>
      </c>
    </row>
    <row r="87" spans="1:11" ht="12.75">
      <c r="A87" s="33"/>
      <c r="B87" s="33"/>
      <c r="C87" s="31"/>
      <c r="D87" s="33"/>
      <c r="E87" s="37"/>
      <c r="F87" s="37"/>
      <c r="H87" s="5"/>
      <c r="I87" s="37"/>
      <c r="J87" s="5"/>
      <c r="K87" s="31"/>
    </row>
    <row r="88" spans="1:11" ht="12.75">
      <c r="A88" s="33" t="s">
        <v>223</v>
      </c>
      <c r="B88" s="33"/>
      <c r="C88" s="37">
        <f t="shared" si="4"/>
        <v>185</v>
      </c>
      <c r="D88" s="33"/>
      <c r="E88" s="37">
        <v>162</v>
      </c>
      <c r="F88" s="37"/>
      <c r="G88" s="64">
        <f>E88/C88*100</f>
        <v>87.56756756756758</v>
      </c>
      <c r="H88" s="33"/>
      <c r="I88" s="37">
        <v>23</v>
      </c>
      <c r="J88" s="33"/>
      <c r="K88" s="64">
        <f>I88/C88*100</f>
        <v>12.432432432432433</v>
      </c>
    </row>
    <row r="89" spans="1:11" ht="12.75">
      <c r="A89" s="33"/>
      <c r="B89" s="33"/>
      <c r="C89" s="31"/>
      <c r="D89" s="33"/>
      <c r="E89" s="37"/>
      <c r="F89" s="37"/>
      <c r="H89" s="5"/>
      <c r="I89" s="37"/>
      <c r="J89" s="5"/>
      <c r="K89" s="31"/>
    </row>
    <row r="90" spans="1:11" ht="12.75">
      <c r="A90" s="33" t="s">
        <v>224</v>
      </c>
      <c r="B90" s="33"/>
      <c r="C90" s="37">
        <f t="shared" si="4"/>
        <v>277</v>
      </c>
      <c r="D90" s="33"/>
      <c r="E90" s="37">
        <v>258</v>
      </c>
      <c r="F90" s="37"/>
      <c r="G90" s="64">
        <f>E90/C90*100</f>
        <v>93.14079422382672</v>
      </c>
      <c r="H90" s="33"/>
      <c r="I90" s="37">
        <v>19</v>
      </c>
      <c r="J90" s="33"/>
      <c r="K90" s="64">
        <f>I90/C90*100</f>
        <v>6.859205776173286</v>
      </c>
    </row>
    <row r="91" spans="1:11" ht="12.75">
      <c r="A91" s="33"/>
      <c r="B91" s="33"/>
      <c r="C91" s="31"/>
      <c r="D91" s="33"/>
      <c r="E91" s="37"/>
      <c r="F91" s="37"/>
      <c r="H91" s="5"/>
      <c r="I91" s="37"/>
      <c r="J91" s="5"/>
      <c r="K91" s="31"/>
    </row>
    <row r="92" spans="1:11" ht="12.75">
      <c r="A92" s="33" t="s">
        <v>225</v>
      </c>
      <c r="B92" s="33"/>
      <c r="C92" s="37">
        <f t="shared" si="4"/>
        <v>227</v>
      </c>
      <c r="D92" s="33"/>
      <c r="E92" s="37">
        <v>206</v>
      </c>
      <c r="F92" s="37"/>
      <c r="G92" s="64">
        <f>E92/C92*100</f>
        <v>90.7488986784141</v>
      </c>
      <c r="H92" s="33"/>
      <c r="I92" s="37">
        <v>21</v>
      </c>
      <c r="J92" s="33"/>
      <c r="K92" s="64">
        <f>I92/C92*100</f>
        <v>9.251101321585903</v>
      </c>
    </row>
    <row r="93" spans="1:11" ht="12.75">
      <c r="A93" s="33"/>
      <c r="B93" s="33"/>
      <c r="C93" s="31"/>
      <c r="D93" s="33"/>
      <c r="E93" s="37"/>
      <c r="F93" s="37"/>
      <c r="H93" s="5"/>
      <c r="I93" s="37"/>
      <c r="J93" s="5"/>
      <c r="K93" s="31"/>
    </row>
    <row r="94" spans="1:11" ht="12.75">
      <c r="A94" s="33" t="s">
        <v>226</v>
      </c>
      <c r="B94" s="33"/>
      <c r="C94" s="37">
        <f aca="true" t="shared" si="5" ref="C94:C108">SUM(E94,I94)</f>
        <v>191</v>
      </c>
      <c r="D94" s="33"/>
      <c r="E94" s="37">
        <v>163</v>
      </c>
      <c r="F94" s="37"/>
      <c r="G94" s="64">
        <f>E94/C94*100</f>
        <v>85.34031413612566</v>
      </c>
      <c r="H94" s="33"/>
      <c r="I94" s="37">
        <v>28</v>
      </c>
      <c r="J94" s="33"/>
      <c r="K94" s="64">
        <f>I94/C94*100</f>
        <v>14.659685863874344</v>
      </c>
    </row>
    <row r="95" spans="1:11" ht="12.75">
      <c r="A95" s="33"/>
      <c r="B95" s="33"/>
      <c r="C95" s="31"/>
      <c r="D95" s="33"/>
      <c r="E95" s="37"/>
      <c r="F95" s="37"/>
      <c r="H95" s="5"/>
      <c r="I95" s="37"/>
      <c r="J95" s="5"/>
      <c r="K95" s="31"/>
    </row>
    <row r="96" spans="1:11" ht="12.75">
      <c r="A96" s="33" t="s">
        <v>227</v>
      </c>
      <c r="B96" s="33"/>
      <c r="C96" s="37">
        <f t="shared" si="5"/>
        <v>192</v>
      </c>
      <c r="D96" s="33"/>
      <c r="E96" s="37">
        <v>156</v>
      </c>
      <c r="F96" s="37"/>
      <c r="G96" s="64">
        <f>E96/C96*100</f>
        <v>81.25</v>
      </c>
      <c r="H96" s="33"/>
      <c r="I96" s="37">
        <v>36</v>
      </c>
      <c r="J96" s="33"/>
      <c r="K96" s="64">
        <f>I96/C96*100</f>
        <v>18.75</v>
      </c>
    </row>
    <row r="97" spans="1:11" ht="12.75">
      <c r="A97" s="33"/>
      <c r="B97" s="33"/>
      <c r="C97" s="31"/>
      <c r="D97" s="33"/>
      <c r="E97" s="37"/>
      <c r="F97" s="37"/>
      <c r="H97" s="5"/>
      <c r="I97" s="37"/>
      <c r="J97" s="5"/>
      <c r="K97" s="31"/>
    </row>
    <row r="98" spans="1:11" ht="12.75">
      <c r="A98" s="33" t="s">
        <v>228</v>
      </c>
      <c r="B98" s="33"/>
      <c r="C98" s="37">
        <f t="shared" si="5"/>
        <v>163</v>
      </c>
      <c r="D98" s="33"/>
      <c r="E98" s="37">
        <v>144</v>
      </c>
      <c r="F98" s="37"/>
      <c r="G98" s="64">
        <f>E98/C98*100</f>
        <v>88.34355828220859</v>
      </c>
      <c r="H98" s="33"/>
      <c r="I98" s="37">
        <v>19</v>
      </c>
      <c r="J98" s="33"/>
      <c r="K98" s="64">
        <f>I98/C98*100</f>
        <v>11.65644171779141</v>
      </c>
    </row>
    <row r="99" spans="1:11" ht="12.75">
      <c r="A99" s="33"/>
      <c r="B99" s="33"/>
      <c r="C99" s="31"/>
      <c r="D99" s="33"/>
      <c r="E99" s="37"/>
      <c r="F99" s="37"/>
      <c r="H99" s="5"/>
      <c r="I99" s="37"/>
      <c r="J99" s="5"/>
      <c r="K99" s="31"/>
    </row>
    <row r="100" spans="1:11" ht="12.75">
      <c r="A100" s="33" t="s">
        <v>229</v>
      </c>
      <c r="B100" s="33"/>
      <c r="C100" s="37">
        <f t="shared" si="5"/>
        <v>192</v>
      </c>
      <c r="D100" s="33"/>
      <c r="E100" s="37">
        <v>171</v>
      </c>
      <c r="F100" s="37"/>
      <c r="G100" s="64">
        <f>E100/C100*100</f>
        <v>89.0625</v>
      </c>
      <c r="H100" s="33"/>
      <c r="I100" s="37">
        <v>21</v>
      </c>
      <c r="J100" s="33"/>
      <c r="K100" s="64">
        <f>I100/C100*100</f>
        <v>10.9375</v>
      </c>
    </row>
    <row r="101" spans="1:11" ht="12.75">
      <c r="A101" s="33"/>
      <c r="B101" s="33"/>
      <c r="C101" s="31"/>
      <c r="D101" s="33"/>
      <c r="E101" s="37"/>
      <c r="F101" s="37"/>
      <c r="H101" s="33"/>
      <c r="I101" s="37"/>
      <c r="J101" s="5"/>
      <c r="K101" s="31"/>
    </row>
    <row r="102" spans="1:11" ht="12.75">
      <c r="A102" s="33" t="s">
        <v>230</v>
      </c>
      <c r="B102" s="33"/>
      <c r="C102" s="37">
        <f t="shared" si="5"/>
        <v>178</v>
      </c>
      <c r="D102" s="33"/>
      <c r="E102" s="37">
        <v>160</v>
      </c>
      <c r="F102" s="37"/>
      <c r="G102" s="64">
        <f>E102/C102*100</f>
        <v>89.8876404494382</v>
      </c>
      <c r="H102" s="33"/>
      <c r="I102" s="37">
        <v>18</v>
      </c>
      <c r="J102" s="33"/>
      <c r="K102" s="64">
        <f>I102/C102*100</f>
        <v>10.112359550561797</v>
      </c>
    </row>
    <row r="103" spans="1:11" ht="12.75">
      <c r="A103" s="33"/>
      <c r="B103" s="33"/>
      <c r="C103" s="31"/>
      <c r="D103" s="33"/>
      <c r="E103" s="37"/>
      <c r="F103" s="37"/>
      <c r="H103" s="5"/>
      <c r="I103" s="37"/>
      <c r="J103" s="5"/>
      <c r="K103" s="31"/>
    </row>
    <row r="104" spans="1:11" ht="12.75">
      <c r="A104" s="33" t="s">
        <v>231</v>
      </c>
      <c r="B104" s="33"/>
      <c r="C104" s="37">
        <f t="shared" si="5"/>
        <v>198</v>
      </c>
      <c r="D104" s="33"/>
      <c r="E104" s="37">
        <v>181</v>
      </c>
      <c r="F104" s="37"/>
      <c r="G104" s="64">
        <f>E104/C104*100</f>
        <v>91.41414141414141</v>
      </c>
      <c r="H104" s="33"/>
      <c r="I104" s="37">
        <v>17</v>
      </c>
      <c r="J104" s="33"/>
      <c r="K104" s="64">
        <f>I104/C104*100</f>
        <v>8.585858585858585</v>
      </c>
    </row>
    <row r="105" spans="1:11" ht="12.75">
      <c r="A105" s="33"/>
      <c r="B105" s="33"/>
      <c r="C105" s="31"/>
      <c r="D105" s="33"/>
      <c r="E105" s="37"/>
      <c r="F105" s="37"/>
      <c r="H105" s="5"/>
      <c r="I105" s="37"/>
      <c r="J105" s="5"/>
      <c r="K105" s="31"/>
    </row>
    <row r="106" spans="1:11" ht="12.75">
      <c r="A106" s="33" t="s">
        <v>232</v>
      </c>
      <c r="B106" s="33"/>
      <c r="C106" s="37">
        <f t="shared" si="5"/>
        <v>267</v>
      </c>
      <c r="D106" s="33"/>
      <c r="E106" s="37">
        <v>251</v>
      </c>
      <c r="F106" s="37"/>
      <c r="G106" s="64">
        <f>E106/C106*100</f>
        <v>94.00749063670412</v>
      </c>
      <c r="H106" s="33"/>
      <c r="I106" s="37">
        <v>16</v>
      </c>
      <c r="J106" s="33"/>
      <c r="K106" s="64">
        <f>I106/C106*100</f>
        <v>5.992509363295881</v>
      </c>
    </row>
    <row r="107" spans="1:11" ht="12.75">
      <c r="A107" s="33"/>
      <c r="B107" s="33"/>
      <c r="C107" s="31"/>
      <c r="D107" s="33"/>
      <c r="E107" s="37"/>
      <c r="F107" s="37"/>
      <c r="H107" s="5"/>
      <c r="I107" s="37"/>
      <c r="J107" s="5"/>
      <c r="K107" s="31"/>
    </row>
    <row r="108" spans="1:11" ht="12.75">
      <c r="A108" s="33" t="s">
        <v>233</v>
      </c>
      <c r="B108" s="33"/>
      <c r="C108" s="37">
        <f t="shared" si="5"/>
        <v>293</v>
      </c>
      <c r="D108" s="33"/>
      <c r="E108" s="37">
        <v>264</v>
      </c>
      <c r="F108" s="37"/>
      <c r="G108" s="64">
        <f>E108/C108*100</f>
        <v>90.10238907849829</v>
      </c>
      <c r="H108" s="4"/>
      <c r="I108" s="37">
        <v>29</v>
      </c>
      <c r="J108" s="4"/>
      <c r="K108" s="64">
        <f>I108/C108*100</f>
        <v>9.897610921501707</v>
      </c>
    </row>
    <row r="109" spans="1:11" ht="12.75">
      <c r="A109" s="33"/>
      <c r="B109" s="33"/>
      <c r="C109" s="37"/>
      <c r="D109" s="33"/>
      <c r="E109" s="37"/>
      <c r="F109" s="37"/>
      <c r="G109" s="64"/>
      <c r="H109" s="4"/>
      <c r="I109" s="37"/>
      <c r="J109" s="4"/>
      <c r="K109" s="64"/>
    </row>
    <row r="110" spans="1:11" ht="12.75">
      <c r="A110" s="33"/>
      <c r="B110" s="33"/>
      <c r="C110" s="37"/>
      <c r="D110" s="33"/>
      <c r="E110" s="37"/>
      <c r="F110" s="37"/>
      <c r="G110" s="64"/>
      <c r="H110" s="4"/>
      <c r="I110" s="37"/>
      <c r="J110" s="4"/>
      <c r="K110" s="64"/>
    </row>
    <row r="111" spans="1:11" ht="12.75">
      <c r="A111" s="33"/>
      <c r="B111" s="33"/>
      <c r="C111" s="37"/>
      <c r="D111" s="33"/>
      <c r="E111" s="37"/>
      <c r="F111" s="37"/>
      <c r="G111" s="64"/>
      <c r="H111" s="4"/>
      <c r="I111" s="37"/>
      <c r="J111" s="4"/>
      <c r="K111" s="64"/>
    </row>
    <row r="112" spans="1:11" ht="12.75">
      <c r="A112" s="33"/>
      <c r="B112" s="33"/>
      <c r="C112" s="37"/>
      <c r="D112" s="33"/>
      <c r="E112" s="37"/>
      <c r="F112" s="37"/>
      <c r="G112" s="64"/>
      <c r="H112" s="4"/>
      <c r="I112" s="37"/>
      <c r="J112" s="4"/>
      <c r="K112" s="64"/>
    </row>
    <row r="113" spans="1:11" ht="12.75">
      <c r="A113" s="33"/>
      <c r="B113" s="33"/>
      <c r="C113" s="37"/>
      <c r="D113" s="33"/>
      <c r="E113" s="37"/>
      <c r="F113" s="37"/>
      <c r="G113" s="64"/>
      <c r="H113" s="4"/>
      <c r="I113" s="37"/>
      <c r="J113" s="4"/>
      <c r="K113" s="64"/>
    </row>
    <row r="114" spans="1:10" ht="12.75">
      <c r="A114" s="2" t="s">
        <v>213</v>
      </c>
      <c r="B114" s="53"/>
      <c r="D114" s="53"/>
      <c r="E114" s="58"/>
      <c r="F114" s="58"/>
      <c r="G114" s="31"/>
      <c r="H114" s="53"/>
      <c r="I114" s="58"/>
      <c r="J114" s="53"/>
    </row>
    <row r="115" spans="1:10" ht="12.75">
      <c r="A115" s="2"/>
      <c r="B115" s="2"/>
      <c r="D115" s="2"/>
      <c r="E115" s="37"/>
      <c r="F115" s="37"/>
      <c r="G115" s="31"/>
      <c r="H115" s="2"/>
      <c r="I115" s="37"/>
      <c r="J115" s="2"/>
    </row>
    <row r="116" spans="1:10" ht="13.5" thickBot="1">
      <c r="A116" s="2"/>
      <c r="B116" s="2"/>
      <c r="D116" s="2"/>
      <c r="E116" s="37"/>
      <c r="F116" s="37"/>
      <c r="G116" s="31"/>
      <c r="H116" s="2"/>
      <c r="I116" s="37"/>
      <c r="J116" s="2"/>
    </row>
    <row r="117" spans="1:11" ht="13.5" thickBot="1">
      <c r="A117" s="9" t="s">
        <v>184</v>
      </c>
      <c r="B117" s="11"/>
      <c r="C117" s="56"/>
      <c r="D117" s="57"/>
      <c r="E117" s="34" t="s">
        <v>185</v>
      </c>
      <c r="F117" s="34"/>
      <c r="G117" s="63"/>
      <c r="H117" s="57"/>
      <c r="I117" s="34" t="s">
        <v>187</v>
      </c>
      <c r="J117" s="57"/>
      <c r="K117" s="59"/>
    </row>
    <row r="118" spans="1:11" ht="12.75">
      <c r="A118" s="33" t="s">
        <v>234</v>
      </c>
      <c r="B118" s="33"/>
      <c r="C118" s="37">
        <f>SUM(E118,I118)</f>
        <v>298</v>
      </c>
      <c r="D118" s="33"/>
      <c r="E118" s="37">
        <v>262</v>
      </c>
      <c r="F118" s="37"/>
      <c r="G118" s="64">
        <f>E118/C118*100</f>
        <v>87.91946308724832</v>
      </c>
      <c r="H118" s="4"/>
      <c r="I118" s="37">
        <v>36</v>
      </c>
      <c r="J118" s="4"/>
      <c r="K118" s="64">
        <f>I118/C118*100</f>
        <v>12.080536912751679</v>
      </c>
    </row>
    <row r="119" spans="1:11" ht="12.75">
      <c r="A119" s="33"/>
      <c r="B119" s="33"/>
      <c r="C119" s="31"/>
      <c r="D119" s="33"/>
      <c r="E119" s="37"/>
      <c r="F119" s="37"/>
      <c r="H119" s="5"/>
      <c r="I119" s="37"/>
      <c r="J119" s="5"/>
      <c r="K119" s="31"/>
    </row>
    <row r="120" spans="1:11" ht="12.75">
      <c r="A120" s="33" t="s">
        <v>235</v>
      </c>
      <c r="B120" s="33"/>
      <c r="C120" s="37">
        <f>SUM(E120,I120)</f>
        <v>352</v>
      </c>
      <c r="D120" s="33"/>
      <c r="E120" s="37">
        <v>298</v>
      </c>
      <c r="F120" s="37"/>
      <c r="G120" s="64">
        <f>E120/C120*100</f>
        <v>84.6590909090909</v>
      </c>
      <c r="H120" s="4"/>
      <c r="I120" s="37">
        <v>54</v>
      </c>
      <c r="J120" s="4"/>
      <c r="K120" s="64">
        <f>I120/C120*100</f>
        <v>15.340909090909092</v>
      </c>
    </row>
    <row r="121" spans="1:11" ht="12.75">
      <c r="A121" s="33"/>
      <c r="B121" s="33"/>
      <c r="C121" s="31"/>
      <c r="D121" s="33"/>
      <c r="E121" s="37"/>
      <c r="F121" s="37"/>
      <c r="H121" s="4"/>
      <c r="I121" s="37"/>
      <c r="J121" s="4"/>
      <c r="K121" s="31"/>
    </row>
    <row r="122" spans="1:11" ht="12.75">
      <c r="A122" s="33" t="s">
        <v>236</v>
      </c>
      <c r="B122" s="33"/>
      <c r="C122" s="37">
        <f>SUM(E122,I122)</f>
        <v>377</v>
      </c>
      <c r="D122" s="33"/>
      <c r="E122" s="37">
        <v>323</v>
      </c>
      <c r="F122" s="37"/>
      <c r="G122" s="64">
        <f>E122/C122*100</f>
        <v>85.6763925729443</v>
      </c>
      <c r="H122" s="4"/>
      <c r="I122" s="37">
        <v>54</v>
      </c>
      <c r="J122" s="4"/>
      <c r="K122" s="64">
        <f>I122/C122*100</f>
        <v>14.323607427055704</v>
      </c>
    </row>
    <row r="123" spans="1:11" ht="12.75">
      <c r="A123" s="33"/>
      <c r="B123" s="33"/>
      <c r="C123" s="31"/>
      <c r="D123" s="33"/>
      <c r="E123" s="37"/>
      <c r="F123" s="37"/>
      <c r="H123" s="4"/>
      <c r="I123" s="37"/>
      <c r="J123" s="4"/>
      <c r="K123" s="31"/>
    </row>
    <row r="124" spans="1:11" ht="12.75">
      <c r="A124" s="33" t="s">
        <v>237</v>
      </c>
      <c r="B124" s="33"/>
      <c r="C124" s="37">
        <f>SUM(E124,I124)</f>
        <v>400</v>
      </c>
      <c r="D124" s="33"/>
      <c r="E124" s="37">
        <v>323</v>
      </c>
      <c r="F124" s="37"/>
      <c r="G124" s="64">
        <f>E124/C124*100</f>
        <v>80.75</v>
      </c>
      <c r="H124" s="4"/>
      <c r="I124" s="37">
        <v>77</v>
      </c>
      <c r="J124" s="4"/>
      <c r="K124" s="64">
        <f>I124/C124*100</f>
        <v>19.25</v>
      </c>
    </row>
    <row r="125" spans="1:11" ht="12.75">
      <c r="A125" s="33"/>
      <c r="B125" s="33"/>
      <c r="C125" s="31"/>
      <c r="D125" s="33"/>
      <c r="E125" s="37"/>
      <c r="F125" s="37"/>
      <c r="H125" s="4"/>
      <c r="I125" s="37"/>
      <c r="J125" s="4"/>
      <c r="K125" s="31"/>
    </row>
    <row r="126" spans="1:11" ht="12.75">
      <c r="A126" s="33" t="s">
        <v>238</v>
      </c>
      <c r="B126" s="33"/>
      <c r="C126" s="37">
        <f>SUM(E126,I126)</f>
        <v>416</v>
      </c>
      <c r="D126" s="33"/>
      <c r="E126" s="37">
        <v>343</v>
      </c>
      <c r="F126" s="37"/>
      <c r="G126" s="64">
        <f>E126/C126*100</f>
        <v>82.45192307692307</v>
      </c>
      <c r="H126" s="4"/>
      <c r="I126" s="37">
        <v>73</v>
      </c>
      <c r="J126" s="4"/>
      <c r="K126" s="64">
        <f>I126/C126*100</f>
        <v>17.548076923076923</v>
      </c>
    </row>
    <row r="127" spans="1:11" ht="12.75">
      <c r="A127" s="33"/>
      <c r="B127" s="33"/>
      <c r="C127" s="31"/>
      <c r="D127" s="33"/>
      <c r="E127" s="37"/>
      <c r="F127" s="37"/>
      <c r="H127" s="4"/>
      <c r="I127" s="37"/>
      <c r="J127" s="4"/>
      <c r="K127" s="31"/>
    </row>
    <row r="128" spans="1:11" ht="12.75">
      <c r="A128" s="33" t="s">
        <v>239</v>
      </c>
      <c r="B128" s="33"/>
      <c r="C128" s="37">
        <f>SUM(E128,I128)</f>
        <v>435</v>
      </c>
      <c r="D128" s="33"/>
      <c r="E128" s="37">
        <v>337</v>
      </c>
      <c r="F128" s="37"/>
      <c r="G128" s="64">
        <f>E128/C128*100</f>
        <v>77.47126436781609</v>
      </c>
      <c r="H128" s="4"/>
      <c r="I128" s="37">
        <v>98</v>
      </c>
      <c r="J128" s="4"/>
      <c r="K128" s="64">
        <f>I128/C128*100</f>
        <v>22.528735632183906</v>
      </c>
    </row>
    <row r="129" spans="1:11" ht="12.75">
      <c r="A129" s="33"/>
      <c r="B129" s="33"/>
      <c r="C129" s="31"/>
      <c r="D129" s="33"/>
      <c r="E129" s="37"/>
      <c r="F129" s="37"/>
      <c r="H129" s="4"/>
      <c r="I129" s="37"/>
      <c r="J129" s="4"/>
      <c r="K129" s="31"/>
    </row>
    <row r="130" spans="1:11" ht="12.75">
      <c r="A130" s="33" t="s">
        <v>240</v>
      </c>
      <c r="B130" s="33"/>
      <c r="C130" s="37">
        <f>SUM(E130,I130)</f>
        <v>457</v>
      </c>
      <c r="D130" s="33"/>
      <c r="E130" s="37">
        <v>343</v>
      </c>
      <c r="F130" s="37"/>
      <c r="G130" s="64">
        <f>E130/C130*100</f>
        <v>75.054704595186</v>
      </c>
      <c r="H130" s="4"/>
      <c r="I130" s="37">
        <v>114</v>
      </c>
      <c r="J130" s="4"/>
      <c r="K130" s="64">
        <f>I130/C130*100</f>
        <v>24.945295404814004</v>
      </c>
    </row>
    <row r="131" spans="1:11" ht="12.75">
      <c r="A131" s="33"/>
      <c r="B131" s="33"/>
      <c r="C131" s="31"/>
      <c r="D131" s="33"/>
      <c r="E131" s="37"/>
      <c r="F131" s="37"/>
      <c r="H131" s="4"/>
      <c r="I131" s="37"/>
      <c r="J131" s="4"/>
      <c r="K131" s="31"/>
    </row>
    <row r="132" spans="1:11" ht="12.75">
      <c r="A132" s="33" t="s">
        <v>241</v>
      </c>
      <c r="B132" s="33"/>
      <c r="C132" s="37">
        <f>SUM(E132,I132)</f>
        <v>514</v>
      </c>
      <c r="D132" s="33"/>
      <c r="E132" s="37">
        <v>409</v>
      </c>
      <c r="F132" s="37"/>
      <c r="G132" s="64">
        <f>E132/C132*100</f>
        <v>79.57198443579766</v>
      </c>
      <c r="H132" s="4"/>
      <c r="I132" s="37">
        <v>105</v>
      </c>
      <c r="J132" s="4"/>
      <c r="K132" s="64">
        <f>I132/C132*100</f>
        <v>20.428015564202333</v>
      </c>
    </row>
    <row r="133" spans="1:11" ht="12.75">
      <c r="A133" s="33"/>
      <c r="B133" s="33"/>
      <c r="C133" s="31"/>
      <c r="D133" s="33"/>
      <c r="E133" s="37"/>
      <c r="F133" s="37"/>
      <c r="H133" s="33"/>
      <c r="I133" s="37"/>
      <c r="J133" s="33"/>
      <c r="K133" s="31"/>
    </row>
    <row r="134" spans="1:11" ht="12.75">
      <c r="A134" s="33" t="s">
        <v>242</v>
      </c>
      <c r="B134" s="33"/>
      <c r="C134" s="37">
        <f>SUM(E134,I134)</f>
        <v>601</v>
      </c>
      <c r="D134" s="33"/>
      <c r="E134" s="37">
        <v>468</v>
      </c>
      <c r="F134" s="37"/>
      <c r="G134" s="64">
        <f>E134/C134*100</f>
        <v>77.87021630615641</v>
      </c>
      <c r="H134" s="33"/>
      <c r="I134" s="37">
        <v>133</v>
      </c>
      <c r="J134" s="33"/>
      <c r="K134" s="64">
        <f>I134/C134*100</f>
        <v>22.129783693843592</v>
      </c>
    </row>
    <row r="135" spans="1:11" ht="12.75">
      <c r="A135" s="33"/>
      <c r="B135" s="33"/>
      <c r="C135" s="31"/>
      <c r="D135" s="33"/>
      <c r="E135" s="37"/>
      <c r="F135" s="37"/>
      <c r="H135" s="33"/>
      <c r="I135" s="37"/>
      <c r="J135" s="33"/>
      <c r="K135" s="31"/>
    </row>
    <row r="136" spans="1:11" ht="12.75">
      <c r="A136" s="33" t="s">
        <v>243</v>
      </c>
      <c r="B136" s="33"/>
      <c r="C136" s="37">
        <f>SUM(E136,I136)</f>
        <v>710</v>
      </c>
      <c r="D136" s="33"/>
      <c r="E136" s="37">
        <v>535</v>
      </c>
      <c r="F136" s="37"/>
      <c r="G136" s="64">
        <f>E136/C136*100</f>
        <v>75.35211267605634</v>
      </c>
      <c r="H136" s="33"/>
      <c r="I136" s="37">
        <v>175</v>
      </c>
      <c r="J136" s="33"/>
      <c r="K136" s="64">
        <f>I136/C136*100</f>
        <v>24.647887323943664</v>
      </c>
    </row>
    <row r="137" spans="1:11" ht="12.75">
      <c r="A137" s="33"/>
      <c r="B137" s="33"/>
      <c r="C137" s="31"/>
      <c r="D137" s="33"/>
      <c r="E137" s="37"/>
      <c r="F137" s="37"/>
      <c r="H137" s="33"/>
      <c r="I137" s="37"/>
      <c r="J137" s="33"/>
      <c r="K137" s="31"/>
    </row>
    <row r="138" spans="1:11" ht="12.75">
      <c r="A138" s="33" t="s">
        <v>244</v>
      </c>
      <c r="B138" s="33"/>
      <c r="C138" s="37">
        <f>SUM(E138,I138)</f>
        <v>874</v>
      </c>
      <c r="D138" s="33"/>
      <c r="E138" s="37">
        <v>638</v>
      </c>
      <c r="F138" s="37"/>
      <c r="G138" s="64">
        <f>E138/C138*100</f>
        <v>72.99771167048054</v>
      </c>
      <c r="H138" s="33"/>
      <c r="I138" s="37">
        <v>236</v>
      </c>
      <c r="J138" s="33"/>
      <c r="K138" s="64">
        <f>I138/C138*100</f>
        <v>27.002288329519452</v>
      </c>
    </row>
    <row r="139" spans="1:11" ht="12.75">
      <c r="A139" s="33"/>
      <c r="B139" s="33"/>
      <c r="C139" s="31"/>
      <c r="D139" s="33"/>
      <c r="E139" s="37"/>
      <c r="F139" s="37"/>
      <c r="H139" s="33"/>
      <c r="I139" s="37"/>
      <c r="J139" s="33"/>
      <c r="K139" s="31"/>
    </row>
    <row r="140" spans="1:11" ht="12.75">
      <c r="A140" s="33" t="s">
        <v>245</v>
      </c>
      <c r="B140" s="33"/>
      <c r="C140" s="37">
        <f>SUM(E140,I140)</f>
        <v>930</v>
      </c>
      <c r="D140" s="33"/>
      <c r="E140" s="37">
        <v>655</v>
      </c>
      <c r="F140" s="37"/>
      <c r="G140" s="64">
        <f>E140/C140*100</f>
        <v>70.43010752688173</v>
      </c>
      <c r="H140" s="33"/>
      <c r="I140" s="37">
        <v>275</v>
      </c>
      <c r="J140" s="33"/>
      <c r="K140" s="64">
        <f>I140/C140*100</f>
        <v>29.56989247311828</v>
      </c>
    </row>
    <row r="141" spans="1:11" ht="12.75">
      <c r="A141" s="33"/>
      <c r="B141" s="33"/>
      <c r="C141" s="31"/>
      <c r="D141" s="33"/>
      <c r="E141" s="37"/>
      <c r="F141" s="37"/>
      <c r="H141" s="33"/>
      <c r="I141" s="37"/>
      <c r="J141" s="33"/>
      <c r="K141" s="31"/>
    </row>
    <row r="142" spans="1:11" ht="12.75">
      <c r="A142" s="33" t="s">
        <v>246</v>
      </c>
      <c r="B142" s="33"/>
      <c r="C142" s="37">
        <f>SUM(E142,I142)</f>
        <v>1052</v>
      </c>
      <c r="D142" s="54"/>
      <c r="E142" s="37">
        <v>716</v>
      </c>
      <c r="F142" s="37"/>
      <c r="G142" s="64">
        <f>E142/C142*100</f>
        <v>68.06083650190115</v>
      </c>
      <c r="H142" s="33"/>
      <c r="I142" s="37">
        <v>336</v>
      </c>
      <c r="J142" s="33"/>
      <c r="K142" s="64">
        <f>I142/C142*100</f>
        <v>31.93916349809886</v>
      </c>
    </row>
    <row r="143" spans="1:11" ht="12.75">
      <c r="A143" s="33"/>
      <c r="B143" s="33"/>
      <c r="C143" s="31"/>
      <c r="D143" s="54"/>
      <c r="E143" s="37"/>
      <c r="F143" s="37"/>
      <c r="H143" s="33"/>
      <c r="I143" s="37"/>
      <c r="J143" s="33"/>
      <c r="K143" s="31"/>
    </row>
    <row r="144" spans="1:11" ht="12.75">
      <c r="A144" s="33" t="s">
        <v>247</v>
      </c>
      <c r="B144" s="33"/>
      <c r="C144" s="37">
        <f>SUM(E144,I144)</f>
        <v>1223</v>
      </c>
      <c r="D144" s="54"/>
      <c r="E144" s="37">
        <v>801</v>
      </c>
      <c r="F144" s="37"/>
      <c r="G144" s="64">
        <f>E144/C144*100</f>
        <v>65.49468520032707</v>
      </c>
      <c r="H144" s="33"/>
      <c r="I144" s="37">
        <v>422</v>
      </c>
      <c r="J144" s="33"/>
      <c r="K144" s="64">
        <f>I144/C144*100</f>
        <v>34.50531479967294</v>
      </c>
    </row>
    <row r="145" spans="1:11" ht="12.75">
      <c r="A145" s="33"/>
      <c r="B145" s="33"/>
      <c r="C145" s="31"/>
      <c r="D145" s="54"/>
      <c r="E145" s="37"/>
      <c r="F145" s="37"/>
      <c r="H145" s="33"/>
      <c r="I145" s="37"/>
      <c r="J145" s="33"/>
      <c r="K145" s="31"/>
    </row>
    <row r="146" spans="1:11" ht="12.75">
      <c r="A146" s="33" t="s">
        <v>248</v>
      </c>
      <c r="B146" s="33"/>
      <c r="C146" s="37">
        <f>SUM(E146,I146)</f>
        <v>1282</v>
      </c>
      <c r="D146" s="54"/>
      <c r="E146" s="37">
        <v>838</v>
      </c>
      <c r="F146" s="37"/>
      <c r="G146" s="64">
        <f>E146/C146*100</f>
        <v>65.36661466458659</v>
      </c>
      <c r="H146" s="33"/>
      <c r="I146" s="37">
        <v>444</v>
      </c>
      <c r="J146" s="33"/>
      <c r="K146" s="64">
        <f>I146/C146*100</f>
        <v>34.63338533541342</v>
      </c>
    </row>
    <row r="147" spans="1:11" ht="12.75">
      <c r="A147" s="33"/>
      <c r="B147" s="33"/>
      <c r="C147" s="31"/>
      <c r="D147" s="54"/>
      <c r="E147" s="37"/>
      <c r="F147" s="37"/>
      <c r="H147" s="33"/>
      <c r="I147" s="37"/>
      <c r="J147" s="33"/>
      <c r="K147" s="31"/>
    </row>
    <row r="148" spans="1:11" ht="12.75">
      <c r="A148" s="33" t="s">
        <v>249</v>
      </c>
      <c r="B148" s="33"/>
      <c r="C148" s="37">
        <f>SUM(E148,I148)</f>
        <v>1302</v>
      </c>
      <c r="D148" s="54"/>
      <c r="E148" s="37">
        <v>835</v>
      </c>
      <c r="F148" s="37"/>
      <c r="G148" s="64">
        <f>E148/C148*100</f>
        <v>64.1321044546851</v>
      </c>
      <c r="H148" s="33"/>
      <c r="I148" s="37">
        <v>467</v>
      </c>
      <c r="J148" s="33"/>
      <c r="K148" s="64">
        <f>I148/C148*100</f>
        <v>35.8678955453149</v>
      </c>
    </row>
    <row r="149" spans="1:11" ht="12.75">
      <c r="A149" s="33"/>
      <c r="B149" s="33"/>
      <c r="C149" s="31"/>
      <c r="D149" s="54"/>
      <c r="E149" s="37"/>
      <c r="F149" s="37"/>
      <c r="H149" s="33"/>
      <c r="I149" s="37"/>
      <c r="J149" s="33"/>
      <c r="K149" s="31"/>
    </row>
    <row r="150" spans="1:11" ht="12.75">
      <c r="A150" s="33" t="s">
        <v>250</v>
      </c>
      <c r="B150" s="33"/>
      <c r="C150" s="37">
        <f>SUM(E150,I150)</f>
        <v>1246</v>
      </c>
      <c r="D150" s="54"/>
      <c r="E150" s="37">
        <v>727</v>
      </c>
      <c r="F150" s="37"/>
      <c r="G150" s="64">
        <f>E150/C150*100</f>
        <v>58.34670947030498</v>
      </c>
      <c r="H150" s="33"/>
      <c r="I150" s="37">
        <v>519</v>
      </c>
      <c r="J150" s="33"/>
      <c r="K150" s="64">
        <f>I150/C150*100</f>
        <v>41.65329052969503</v>
      </c>
    </row>
    <row r="151" spans="1:11" ht="12.75">
      <c r="A151" s="33"/>
      <c r="B151" s="33"/>
      <c r="C151" s="31"/>
      <c r="D151" s="54"/>
      <c r="E151" s="37"/>
      <c r="F151" s="37"/>
      <c r="H151" s="33"/>
      <c r="I151" s="37"/>
      <c r="J151" s="33"/>
      <c r="K151" s="31"/>
    </row>
    <row r="152" spans="1:11" ht="12.75">
      <c r="A152" s="33" t="s">
        <v>251</v>
      </c>
      <c r="B152" s="33"/>
      <c r="C152" s="37">
        <f>SUM(E152,I152)</f>
        <v>1319</v>
      </c>
      <c r="D152" s="54"/>
      <c r="E152" s="37">
        <v>782</v>
      </c>
      <c r="F152" s="37"/>
      <c r="G152" s="64">
        <f>E152/C152*100</f>
        <v>59.28733889310084</v>
      </c>
      <c r="H152" s="33"/>
      <c r="I152" s="37">
        <v>537</v>
      </c>
      <c r="J152" s="33"/>
      <c r="K152" s="64">
        <f>I152/C152*100</f>
        <v>40.71266110689917</v>
      </c>
    </row>
    <row r="153" spans="1:11" ht="12.75">
      <c r="A153" s="33"/>
      <c r="B153" s="33"/>
      <c r="C153" s="31"/>
      <c r="D153" s="54"/>
      <c r="E153" s="37"/>
      <c r="F153" s="37"/>
      <c r="H153" s="33"/>
      <c r="I153" s="37"/>
      <c r="J153" s="33"/>
      <c r="K153" s="31"/>
    </row>
    <row r="154" spans="1:11" ht="12.75">
      <c r="A154" s="33" t="s">
        <v>252</v>
      </c>
      <c r="B154" s="33"/>
      <c r="C154" s="37">
        <f>SUM(E154,I154)</f>
        <v>1316</v>
      </c>
      <c r="D154" s="54"/>
      <c r="E154" s="37">
        <v>775</v>
      </c>
      <c r="F154" s="37"/>
      <c r="G154" s="64">
        <f>E154/C154*100</f>
        <v>58.890577507598785</v>
      </c>
      <c r="H154" s="33"/>
      <c r="I154" s="37">
        <v>541</v>
      </c>
      <c r="J154" s="33"/>
      <c r="K154" s="64">
        <f>I154/C154*100</f>
        <v>41.109422492401215</v>
      </c>
    </row>
    <row r="155" spans="1:11" ht="12.75">
      <c r="A155" s="33"/>
      <c r="B155" s="33"/>
      <c r="C155" s="31"/>
      <c r="D155" s="54"/>
      <c r="E155" s="37"/>
      <c r="F155" s="37"/>
      <c r="H155" s="33"/>
      <c r="I155" s="37"/>
      <c r="J155" s="33"/>
      <c r="K155" s="31"/>
    </row>
    <row r="156" spans="1:11" ht="12.75">
      <c r="A156" s="33" t="s">
        <v>253</v>
      </c>
      <c r="B156" s="33"/>
      <c r="C156" s="37">
        <f>SUM(E156,I156)</f>
        <v>1384</v>
      </c>
      <c r="D156" s="54"/>
      <c r="E156" s="37">
        <v>862</v>
      </c>
      <c r="F156" s="37"/>
      <c r="G156" s="64">
        <f>E156/C156*100</f>
        <v>62.28323699421965</v>
      </c>
      <c r="H156" s="33"/>
      <c r="I156" s="37">
        <v>522</v>
      </c>
      <c r="J156" s="33"/>
      <c r="K156" s="64">
        <f>I156/C156*100</f>
        <v>37.716763005780344</v>
      </c>
    </row>
    <row r="157" spans="1:11" ht="12.75">
      <c r="A157" s="33"/>
      <c r="B157" s="33"/>
      <c r="C157" s="31"/>
      <c r="D157" s="54"/>
      <c r="E157" s="37"/>
      <c r="F157" s="37"/>
      <c r="H157" s="33"/>
      <c r="I157" s="37"/>
      <c r="J157" s="33"/>
      <c r="K157" s="31"/>
    </row>
    <row r="158" spans="1:11" ht="12.75">
      <c r="A158" s="33" t="s">
        <v>254</v>
      </c>
      <c r="B158" s="33"/>
      <c r="C158" s="37">
        <f>SUM(E158,I158)</f>
        <v>1155</v>
      </c>
      <c r="D158" s="54"/>
      <c r="E158" s="37">
        <v>710</v>
      </c>
      <c r="F158" s="37"/>
      <c r="G158" s="64">
        <f>E158/C158*100</f>
        <v>61.471861471861466</v>
      </c>
      <c r="H158" s="33"/>
      <c r="I158" s="37">
        <v>445</v>
      </c>
      <c r="J158" s="33"/>
      <c r="K158" s="64">
        <f>I158/C158*100</f>
        <v>38.52813852813853</v>
      </c>
    </row>
    <row r="159" spans="1:11" ht="12.75">
      <c r="A159" s="33"/>
      <c r="B159" s="33"/>
      <c r="C159" s="31"/>
      <c r="D159" s="54"/>
      <c r="E159" s="37"/>
      <c r="F159" s="37"/>
      <c r="H159" s="33"/>
      <c r="I159" s="37"/>
      <c r="J159" s="33"/>
      <c r="K159" s="31"/>
    </row>
    <row r="160" spans="1:11" ht="12.75">
      <c r="A160" s="33" t="s">
        <v>255</v>
      </c>
      <c r="B160" s="33"/>
      <c r="C160" s="37">
        <f>SUM(E160,I160)</f>
        <v>1210</v>
      </c>
      <c r="D160" s="54"/>
      <c r="E160" s="37">
        <v>703</v>
      </c>
      <c r="F160" s="37"/>
      <c r="G160" s="64">
        <f>E160/C160*100</f>
        <v>58.099173553719005</v>
      </c>
      <c r="H160" s="33"/>
      <c r="I160" s="37">
        <v>507</v>
      </c>
      <c r="J160" s="33"/>
      <c r="K160" s="64">
        <f>I160/C160*100</f>
        <v>41.900826446280995</v>
      </c>
    </row>
    <row r="161" spans="1:11" ht="12.75">
      <c r="A161" s="33"/>
      <c r="B161" s="33"/>
      <c r="C161" s="31"/>
      <c r="D161" s="54"/>
      <c r="E161" s="37"/>
      <c r="F161" s="37"/>
      <c r="H161" s="33"/>
      <c r="I161" s="37"/>
      <c r="J161" s="33"/>
      <c r="K161" s="31"/>
    </row>
    <row r="162" spans="1:11" ht="12.75">
      <c r="A162" s="33" t="s">
        <v>256</v>
      </c>
      <c r="B162" s="33"/>
      <c r="C162" s="37">
        <f>SUM(E162,I162)</f>
        <v>1238</v>
      </c>
      <c r="D162" s="54"/>
      <c r="E162" s="37">
        <v>710</v>
      </c>
      <c r="F162" s="37"/>
      <c r="G162" s="64">
        <f>E162/C162*100</f>
        <v>57.35056542810986</v>
      </c>
      <c r="H162" s="33"/>
      <c r="I162" s="37">
        <v>528</v>
      </c>
      <c r="J162" s="33"/>
      <c r="K162" s="64">
        <f>I162/C162*100</f>
        <v>42.64943457189014</v>
      </c>
    </row>
    <row r="163" spans="1:11" ht="12.75">
      <c r="A163" s="33"/>
      <c r="B163" s="33"/>
      <c r="C163" s="31"/>
      <c r="D163" s="54"/>
      <c r="E163" s="37"/>
      <c r="F163" s="37"/>
      <c r="H163" s="33"/>
      <c r="I163" s="37"/>
      <c r="J163" s="33"/>
      <c r="K163" s="31"/>
    </row>
    <row r="164" spans="1:11" ht="12.75">
      <c r="A164" s="33" t="s">
        <v>257</v>
      </c>
      <c r="B164" s="33"/>
      <c r="C164" s="37">
        <f>SUM(E164,I164)</f>
        <v>1230</v>
      </c>
      <c r="D164" s="54"/>
      <c r="E164" s="37">
        <v>715</v>
      </c>
      <c r="F164" s="37"/>
      <c r="G164" s="64">
        <f>E164/C164*100</f>
        <v>58.13008130081301</v>
      </c>
      <c r="H164" s="33"/>
      <c r="I164" s="37">
        <v>515</v>
      </c>
      <c r="J164" s="33"/>
      <c r="K164" s="64">
        <f>I164/C164*100</f>
        <v>41.86991869918699</v>
      </c>
    </row>
    <row r="165" spans="1:11" ht="12.75">
      <c r="A165" s="15"/>
      <c r="B165" s="15"/>
      <c r="C165" s="38"/>
      <c r="D165" s="39"/>
      <c r="E165" s="30"/>
      <c r="F165" s="30"/>
      <c r="G165" s="66"/>
      <c r="H165" s="39"/>
      <c r="I165" s="30"/>
      <c r="J165" s="39"/>
      <c r="K165" s="38"/>
    </row>
    <row r="166" spans="1:11" ht="12.75">
      <c r="A166" s="15"/>
      <c r="B166" s="15"/>
      <c r="C166" s="38"/>
      <c r="D166" s="39"/>
      <c r="E166" s="30"/>
      <c r="F166" s="30"/>
      <c r="G166" s="66"/>
      <c r="H166" s="39"/>
      <c r="I166" s="30"/>
      <c r="J166" s="39"/>
      <c r="K166" s="38"/>
    </row>
    <row r="167" spans="1:11" ht="12.75">
      <c r="A167" s="15"/>
      <c r="B167" s="15"/>
      <c r="C167" s="38"/>
      <c r="D167" s="39"/>
      <c r="E167" s="30"/>
      <c r="F167" s="30"/>
      <c r="G167" s="66"/>
      <c r="H167" s="39"/>
      <c r="I167" s="30"/>
      <c r="J167" s="39"/>
      <c r="K167" s="38"/>
    </row>
    <row r="168" spans="1:11" ht="12.75">
      <c r="A168" s="15"/>
      <c r="B168" s="15"/>
      <c r="C168" s="38"/>
      <c r="D168" s="39"/>
      <c r="E168" s="30"/>
      <c r="F168" s="30"/>
      <c r="G168" s="66"/>
      <c r="H168" s="39"/>
      <c r="I168" s="30"/>
      <c r="J168" s="39"/>
      <c r="K168" s="38"/>
    </row>
    <row r="169" spans="1:11" ht="12.75">
      <c r="A169" s="15"/>
      <c r="B169" s="15"/>
      <c r="C169" s="38"/>
      <c r="D169" s="39"/>
      <c r="E169" s="30"/>
      <c r="F169" s="30"/>
      <c r="G169" s="66"/>
      <c r="H169" s="39"/>
      <c r="I169" s="30"/>
      <c r="J169" s="39"/>
      <c r="K169" s="38"/>
    </row>
    <row r="170" spans="1:10" ht="12.75">
      <c r="A170" s="2" t="s">
        <v>213</v>
      </c>
      <c r="B170" s="53"/>
      <c r="D170" s="53"/>
      <c r="E170" s="58"/>
      <c r="F170" s="58"/>
      <c r="G170" s="31"/>
      <c r="H170" s="2"/>
      <c r="I170" s="37"/>
      <c r="J170" s="2"/>
    </row>
    <row r="171" spans="1:10" ht="9.75" customHeight="1">
      <c r="A171" s="2"/>
      <c r="B171" s="53"/>
      <c r="D171" s="53"/>
      <c r="E171" s="58"/>
      <c r="F171" s="58"/>
      <c r="G171" s="31"/>
      <c r="H171" s="2"/>
      <c r="I171" s="37"/>
      <c r="J171" s="2"/>
    </row>
    <row r="172" spans="1:10" ht="9.75" customHeight="1" thickBot="1">
      <c r="A172" s="2"/>
      <c r="B172" s="53"/>
      <c r="D172" s="53"/>
      <c r="E172" s="58"/>
      <c r="F172" s="58"/>
      <c r="G172" s="31"/>
      <c r="H172" s="2"/>
      <c r="I172" s="37"/>
      <c r="J172" s="2"/>
    </row>
    <row r="173" spans="1:11" ht="13.5" thickBot="1">
      <c r="A173" s="9" t="s">
        <v>184</v>
      </c>
      <c r="B173" s="11"/>
      <c r="C173" s="56"/>
      <c r="D173" s="57"/>
      <c r="E173" s="34" t="s">
        <v>185</v>
      </c>
      <c r="F173" s="34"/>
      <c r="G173" s="63"/>
      <c r="H173" s="57"/>
      <c r="I173" s="34" t="s">
        <v>187</v>
      </c>
      <c r="J173" s="57"/>
      <c r="K173" s="59"/>
    </row>
    <row r="174" spans="1:11" ht="12.75">
      <c r="A174" s="33" t="s">
        <v>258</v>
      </c>
      <c r="B174" s="33"/>
      <c r="C174" s="37">
        <f>SUM(E174,I174)</f>
        <v>1182</v>
      </c>
      <c r="D174" s="54"/>
      <c r="E174" s="37">
        <v>660</v>
      </c>
      <c r="F174" s="37"/>
      <c r="G174" s="64">
        <f>E174/C174*100</f>
        <v>55.83756345177665</v>
      </c>
      <c r="H174" s="33"/>
      <c r="I174" s="37">
        <v>522</v>
      </c>
      <c r="J174" s="33"/>
      <c r="K174" s="64">
        <f>I174/C174*100</f>
        <v>44.16243654822335</v>
      </c>
    </row>
    <row r="176" spans="1:11" ht="12.75">
      <c r="A176" s="33" t="s">
        <v>259</v>
      </c>
      <c r="B176" s="33"/>
      <c r="C176" s="37">
        <f>SUM(E176,I176)</f>
        <v>1162</v>
      </c>
      <c r="D176" s="54"/>
      <c r="E176" s="37">
        <v>692</v>
      </c>
      <c r="F176" s="37"/>
      <c r="G176" s="64">
        <f>E176/C176*100</f>
        <v>59.552495697074015</v>
      </c>
      <c r="H176" s="33"/>
      <c r="I176" s="37">
        <v>470</v>
      </c>
      <c r="J176" s="33"/>
      <c r="K176" s="64">
        <f>I176/C176*100</f>
        <v>40.44750430292599</v>
      </c>
    </row>
    <row r="177" spans="1:11" ht="12.75">
      <c r="A177" s="33"/>
      <c r="B177" s="33"/>
      <c r="C177" s="31"/>
      <c r="D177" s="54"/>
      <c r="E177" s="37"/>
      <c r="F177" s="37"/>
      <c r="H177" s="33"/>
      <c r="I177" s="37"/>
      <c r="J177" s="33"/>
      <c r="K177" s="31"/>
    </row>
    <row r="178" spans="1:11" ht="12.75">
      <c r="A178" s="33" t="s">
        <v>260</v>
      </c>
      <c r="B178" s="33"/>
      <c r="C178" s="37">
        <f>SUM(E178,I178)</f>
        <v>1313</v>
      </c>
      <c r="D178" s="54"/>
      <c r="E178" s="37">
        <v>713</v>
      </c>
      <c r="F178" s="37"/>
      <c r="G178" s="64">
        <f>E178/C178*100</f>
        <v>54.3031226199543</v>
      </c>
      <c r="H178" s="33"/>
      <c r="I178" s="37">
        <v>600</v>
      </c>
      <c r="J178" s="33"/>
      <c r="K178" s="64">
        <f>I178/C178*100</f>
        <v>45.6968773800457</v>
      </c>
    </row>
    <row r="179" spans="1:11" ht="12.75">
      <c r="A179" s="15"/>
      <c r="B179" s="15"/>
      <c r="C179" s="38"/>
      <c r="D179" s="39"/>
      <c r="E179" s="30"/>
      <c r="F179" s="30"/>
      <c r="G179" s="66"/>
      <c r="H179" s="39"/>
      <c r="I179" s="30"/>
      <c r="J179" s="39"/>
      <c r="K179" s="38"/>
    </row>
    <row r="180" spans="1:11" ht="12.75">
      <c r="A180" s="33" t="s">
        <v>261</v>
      </c>
      <c r="B180" s="33"/>
      <c r="C180" s="37">
        <f>SUM(E180,I180)</f>
        <v>1406</v>
      </c>
      <c r="D180" s="54"/>
      <c r="E180" s="37">
        <v>775</v>
      </c>
      <c r="F180" s="37"/>
      <c r="G180" s="64">
        <f>E180/C180*100</f>
        <v>55.12091038406828</v>
      </c>
      <c r="H180" s="33"/>
      <c r="I180" s="37">
        <v>631</v>
      </c>
      <c r="J180" s="33"/>
      <c r="K180" s="64">
        <f>I180/C180*100</f>
        <v>44.87908961593172</v>
      </c>
    </row>
    <row r="181" spans="1:11" ht="12.75">
      <c r="A181" s="33"/>
      <c r="B181" s="33"/>
      <c r="C181" s="31"/>
      <c r="D181" s="54"/>
      <c r="E181" s="37"/>
      <c r="F181" s="37"/>
      <c r="H181" s="33"/>
      <c r="I181" s="37"/>
      <c r="J181" s="33"/>
      <c r="K181" s="31"/>
    </row>
    <row r="182" spans="1:11" ht="12.75">
      <c r="A182" s="33" t="s">
        <v>262</v>
      </c>
      <c r="B182" s="33"/>
      <c r="C182" s="37">
        <f>SUM(E182,I182)</f>
        <v>1331</v>
      </c>
      <c r="D182" s="54"/>
      <c r="E182" s="37">
        <v>756</v>
      </c>
      <c r="F182" s="37"/>
      <c r="G182" s="64">
        <f>E182/C182*100</f>
        <v>56.79939894815927</v>
      </c>
      <c r="H182" s="33"/>
      <c r="I182" s="37">
        <v>575</v>
      </c>
      <c r="J182" s="33"/>
      <c r="K182" s="64">
        <f>I182/C182*100</f>
        <v>43.20060105184072</v>
      </c>
    </row>
    <row r="183" spans="1:11" ht="12.75">
      <c r="A183" s="33"/>
      <c r="B183" s="33"/>
      <c r="C183" s="31"/>
      <c r="D183" s="54"/>
      <c r="E183" s="37"/>
      <c r="F183" s="37"/>
      <c r="H183" s="33"/>
      <c r="I183" s="37"/>
      <c r="J183" s="33"/>
      <c r="K183" s="31"/>
    </row>
    <row r="184" spans="1:11" ht="12.75">
      <c r="A184" s="33" t="s">
        <v>263</v>
      </c>
      <c r="B184" s="33"/>
      <c r="C184" s="37">
        <f>SUM(E184,I184)</f>
        <v>1330</v>
      </c>
      <c r="D184" s="54"/>
      <c r="E184" s="37">
        <v>746</v>
      </c>
      <c r="F184" s="37"/>
      <c r="G184" s="64">
        <f>E184/C184*100</f>
        <v>56.090225563909776</v>
      </c>
      <c r="H184" s="33"/>
      <c r="I184" s="37">
        <v>584</v>
      </c>
      <c r="J184" s="33"/>
      <c r="K184" s="64">
        <f>I184/C184*100</f>
        <v>43.909774436090224</v>
      </c>
    </row>
    <row r="185" spans="1:11" ht="12.75">
      <c r="A185" s="33"/>
      <c r="B185" s="33"/>
      <c r="C185" s="31"/>
      <c r="D185" s="54"/>
      <c r="E185" s="37"/>
      <c r="F185" s="37"/>
      <c r="H185" s="33"/>
      <c r="I185" s="37"/>
      <c r="J185" s="33"/>
      <c r="K185" s="31"/>
    </row>
    <row r="186" spans="1:11" ht="12.75">
      <c r="A186" s="33" t="s">
        <v>264</v>
      </c>
      <c r="B186" s="33"/>
      <c r="C186" s="37">
        <f>SUM(E186,I186)</f>
        <v>1292</v>
      </c>
      <c r="D186" s="54"/>
      <c r="E186" s="37">
        <v>716</v>
      </c>
      <c r="F186" s="37"/>
      <c r="G186" s="64">
        <f>E186/C186*100</f>
        <v>55.417956656346746</v>
      </c>
      <c r="H186" s="33"/>
      <c r="I186" s="37">
        <v>576</v>
      </c>
      <c r="J186" s="33"/>
      <c r="K186" s="64">
        <f>I186/C186*100</f>
        <v>44.58204334365325</v>
      </c>
    </row>
    <row r="187" spans="1:11" ht="12.75">
      <c r="A187" s="33"/>
      <c r="B187" s="33"/>
      <c r="C187" s="31"/>
      <c r="D187" s="54"/>
      <c r="E187" s="37"/>
      <c r="F187" s="37"/>
      <c r="H187" s="33"/>
      <c r="I187" s="37"/>
      <c r="J187" s="33"/>
      <c r="K187" s="31"/>
    </row>
    <row r="188" spans="1:11" ht="12.75">
      <c r="A188" s="33" t="s">
        <v>265</v>
      </c>
      <c r="B188" s="33"/>
      <c r="C188" s="37">
        <f>SUM(E188,I188)</f>
        <v>1348</v>
      </c>
      <c r="D188" s="54"/>
      <c r="E188" s="37">
        <v>730</v>
      </c>
      <c r="F188" s="37"/>
      <c r="G188" s="64">
        <f>E188/C188*100</f>
        <v>54.154302670623146</v>
      </c>
      <c r="H188" s="33"/>
      <c r="I188" s="37">
        <v>618</v>
      </c>
      <c r="J188" s="33"/>
      <c r="K188" s="64">
        <f>I188/C188*100</f>
        <v>45.845697329376854</v>
      </c>
    </row>
    <row r="189" spans="1:11" ht="12.75">
      <c r="A189" s="33"/>
      <c r="B189" s="33"/>
      <c r="C189" s="31"/>
      <c r="D189" s="54"/>
      <c r="E189" s="37"/>
      <c r="F189" s="37"/>
      <c r="H189" s="33"/>
      <c r="I189" s="37"/>
      <c r="J189" s="33"/>
      <c r="K189" s="31"/>
    </row>
    <row r="190" spans="1:11" ht="12.75">
      <c r="A190" s="33" t="s">
        <v>266</v>
      </c>
      <c r="B190" s="33"/>
      <c r="C190" s="37">
        <f>SUM(E190,I190)</f>
        <v>1396</v>
      </c>
      <c r="D190" s="54"/>
      <c r="E190" s="37">
        <v>756</v>
      </c>
      <c r="F190" s="37"/>
      <c r="G190" s="64">
        <f>E190/C190*100</f>
        <v>54.15472779369628</v>
      </c>
      <c r="H190" s="33"/>
      <c r="I190" s="37">
        <v>640</v>
      </c>
      <c r="J190" s="33"/>
      <c r="K190" s="64">
        <f>I190/C190*100</f>
        <v>45.845272206303726</v>
      </c>
    </row>
    <row r="191" spans="1:11" ht="12.75">
      <c r="A191" s="33"/>
      <c r="B191" s="33"/>
      <c r="C191" s="31"/>
      <c r="D191" s="54"/>
      <c r="E191" s="37"/>
      <c r="F191" s="37"/>
      <c r="H191" s="33"/>
      <c r="I191" s="37"/>
      <c r="J191" s="33"/>
      <c r="K191" s="31"/>
    </row>
    <row r="192" spans="1:11" ht="12.75">
      <c r="A192" s="33" t="s">
        <v>267</v>
      </c>
      <c r="B192" s="33"/>
      <c r="C192" s="37">
        <f>SUM(E192,I192)</f>
        <v>1441</v>
      </c>
      <c r="D192" s="54"/>
      <c r="E192" s="37">
        <v>775</v>
      </c>
      <c r="F192" s="37"/>
      <c r="G192" s="64">
        <f>E192/C192*100</f>
        <v>53.78209576682858</v>
      </c>
      <c r="H192" s="33"/>
      <c r="I192" s="37">
        <v>666</v>
      </c>
      <c r="J192" s="33"/>
      <c r="K192" s="64">
        <f>I192/C192*100</f>
        <v>46.21790423317141</v>
      </c>
    </row>
    <row r="193" spans="1:11" ht="12.75">
      <c r="A193" s="33"/>
      <c r="B193" s="33"/>
      <c r="C193" s="31"/>
      <c r="D193" s="54"/>
      <c r="E193" s="37"/>
      <c r="F193" s="37"/>
      <c r="H193" s="33"/>
      <c r="I193" s="37"/>
      <c r="J193" s="33"/>
      <c r="K193" s="31"/>
    </row>
    <row r="194" spans="1:11" ht="12.75">
      <c r="A194" s="33" t="s">
        <v>268</v>
      </c>
      <c r="B194" s="33"/>
      <c r="C194" s="37">
        <f>SUM(E194,I194)</f>
        <v>1465</v>
      </c>
      <c r="D194" s="54"/>
      <c r="E194" s="37">
        <v>736</v>
      </c>
      <c r="F194" s="37"/>
      <c r="G194" s="64">
        <f>E194/C194*100</f>
        <v>50.23890784982935</v>
      </c>
      <c r="H194" s="33"/>
      <c r="I194" s="37">
        <v>729</v>
      </c>
      <c r="J194" s="33"/>
      <c r="K194" s="64">
        <f>I194/C194*100</f>
        <v>49.76109215017065</v>
      </c>
    </row>
    <row r="195" spans="1:11" ht="12.75">
      <c r="A195" s="33"/>
      <c r="B195" s="33"/>
      <c r="C195" s="31"/>
      <c r="D195" s="54"/>
      <c r="E195" s="37"/>
      <c r="F195" s="37"/>
      <c r="H195" s="33"/>
      <c r="I195" s="37"/>
      <c r="J195" s="33"/>
      <c r="K195" s="31"/>
    </row>
    <row r="196" spans="1:11" ht="12.75">
      <c r="A196" s="33" t="s">
        <v>269</v>
      </c>
      <c r="B196" s="54"/>
      <c r="C196" s="37">
        <f>SUM(E196,I196)</f>
        <v>1580</v>
      </c>
      <c r="D196" s="54"/>
      <c r="E196" s="37">
        <v>822</v>
      </c>
      <c r="F196" s="37"/>
      <c r="G196" s="64">
        <f>E196/C196*100</f>
        <v>52.0253164556962</v>
      </c>
      <c r="H196" s="33"/>
      <c r="I196" s="37">
        <v>758</v>
      </c>
      <c r="J196" s="33"/>
      <c r="K196" s="64">
        <f>I196/C196*100</f>
        <v>47.9746835443038</v>
      </c>
    </row>
    <row r="197" spans="1:11" ht="12.75">
      <c r="A197" s="2"/>
      <c r="B197" s="33"/>
      <c r="C197" s="31"/>
      <c r="D197" s="33"/>
      <c r="E197" s="37"/>
      <c r="F197" s="37"/>
      <c r="G197" s="31"/>
      <c r="H197" s="5"/>
      <c r="I197" s="5"/>
      <c r="J197" s="5"/>
      <c r="K197" s="32"/>
    </row>
    <row r="198" spans="1:11" ht="12.75">
      <c r="A198" s="33" t="s">
        <v>270</v>
      </c>
      <c r="B198" s="54"/>
      <c r="C198" s="37">
        <f>SUM(E198,I198)</f>
        <v>1755</v>
      </c>
      <c r="D198" s="54"/>
      <c r="E198" s="37">
        <v>845</v>
      </c>
      <c r="F198" s="37"/>
      <c r="G198" s="64">
        <f>E198/C198*100</f>
        <v>48.148148148148145</v>
      </c>
      <c r="H198" s="33"/>
      <c r="I198" s="37">
        <v>910</v>
      </c>
      <c r="J198" s="33"/>
      <c r="K198" s="64">
        <f>I198/C198*100</f>
        <v>51.85185185185185</v>
      </c>
    </row>
    <row r="199" spans="1:11" ht="12.75">
      <c r="A199" s="33"/>
      <c r="B199" s="33"/>
      <c r="C199" s="37"/>
      <c r="D199" s="33"/>
      <c r="E199" s="37"/>
      <c r="F199" s="37"/>
      <c r="G199" s="31"/>
      <c r="H199" s="5"/>
      <c r="I199" s="5"/>
      <c r="J199" s="5"/>
      <c r="K199" s="60"/>
    </row>
    <row r="200" spans="1:11" ht="12.75">
      <c r="A200" s="33" t="s">
        <v>288</v>
      </c>
      <c r="B200" s="54"/>
      <c r="C200" s="37">
        <f>SUM(E200,I200)</f>
        <v>1880</v>
      </c>
      <c r="D200" s="54"/>
      <c r="E200" s="37">
        <v>918</v>
      </c>
      <c r="F200" s="37"/>
      <c r="G200" s="64">
        <f>E200/C200*100</f>
        <v>48.829787234042556</v>
      </c>
      <c r="H200" s="33"/>
      <c r="I200" s="37">
        <v>962</v>
      </c>
      <c r="J200" s="33"/>
      <c r="K200" s="64">
        <f>I200/C200*100</f>
        <v>51.170212765957444</v>
      </c>
    </row>
    <row r="201" spans="1:11" ht="12.75">
      <c r="A201" s="33"/>
      <c r="B201" s="33"/>
      <c r="C201" s="37"/>
      <c r="D201" s="33"/>
      <c r="E201" s="37"/>
      <c r="F201" s="37"/>
      <c r="G201" s="31"/>
      <c r="H201" s="5"/>
      <c r="I201" s="5"/>
      <c r="J201" s="5"/>
      <c r="K201" s="60"/>
    </row>
    <row r="202" spans="1:11" ht="12.75">
      <c r="A202" s="33" t="s">
        <v>289</v>
      </c>
      <c r="B202" s="54"/>
      <c r="C202" s="37">
        <f>SUM(E202,I202)</f>
        <v>1795</v>
      </c>
      <c r="D202" s="54"/>
      <c r="E202" s="37">
        <v>840</v>
      </c>
      <c r="F202" s="37"/>
      <c r="G202" s="64">
        <f>E202/C202*100</f>
        <v>46.796657381615596</v>
      </c>
      <c r="H202" s="33"/>
      <c r="I202" s="37">
        <v>955</v>
      </c>
      <c r="J202" s="33"/>
      <c r="K202" s="64">
        <f>I202/C202*100</f>
        <v>53.2033426183844</v>
      </c>
    </row>
    <row r="203" spans="1:11" ht="12.75">
      <c r="A203" s="33"/>
      <c r="B203" s="54"/>
      <c r="C203" s="37"/>
      <c r="D203" s="54"/>
      <c r="E203" s="37"/>
      <c r="F203" s="37"/>
      <c r="G203" s="64"/>
      <c r="H203" s="33"/>
      <c r="I203" s="37"/>
      <c r="J203" s="33"/>
      <c r="K203" s="64"/>
    </row>
    <row r="204" spans="1:11" ht="12.75">
      <c r="A204" s="33" t="s">
        <v>290</v>
      </c>
      <c r="B204" s="54"/>
      <c r="C204" s="37">
        <f>SUM(E204,I204)</f>
        <v>1813</v>
      </c>
      <c r="D204" s="54"/>
      <c r="E204" s="37">
        <v>831</v>
      </c>
      <c r="F204" s="37"/>
      <c r="G204" s="64">
        <f>E204/C204*100</f>
        <v>45.83563154991727</v>
      </c>
      <c r="H204" s="33"/>
      <c r="I204" s="37">
        <v>982</v>
      </c>
      <c r="J204" s="33"/>
      <c r="K204" s="64">
        <f>I204/C204*100</f>
        <v>54.16436845008273</v>
      </c>
    </row>
    <row r="205" spans="1:11" ht="12.75">
      <c r="A205" s="33"/>
      <c r="B205" s="54"/>
      <c r="C205" s="37"/>
      <c r="D205" s="54"/>
      <c r="E205" s="37"/>
      <c r="F205" s="37"/>
      <c r="G205" s="64"/>
      <c r="H205" s="33"/>
      <c r="I205" s="37"/>
      <c r="J205" s="33"/>
      <c r="K205" s="64"/>
    </row>
    <row r="206" spans="1:11" ht="12.75">
      <c r="A206" s="33" t="s">
        <v>275</v>
      </c>
      <c r="B206" s="54"/>
      <c r="C206" s="37">
        <f>SUM(E206,I206)</f>
        <v>1880</v>
      </c>
      <c r="D206" s="54"/>
      <c r="E206" s="37">
        <v>896</v>
      </c>
      <c r="F206" s="37"/>
      <c r="G206" s="64">
        <f>E206/C206*100</f>
        <v>47.65957446808511</v>
      </c>
      <c r="H206" s="33"/>
      <c r="I206" s="37">
        <v>984</v>
      </c>
      <c r="J206" s="33"/>
      <c r="K206" s="64">
        <f>I206/C206*100</f>
        <v>52.34042553191489</v>
      </c>
    </row>
    <row r="207" spans="1:11" ht="12.75">
      <c r="A207" s="33"/>
      <c r="B207" s="54"/>
      <c r="C207" s="37"/>
      <c r="D207" s="54"/>
      <c r="E207" s="37"/>
      <c r="F207" s="37"/>
      <c r="G207" s="64"/>
      <c r="H207" s="33"/>
      <c r="I207" s="37"/>
      <c r="J207" s="33"/>
      <c r="K207" s="64"/>
    </row>
    <row r="208" spans="1:11" ht="12.75">
      <c r="A208" s="33" t="s">
        <v>295</v>
      </c>
      <c r="B208" s="54"/>
      <c r="C208" s="37">
        <f>SUM(E208,I208)</f>
        <v>1922</v>
      </c>
      <c r="D208" s="54"/>
      <c r="E208" s="37">
        <v>935</v>
      </c>
      <c r="F208" s="37"/>
      <c r="G208" s="64">
        <f>E208/C208*100</f>
        <v>48.647242455775235</v>
      </c>
      <c r="H208" s="33"/>
      <c r="I208" s="37">
        <v>987</v>
      </c>
      <c r="J208" s="33"/>
      <c r="K208" s="64">
        <f>I208/C208*100</f>
        <v>51.35275754422477</v>
      </c>
    </row>
    <row r="209" spans="1:11" ht="12.75">
      <c r="A209" s="33"/>
      <c r="B209" s="54"/>
      <c r="C209" s="37"/>
      <c r="D209" s="54"/>
      <c r="E209" s="37"/>
      <c r="F209" s="37"/>
      <c r="G209" s="64"/>
      <c r="H209" s="33"/>
      <c r="I209" s="37"/>
      <c r="J209" s="33"/>
      <c r="K209" s="64"/>
    </row>
    <row r="210" spans="1:11" ht="12.75">
      <c r="A210" s="33" t="s">
        <v>296</v>
      </c>
      <c r="B210" s="54"/>
      <c r="C210" s="37">
        <f>SUM(E210,I210)</f>
        <v>1949</v>
      </c>
      <c r="D210" s="54"/>
      <c r="E210" s="37">
        <v>898</v>
      </c>
      <c r="F210" s="37"/>
      <c r="G210" s="64">
        <f>E210/C210*100</f>
        <v>46.07491021036429</v>
      </c>
      <c r="H210" s="33"/>
      <c r="I210" s="37">
        <v>1051</v>
      </c>
      <c r="J210" s="33"/>
      <c r="K210" s="64">
        <f>I210/C210*100</f>
        <v>53.925089789635706</v>
      </c>
    </row>
    <row r="211" spans="1:11" ht="12.75">
      <c r="A211" s="33"/>
      <c r="B211" s="54"/>
      <c r="C211" s="37"/>
      <c r="D211" s="54"/>
      <c r="E211" s="37"/>
      <c r="F211" s="37"/>
      <c r="G211" s="64"/>
      <c r="H211" s="33"/>
      <c r="I211" s="37"/>
      <c r="J211" s="33"/>
      <c r="K211" s="64"/>
    </row>
    <row r="212" spans="1:11" ht="12.75">
      <c r="A212" s="33" t="s">
        <v>294</v>
      </c>
      <c r="B212" s="54"/>
      <c r="C212" s="37">
        <f>SUM(E212,I212)</f>
        <v>1969</v>
      </c>
      <c r="D212" s="54"/>
      <c r="E212" s="37">
        <v>943</v>
      </c>
      <c r="F212" s="37"/>
      <c r="G212" s="64">
        <f>E212/C212*100</f>
        <v>47.892331132554595</v>
      </c>
      <c r="H212" s="33"/>
      <c r="I212" s="37">
        <v>1026</v>
      </c>
      <c r="J212" s="33"/>
      <c r="K212" s="64">
        <f>I212/C212*100</f>
        <v>52.1076688674454</v>
      </c>
    </row>
    <row r="213" spans="1:11" ht="12.75">
      <c r="A213" s="33"/>
      <c r="B213" s="54"/>
      <c r="C213" s="37"/>
      <c r="D213" s="54"/>
      <c r="E213" s="37"/>
      <c r="F213" s="37"/>
      <c r="G213" s="64"/>
      <c r="H213" s="33"/>
      <c r="I213" s="37"/>
      <c r="J213" s="33"/>
      <c r="K213" s="64"/>
    </row>
    <row r="214" spans="1:11" ht="12.75">
      <c r="A214" s="33" t="s">
        <v>309</v>
      </c>
      <c r="B214" s="54"/>
      <c r="C214" s="37">
        <f>SUM(E214,I214)</f>
        <v>1788</v>
      </c>
      <c r="D214" s="54"/>
      <c r="E214" s="37">
        <v>878</v>
      </c>
      <c r="F214" s="37"/>
      <c r="G214" s="64">
        <f>E214/C214*100</f>
        <v>49.10514541387025</v>
      </c>
      <c r="H214" s="33"/>
      <c r="I214" s="37">
        <v>910</v>
      </c>
      <c r="J214" s="33"/>
      <c r="K214" s="64">
        <f>I214/C214*100</f>
        <v>50.89485458612975</v>
      </c>
    </row>
    <row r="215" spans="1:11" ht="12.75">
      <c r="A215" s="33"/>
      <c r="B215" s="54"/>
      <c r="C215" s="37"/>
      <c r="D215" s="54"/>
      <c r="E215" s="37"/>
      <c r="F215" s="37"/>
      <c r="G215" s="64"/>
      <c r="H215" s="33"/>
      <c r="I215" s="37"/>
      <c r="J215" s="33"/>
      <c r="K215" s="64"/>
    </row>
    <row r="216" spans="1:11" ht="12.75">
      <c r="A216" s="33" t="s">
        <v>317</v>
      </c>
      <c r="B216" s="33"/>
      <c r="C216" s="37">
        <v>1565</v>
      </c>
      <c r="D216" s="33"/>
      <c r="E216" s="37">
        <v>707</v>
      </c>
      <c r="F216" s="33"/>
      <c r="G216" s="64">
        <f>E216/C216*100</f>
        <v>45.17571884984026</v>
      </c>
      <c r="H216" s="5"/>
      <c r="I216" s="5">
        <v>858</v>
      </c>
      <c r="J216" s="37"/>
      <c r="K216" s="64">
        <f>I216/C216*100</f>
        <v>54.82428115015975</v>
      </c>
    </row>
    <row r="217" spans="1:11" ht="12.75">
      <c r="A217" s="33"/>
      <c r="B217" s="33"/>
      <c r="C217" s="37"/>
      <c r="D217" s="33"/>
      <c r="E217" s="37"/>
      <c r="F217" s="33"/>
      <c r="G217" s="64"/>
      <c r="H217" s="5"/>
      <c r="I217" s="5"/>
      <c r="J217" s="37"/>
      <c r="K217" s="64"/>
    </row>
    <row r="218" spans="1:11" ht="12.75">
      <c r="A218" s="33" t="s">
        <v>326</v>
      </c>
      <c r="B218" s="33"/>
      <c r="C218" s="37">
        <v>1727</v>
      </c>
      <c r="D218" s="33"/>
      <c r="E218" s="37">
        <v>806</v>
      </c>
      <c r="F218" s="33"/>
      <c r="G218" s="64">
        <f>E218/C218*100</f>
        <v>46.670526925303996</v>
      </c>
      <c r="H218" s="5"/>
      <c r="I218" s="5">
        <v>921</v>
      </c>
      <c r="J218" s="37"/>
      <c r="K218" s="64">
        <f>I218/C218*100</f>
        <v>53.32947307469601</v>
      </c>
    </row>
    <row r="219" spans="1:11" ht="12.75">
      <c r="A219" s="33"/>
      <c r="B219" s="33"/>
      <c r="C219" s="37"/>
      <c r="D219" s="33"/>
      <c r="E219" s="37"/>
      <c r="F219" s="33"/>
      <c r="G219" s="64"/>
      <c r="H219" s="5"/>
      <c r="I219" s="5"/>
      <c r="J219" s="37"/>
      <c r="K219" s="64"/>
    </row>
    <row r="221" ht="10.5">
      <c r="L221" s="31"/>
    </row>
    <row r="223" ht="5.25" customHeight="1"/>
    <row r="224" ht="5.25" customHeight="1"/>
    <row r="229" spans="1:6" ht="12.75">
      <c r="A229" s="2" t="s">
        <v>213</v>
      </c>
      <c r="B229" s="53"/>
      <c r="D229" s="53"/>
      <c r="E229" s="58"/>
      <c r="F229" s="58"/>
    </row>
    <row r="230" spans="1:6" ht="9.75" customHeight="1">
      <c r="A230" s="2"/>
      <c r="B230" s="53"/>
      <c r="D230" s="53"/>
      <c r="E230" s="58"/>
      <c r="F230" s="58"/>
    </row>
    <row r="231" ht="10.5" customHeight="1" thickBot="1"/>
    <row r="232" spans="1:11" ht="13.5" thickBot="1">
      <c r="A232" s="9" t="s">
        <v>184</v>
      </c>
      <c r="B232" s="11"/>
      <c r="C232" s="56"/>
      <c r="D232" s="57"/>
      <c r="E232" s="34" t="s">
        <v>185</v>
      </c>
      <c r="F232" s="34"/>
      <c r="G232" s="63"/>
      <c r="H232" s="57"/>
      <c r="I232" s="34" t="s">
        <v>187</v>
      </c>
      <c r="J232" s="57"/>
      <c r="K232" s="59"/>
    </row>
    <row r="233" spans="1:11" ht="12.75">
      <c r="A233" s="15"/>
      <c r="B233" s="15"/>
      <c r="C233" s="38"/>
      <c r="D233" s="39"/>
      <c r="E233" s="30"/>
      <c r="F233" s="30"/>
      <c r="G233" s="66"/>
      <c r="H233" s="39"/>
      <c r="I233" s="30"/>
      <c r="J233" s="39"/>
      <c r="K233" s="38"/>
    </row>
    <row r="234" spans="1:11" ht="12.75">
      <c r="A234" s="33" t="s">
        <v>333</v>
      </c>
      <c r="B234" s="33"/>
      <c r="C234" s="37">
        <v>1644</v>
      </c>
      <c r="D234" s="33"/>
      <c r="E234" s="37">
        <v>837</v>
      </c>
      <c r="F234" s="33"/>
      <c r="G234" s="64">
        <f>E234:E236/C234:C236*100</f>
        <v>50.912408759124084</v>
      </c>
      <c r="H234" s="5"/>
      <c r="I234" s="5">
        <v>900</v>
      </c>
      <c r="J234" s="37"/>
      <c r="K234" s="64">
        <f>I234:I236/C234*100</f>
        <v>54.74452554744526</v>
      </c>
    </row>
    <row r="235" spans="1:11" ht="12.75">
      <c r="A235" s="33"/>
      <c r="B235" s="33"/>
      <c r="C235" s="37"/>
      <c r="D235" s="33"/>
      <c r="E235" s="37"/>
      <c r="F235" s="33"/>
      <c r="G235" s="64"/>
      <c r="H235" s="5"/>
      <c r="I235" s="5"/>
      <c r="J235" s="37"/>
      <c r="K235" s="64"/>
    </row>
    <row r="236" spans="1:11" ht="12.75">
      <c r="A236" s="33" t="s">
        <v>339</v>
      </c>
      <c r="B236" s="33"/>
      <c r="C236" s="37">
        <f>SUM(E236,I236)</f>
        <v>1680</v>
      </c>
      <c r="D236" s="33"/>
      <c r="E236" s="37">
        <v>799</v>
      </c>
      <c r="F236" s="33"/>
      <c r="G236" s="64">
        <f>E236:E238/C236:C238*100</f>
        <v>47.55952380952381</v>
      </c>
      <c r="H236" s="5"/>
      <c r="I236" s="5">
        <v>881</v>
      </c>
      <c r="J236" s="37"/>
      <c r="K236" s="64">
        <f>I236:I238/C236*100</f>
        <v>52.44047619047619</v>
      </c>
    </row>
    <row r="237" spans="1:11" ht="13.5" thickBot="1">
      <c r="A237" s="33"/>
      <c r="B237" s="33"/>
      <c r="C237" s="37"/>
      <c r="D237" s="33"/>
      <c r="E237" s="37"/>
      <c r="F237" s="33"/>
      <c r="G237" s="64"/>
      <c r="H237" s="5"/>
      <c r="I237" s="5"/>
      <c r="J237" s="37"/>
      <c r="K237" s="64"/>
    </row>
    <row r="238" spans="1:11" ht="13.5" thickBot="1">
      <c r="A238" s="61" t="s">
        <v>166</v>
      </c>
      <c r="B238" s="62"/>
      <c r="C238" s="68">
        <f>SUM(C15:C237)</f>
        <v>65238</v>
      </c>
      <c r="D238" s="34"/>
      <c r="E238" s="68">
        <f>SUM(E15:E237)</f>
        <v>38109</v>
      </c>
      <c r="F238" s="34"/>
      <c r="G238" s="65">
        <f>E238/C238*100</f>
        <v>58.415340752322265</v>
      </c>
      <c r="H238" s="34"/>
      <c r="I238" s="68">
        <f>SUM(I15:I218)</f>
        <v>25441</v>
      </c>
      <c r="J238" s="34"/>
      <c r="K238" s="67">
        <f>I238/C238*100</f>
        <v>38.99721021490542</v>
      </c>
    </row>
    <row r="239" spans="1:11" ht="12.75">
      <c r="A239" s="108"/>
      <c r="B239" s="108"/>
      <c r="C239" s="109"/>
      <c r="D239" s="30"/>
      <c r="E239" s="109"/>
      <c r="F239" s="30"/>
      <c r="G239" s="110"/>
      <c r="H239" s="30"/>
      <c r="I239" s="109"/>
      <c r="J239" s="30"/>
      <c r="K239" s="111"/>
    </row>
    <row r="240" spans="1:11" ht="12.75">
      <c r="A240" s="108"/>
      <c r="B240" s="108"/>
      <c r="C240" s="109"/>
      <c r="D240" s="30"/>
      <c r="E240" s="109"/>
      <c r="F240" s="30"/>
      <c r="G240" s="110"/>
      <c r="H240" s="30"/>
      <c r="I240" s="109"/>
      <c r="J240" s="30"/>
      <c r="K240" s="111"/>
    </row>
    <row r="241" spans="1:11" ht="12.75">
      <c r="A241" s="108"/>
      <c r="B241" s="108"/>
      <c r="C241" s="109"/>
      <c r="D241" s="30"/>
      <c r="E241" s="109"/>
      <c r="F241" s="30"/>
      <c r="G241" s="110"/>
      <c r="H241" s="30"/>
      <c r="I241" s="109"/>
      <c r="J241" s="30"/>
      <c r="K241" s="111"/>
    </row>
    <row r="242" spans="2:11" ht="10.5">
      <c r="B242" s="32"/>
      <c r="C242" s="32"/>
      <c r="D242" s="32"/>
      <c r="E242" s="32"/>
      <c r="F242" s="32"/>
      <c r="J242" s="6"/>
      <c r="K242" s="6"/>
    </row>
    <row r="243" spans="1:11" ht="10.5">
      <c r="A243" s="32"/>
      <c r="B243" s="32"/>
      <c r="C243" s="32"/>
      <c r="D243" s="32"/>
      <c r="E243" s="32"/>
      <c r="F243" s="32"/>
      <c r="J243" s="6"/>
      <c r="K243" s="6"/>
    </row>
    <row r="244" spans="1:11" ht="10.5">
      <c r="A244" s="32"/>
      <c r="B244" s="32"/>
      <c r="C244" s="32"/>
      <c r="D244" s="32"/>
      <c r="E244" s="32"/>
      <c r="F244" s="32"/>
      <c r="J244" s="6"/>
      <c r="K244" s="6"/>
    </row>
    <row r="245" ht="10.5">
      <c r="G245" t="s">
        <v>327</v>
      </c>
    </row>
    <row r="246" ht="10.5">
      <c r="G246" t="s">
        <v>328</v>
      </c>
    </row>
  </sheetData>
  <printOptions/>
  <pageMargins left="0.75" right="0.75" top="1" bottom="0.25" header="0.5" footer="0.5"/>
  <pageSetup firstPageNumber="15" useFirstPageNumber="1" horizontalDpi="180" verticalDpi="180" orientation="portrait" r:id="rId2"/>
  <headerFooter alignWithMargins="0">
    <oddFooter>&amp;C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workbookViewId="0" topLeftCell="A1">
      <selection activeCell="A36" sqref="A36"/>
    </sheetView>
  </sheetViews>
  <sheetFormatPr defaultColWidth="9.140625" defaultRowHeight="10.5"/>
  <cols>
    <col min="1" max="1" width="38.421875" style="0" customWidth="1"/>
    <col min="2" max="4" width="4.8515625" style="0" customWidth="1"/>
    <col min="5" max="12" width="4.8515625" style="51" customWidth="1"/>
    <col min="13" max="13" width="4.8515625" style="99" customWidth="1"/>
    <col min="14" max="16" width="4.8515625" style="51" customWidth="1"/>
    <col min="17" max="17" width="4.140625" style="51" customWidth="1"/>
  </cols>
  <sheetData>
    <row r="1" spans="1:17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2.7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2.75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12.7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6" ht="12.75">
      <c r="A5" s="5"/>
      <c r="B5" s="6"/>
      <c r="C5" s="6"/>
      <c r="D5" s="6"/>
      <c r="E5" s="73"/>
      <c r="F5" s="73"/>
      <c r="G5" s="73"/>
      <c r="H5" s="73"/>
      <c r="I5" s="73"/>
      <c r="J5" s="73"/>
      <c r="K5" s="73"/>
      <c r="L5" s="73"/>
      <c r="M5" s="98"/>
      <c r="N5" s="73"/>
      <c r="O5" s="73"/>
      <c r="P5" s="73"/>
    </row>
    <row r="6" spans="1:16" ht="12.75">
      <c r="A6" s="5"/>
      <c r="B6" s="6"/>
      <c r="C6" s="6"/>
      <c r="D6" s="6"/>
      <c r="E6" s="73"/>
      <c r="F6" s="73"/>
      <c r="G6" s="73"/>
      <c r="H6" s="73"/>
      <c r="I6" s="73"/>
      <c r="J6" s="73"/>
      <c r="K6" s="73"/>
      <c r="L6" s="73"/>
      <c r="M6" s="98"/>
      <c r="N6" s="73"/>
      <c r="O6" s="73"/>
      <c r="P6" s="73"/>
    </row>
    <row r="7" spans="1:16" ht="12.75">
      <c r="A7" s="5"/>
      <c r="B7" s="6"/>
      <c r="C7" s="6"/>
      <c r="D7" s="6"/>
      <c r="E7" s="73"/>
      <c r="F7" s="73"/>
      <c r="G7" s="73"/>
      <c r="H7" s="73"/>
      <c r="I7" s="73"/>
      <c r="J7" s="73"/>
      <c r="K7" s="73"/>
      <c r="L7" s="73"/>
      <c r="M7" s="98"/>
      <c r="N7" s="73"/>
      <c r="O7" s="73"/>
      <c r="P7" s="73"/>
    </row>
    <row r="8" spans="1:16" ht="12.75">
      <c r="A8" s="3" t="s">
        <v>312</v>
      </c>
      <c r="B8" s="6"/>
      <c r="C8" s="6"/>
      <c r="D8" s="6"/>
      <c r="E8" s="73"/>
      <c r="F8" s="73"/>
      <c r="G8" s="73"/>
      <c r="H8" s="73"/>
      <c r="I8" s="73"/>
      <c r="J8" s="73"/>
      <c r="K8" s="73"/>
      <c r="L8" s="73"/>
      <c r="M8" s="98"/>
      <c r="N8" s="73"/>
      <c r="O8" s="73"/>
      <c r="P8" s="73"/>
    </row>
    <row r="9" spans="1:16" ht="12.75">
      <c r="A9" s="3"/>
      <c r="B9" s="6"/>
      <c r="C9" s="6"/>
      <c r="D9" s="6"/>
      <c r="E9" s="73"/>
      <c r="F9" s="73"/>
      <c r="G9" s="73"/>
      <c r="H9" s="73"/>
      <c r="I9" s="73"/>
      <c r="J9" s="73"/>
      <c r="K9" s="73"/>
      <c r="L9" s="73"/>
      <c r="M9" s="98"/>
      <c r="N9" s="73"/>
      <c r="O9" s="73"/>
      <c r="P9" s="73"/>
    </row>
    <row r="10" spans="1:16" ht="12.75">
      <c r="A10" s="3"/>
      <c r="B10" s="6"/>
      <c r="C10" s="6"/>
      <c r="D10" s="6"/>
      <c r="E10" s="73"/>
      <c r="F10" s="73"/>
      <c r="G10" s="73"/>
      <c r="H10" s="73"/>
      <c r="I10" s="73"/>
      <c r="J10" s="73"/>
      <c r="K10" s="73"/>
      <c r="L10" s="73"/>
      <c r="M10" s="98"/>
      <c r="N10" s="73"/>
      <c r="O10" s="73"/>
      <c r="P10" s="73"/>
    </row>
    <row r="11" spans="1:16" ht="12.75">
      <c r="A11" s="3"/>
      <c r="B11" s="6"/>
      <c r="C11" s="6"/>
      <c r="D11" s="6"/>
      <c r="E11" s="73"/>
      <c r="F11" s="73"/>
      <c r="G11" s="73"/>
      <c r="H11" s="73"/>
      <c r="I11" s="73"/>
      <c r="J11" s="73"/>
      <c r="K11" s="73"/>
      <c r="L11" s="73"/>
      <c r="M11" s="98"/>
      <c r="N11" s="73"/>
      <c r="O11" s="73"/>
      <c r="P11" s="73"/>
    </row>
    <row r="12" spans="1:16" ht="12.75">
      <c r="A12" s="5" t="s">
        <v>321</v>
      </c>
      <c r="B12" s="6"/>
      <c r="C12" s="6"/>
      <c r="D12" s="6"/>
      <c r="E12" s="73"/>
      <c r="F12" s="73"/>
      <c r="G12" s="73"/>
      <c r="H12" s="73"/>
      <c r="I12" s="73"/>
      <c r="J12" s="73"/>
      <c r="K12" s="73"/>
      <c r="L12" s="73"/>
      <c r="M12" s="98"/>
      <c r="N12" s="73"/>
      <c r="O12" s="73"/>
      <c r="P12" s="73"/>
    </row>
    <row r="13" spans="1:16" ht="12.75">
      <c r="A13" s="5" t="s">
        <v>6</v>
      </c>
      <c r="B13" s="6"/>
      <c r="C13" s="6"/>
      <c r="D13" s="6"/>
      <c r="E13" s="73"/>
      <c r="F13" s="73"/>
      <c r="G13" s="73"/>
      <c r="H13" s="73"/>
      <c r="I13" s="73"/>
      <c r="J13" s="73"/>
      <c r="K13" s="73"/>
      <c r="L13" s="73"/>
      <c r="M13" s="98"/>
      <c r="N13" s="73"/>
      <c r="O13" s="73"/>
      <c r="P13" s="73"/>
    </row>
    <row r="14" spans="1:16" ht="12.75">
      <c r="A14" s="5" t="s">
        <v>338</v>
      </c>
      <c r="B14" s="6"/>
      <c r="C14" s="6"/>
      <c r="D14" s="6"/>
      <c r="E14" s="73"/>
      <c r="F14" s="73"/>
      <c r="G14" s="73"/>
      <c r="H14" s="73"/>
      <c r="I14" s="73"/>
      <c r="J14" s="73"/>
      <c r="K14" s="73"/>
      <c r="L14" s="73"/>
      <c r="M14" s="98"/>
      <c r="N14" s="73"/>
      <c r="O14" s="73"/>
      <c r="P14" s="73"/>
    </row>
    <row r="15" spans="1:16" ht="12.75">
      <c r="A15" s="5"/>
      <c r="B15" s="6"/>
      <c r="C15" s="6"/>
      <c r="D15" s="6"/>
      <c r="E15" s="73"/>
      <c r="F15" s="73"/>
      <c r="G15" s="73"/>
      <c r="H15" s="73"/>
      <c r="I15" s="73"/>
      <c r="J15" s="73"/>
      <c r="K15" s="73"/>
      <c r="L15" s="73"/>
      <c r="M15" s="98"/>
      <c r="N15" s="73"/>
      <c r="O15" s="73"/>
      <c r="P15" s="73"/>
    </row>
    <row r="16" spans="1:16" ht="12.75">
      <c r="A16" s="5"/>
      <c r="B16" s="6"/>
      <c r="C16" s="6"/>
      <c r="D16" s="6"/>
      <c r="E16" s="73"/>
      <c r="F16" s="73"/>
      <c r="G16" s="73"/>
      <c r="H16" s="73"/>
      <c r="I16" s="73"/>
      <c r="J16" s="73"/>
      <c r="K16" s="73"/>
      <c r="L16" s="73"/>
      <c r="M16" s="98"/>
      <c r="N16" s="73"/>
      <c r="O16" s="73"/>
      <c r="P16" s="73"/>
    </row>
    <row r="17" spans="1:16" ht="12.75">
      <c r="A17" s="3"/>
      <c r="B17" s="6"/>
      <c r="C17" s="6"/>
      <c r="D17" s="6"/>
      <c r="E17" s="73"/>
      <c r="F17" s="73"/>
      <c r="G17" s="73"/>
      <c r="H17" s="73"/>
      <c r="I17" s="73"/>
      <c r="J17" s="73"/>
      <c r="K17" s="73"/>
      <c r="L17" s="73"/>
      <c r="M17" s="98"/>
      <c r="N17" s="73"/>
      <c r="O17" s="73"/>
      <c r="P17" s="73"/>
    </row>
    <row r="18" spans="1:17" ht="14.25" customHeight="1">
      <c r="A18" s="3" t="s">
        <v>7</v>
      </c>
      <c r="B18" s="5" t="s">
        <v>8</v>
      </c>
      <c r="C18" s="5"/>
      <c r="D18" s="5"/>
      <c r="E18" s="74"/>
      <c r="F18" s="74" t="s">
        <v>9</v>
      </c>
      <c r="G18" s="74"/>
      <c r="H18" s="74"/>
      <c r="I18" s="74"/>
      <c r="J18" s="74" t="s">
        <v>10</v>
      </c>
      <c r="K18" s="74"/>
      <c r="L18" s="74"/>
      <c r="M18" s="74"/>
      <c r="N18" s="113" t="s">
        <v>11</v>
      </c>
      <c r="O18" s="113"/>
      <c r="P18" s="113"/>
      <c r="Q18" s="113"/>
    </row>
    <row r="19" spans="1:17" ht="14.25" customHeight="1">
      <c r="A19" s="2"/>
      <c r="B19" s="5" t="s">
        <v>339</v>
      </c>
      <c r="C19" s="5"/>
      <c r="D19" s="5"/>
      <c r="E19" s="74"/>
      <c r="F19" s="74">
        <v>2007</v>
      </c>
      <c r="G19" s="74"/>
      <c r="H19" s="74"/>
      <c r="I19" s="74"/>
      <c r="J19" s="74">
        <v>2007</v>
      </c>
      <c r="K19" s="74"/>
      <c r="L19" s="74"/>
      <c r="M19" s="74"/>
      <c r="N19" s="113">
        <v>2008</v>
      </c>
      <c r="O19" s="113"/>
      <c r="P19" s="113"/>
      <c r="Q19" s="113"/>
    </row>
    <row r="20" spans="1:17" ht="13.5" thickBot="1">
      <c r="A20" s="7"/>
      <c r="B20" s="8" t="s">
        <v>12</v>
      </c>
      <c r="C20" s="8" t="s">
        <v>86</v>
      </c>
      <c r="D20" s="8" t="s">
        <v>87</v>
      </c>
      <c r="E20" s="78" t="s">
        <v>320</v>
      </c>
      <c r="F20" s="78" t="s">
        <v>12</v>
      </c>
      <c r="G20" s="78" t="s">
        <v>86</v>
      </c>
      <c r="H20" s="78" t="s">
        <v>87</v>
      </c>
      <c r="I20" s="78" t="s">
        <v>320</v>
      </c>
      <c r="J20" s="78" t="s">
        <v>12</v>
      </c>
      <c r="K20" s="78" t="s">
        <v>86</v>
      </c>
      <c r="L20" s="78" t="s">
        <v>87</v>
      </c>
      <c r="M20" s="78" t="s">
        <v>320</v>
      </c>
      <c r="N20" s="78" t="s">
        <v>12</v>
      </c>
      <c r="O20" s="78" t="s">
        <v>86</v>
      </c>
      <c r="P20" s="78" t="s">
        <v>87</v>
      </c>
      <c r="Q20" s="78" t="s">
        <v>320</v>
      </c>
    </row>
    <row r="21" spans="1:17" ht="13.5" thickBot="1">
      <c r="A21" s="9" t="s">
        <v>15</v>
      </c>
      <c r="B21" s="82">
        <f>SUM(C21,D21,E21)</f>
        <v>642</v>
      </c>
      <c r="C21" s="10">
        <f>SUM(G21,K21,O21)</f>
        <v>307</v>
      </c>
      <c r="D21" s="10">
        <f>SUM(H21,L21,P21)</f>
        <v>315</v>
      </c>
      <c r="E21" s="82">
        <f>SUM(I21,M21,Q21)</f>
        <v>20</v>
      </c>
      <c r="F21" s="75">
        <f>SUM(F23,F36,F50,F86)</f>
        <v>21</v>
      </c>
      <c r="G21" s="82">
        <f aca="true" t="shared" si="0" ref="G21:Q21">SUM(G23,G36,G50,G86)</f>
        <v>10</v>
      </c>
      <c r="H21" s="75">
        <f t="shared" si="0"/>
        <v>11</v>
      </c>
      <c r="I21" s="75">
        <f t="shared" si="0"/>
        <v>0</v>
      </c>
      <c r="J21" s="75">
        <f t="shared" si="0"/>
        <v>184</v>
      </c>
      <c r="K21" s="75">
        <f t="shared" si="0"/>
        <v>89</v>
      </c>
      <c r="L21" s="75">
        <f t="shared" si="0"/>
        <v>89</v>
      </c>
      <c r="M21" s="75">
        <f t="shared" si="0"/>
        <v>6</v>
      </c>
      <c r="N21" s="75">
        <f t="shared" si="0"/>
        <v>437</v>
      </c>
      <c r="O21" s="75">
        <f t="shared" si="0"/>
        <v>208</v>
      </c>
      <c r="P21" s="75">
        <f t="shared" si="0"/>
        <v>215</v>
      </c>
      <c r="Q21" s="107">
        <f t="shared" si="0"/>
        <v>14</v>
      </c>
    </row>
    <row r="22" spans="1:17" ht="12.75">
      <c r="A22" s="2"/>
      <c r="B22" s="4"/>
      <c r="C22" s="4"/>
      <c r="D22" s="4"/>
      <c r="E22" s="72"/>
      <c r="F22" s="70"/>
      <c r="G22" s="72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3.5" thickBot="1">
      <c r="A23" s="12" t="s">
        <v>16</v>
      </c>
      <c r="B23" s="13">
        <f>SUM(C23,D23,E23)</f>
        <v>23</v>
      </c>
      <c r="C23" s="13">
        <f>SUM(G23,K23,O23)</f>
        <v>10</v>
      </c>
      <c r="D23" s="13">
        <f>SUM(H23,L23,P23)</f>
        <v>13</v>
      </c>
      <c r="E23" s="83">
        <f>SUM(I23,M23,Q23)</f>
        <v>0</v>
      </c>
      <c r="F23" s="76">
        <f aca="true" t="shared" si="1" ref="F23:Q23">SUM(F25:F34)</f>
        <v>2</v>
      </c>
      <c r="G23" s="83">
        <f t="shared" si="1"/>
        <v>0</v>
      </c>
      <c r="H23" s="76">
        <f t="shared" si="1"/>
        <v>2</v>
      </c>
      <c r="I23" s="76">
        <f t="shared" si="1"/>
        <v>0</v>
      </c>
      <c r="J23" s="76">
        <f t="shared" si="1"/>
        <v>6</v>
      </c>
      <c r="K23" s="76">
        <f t="shared" si="1"/>
        <v>1</v>
      </c>
      <c r="L23" s="76">
        <f t="shared" si="1"/>
        <v>5</v>
      </c>
      <c r="M23" s="76">
        <f t="shared" si="1"/>
        <v>0</v>
      </c>
      <c r="N23" s="76">
        <f t="shared" si="1"/>
        <v>15</v>
      </c>
      <c r="O23" s="76">
        <f t="shared" si="1"/>
        <v>9</v>
      </c>
      <c r="P23" s="76">
        <f t="shared" si="1"/>
        <v>6</v>
      </c>
      <c r="Q23" s="76">
        <f t="shared" si="1"/>
        <v>0</v>
      </c>
    </row>
    <row r="24" spans="1:17" ht="12.75">
      <c r="A24" s="2"/>
      <c r="B24" s="2"/>
      <c r="C24" s="4"/>
      <c r="D24" s="4"/>
      <c r="E24" s="72"/>
      <c r="F24" s="70"/>
      <c r="G24" s="72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2.75">
      <c r="A25" s="3" t="s">
        <v>284</v>
      </c>
      <c r="B25" s="2">
        <f>C25+D25+E25</f>
        <v>4</v>
      </c>
      <c r="C25" s="4">
        <f aca="true" t="shared" si="2" ref="C25:C34">SUM(G25,K25,O25)</f>
        <v>2</v>
      </c>
      <c r="D25" s="4">
        <f aca="true" t="shared" si="3" ref="D25:E34">SUM(H25,L25,P25)</f>
        <v>2</v>
      </c>
      <c r="E25" s="70">
        <f t="shared" si="3"/>
        <v>0</v>
      </c>
      <c r="F25" s="70">
        <f>G25+H25+I25</f>
        <v>0</v>
      </c>
      <c r="G25" s="70">
        <v>0</v>
      </c>
      <c r="H25" s="70">
        <v>0</v>
      </c>
      <c r="I25" s="70">
        <v>0</v>
      </c>
      <c r="J25" s="70">
        <f>K25+L25+M25</f>
        <v>1</v>
      </c>
      <c r="K25" s="70">
        <v>0</v>
      </c>
      <c r="L25" s="70">
        <v>1</v>
      </c>
      <c r="M25" s="70">
        <v>0</v>
      </c>
      <c r="N25" s="70">
        <f>O25+P25+Q25</f>
        <v>3</v>
      </c>
      <c r="O25" s="70">
        <v>2</v>
      </c>
      <c r="P25" s="70">
        <v>1</v>
      </c>
      <c r="Q25" s="70">
        <v>0</v>
      </c>
    </row>
    <row r="26" spans="1:17" ht="12.75">
      <c r="A26" s="3" t="s">
        <v>18</v>
      </c>
      <c r="B26" s="2">
        <f aca="true" t="shared" si="4" ref="B26:B34">C26+D26+E26</f>
        <v>3</v>
      </c>
      <c r="C26" s="4">
        <f t="shared" si="2"/>
        <v>0</v>
      </c>
      <c r="D26" s="4">
        <f t="shared" si="3"/>
        <v>3</v>
      </c>
      <c r="E26" s="70">
        <f t="shared" si="3"/>
        <v>0</v>
      </c>
      <c r="F26" s="70">
        <f>G26+H26+I26</f>
        <v>0</v>
      </c>
      <c r="G26" s="70">
        <v>0</v>
      </c>
      <c r="H26" s="70">
        <v>0</v>
      </c>
      <c r="I26" s="70">
        <v>0</v>
      </c>
      <c r="J26" s="70">
        <f>K26+L26+M26</f>
        <v>2</v>
      </c>
      <c r="K26" s="70">
        <v>0</v>
      </c>
      <c r="L26" s="70">
        <v>2</v>
      </c>
      <c r="M26" s="70">
        <v>0</v>
      </c>
      <c r="N26" s="70">
        <f aca="true" t="shared" si="5" ref="N26:N34">O26+P26+Q26</f>
        <v>1</v>
      </c>
      <c r="O26" s="70">
        <v>0</v>
      </c>
      <c r="P26" s="70">
        <v>1</v>
      </c>
      <c r="Q26" s="70">
        <v>0</v>
      </c>
    </row>
    <row r="27" spans="1:17" ht="12.75">
      <c r="A27" s="3" t="s">
        <v>308</v>
      </c>
      <c r="B27" s="2">
        <f t="shared" si="4"/>
        <v>0</v>
      </c>
      <c r="C27" s="4">
        <f t="shared" si="2"/>
        <v>0</v>
      </c>
      <c r="D27" s="4">
        <f t="shared" si="3"/>
        <v>0</v>
      </c>
      <c r="E27" s="70">
        <f t="shared" si="3"/>
        <v>0</v>
      </c>
      <c r="F27" s="70">
        <f aca="true" t="shared" si="6" ref="F27:F34">G27+H27+I27</f>
        <v>0</v>
      </c>
      <c r="G27" s="70">
        <v>0</v>
      </c>
      <c r="H27" s="70">
        <v>0</v>
      </c>
      <c r="I27" s="70">
        <v>0</v>
      </c>
      <c r="J27" s="70">
        <f aca="true" t="shared" si="7" ref="J27:J34">K27+L27+M27</f>
        <v>0</v>
      </c>
      <c r="K27" s="70">
        <v>0</v>
      </c>
      <c r="L27" s="70">
        <v>0</v>
      </c>
      <c r="M27" s="70">
        <v>0</v>
      </c>
      <c r="N27" s="70">
        <f t="shared" si="5"/>
        <v>0</v>
      </c>
      <c r="O27" s="70">
        <v>0</v>
      </c>
      <c r="P27" s="70">
        <v>0</v>
      </c>
      <c r="Q27" s="70">
        <v>0</v>
      </c>
    </row>
    <row r="28" spans="1:17" ht="12.75">
      <c r="A28" s="3" t="s">
        <v>335</v>
      </c>
      <c r="B28" s="2">
        <f t="shared" si="4"/>
        <v>0</v>
      </c>
      <c r="C28" s="4">
        <f t="shared" si="2"/>
        <v>0</v>
      </c>
      <c r="D28" s="4">
        <f t="shared" si="3"/>
        <v>0</v>
      </c>
      <c r="E28" s="70">
        <f t="shared" si="3"/>
        <v>0</v>
      </c>
      <c r="F28" s="70">
        <f t="shared" si="6"/>
        <v>0</v>
      </c>
      <c r="G28" s="70">
        <v>0</v>
      </c>
      <c r="H28" s="70">
        <v>0</v>
      </c>
      <c r="I28" s="70">
        <v>0</v>
      </c>
      <c r="J28" s="70">
        <f t="shared" si="7"/>
        <v>0</v>
      </c>
      <c r="K28" s="70">
        <v>0</v>
      </c>
      <c r="L28" s="70">
        <v>0</v>
      </c>
      <c r="M28" s="70">
        <v>0</v>
      </c>
      <c r="N28" s="70">
        <f t="shared" si="5"/>
        <v>0</v>
      </c>
      <c r="O28" s="70">
        <v>0</v>
      </c>
      <c r="P28" s="70">
        <v>0</v>
      </c>
      <c r="Q28" s="70">
        <v>0</v>
      </c>
    </row>
    <row r="29" spans="1:17" ht="12.75">
      <c r="A29" s="3" t="s">
        <v>21</v>
      </c>
      <c r="B29" s="2">
        <f t="shared" si="4"/>
        <v>1</v>
      </c>
      <c r="C29" s="4">
        <f t="shared" si="2"/>
        <v>1</v>
      </c>
      <c r="D29" s="4">
        <f t="shared" si="3"/>
        <v>0</v>
      </c>
      <c r="E29" s="70">
        <f t="shared" si="3"/>
        <v>0</v>
      </c>
      <c r="F29" s="70">
        <f t="shared" si="6"/>
        <v>0</v>
      </c>
      <c r="G29" s="70">
        <v>0</v>
      </c>
      <c r="H29" s="70">
        <v>0</v>
      </c>
      <c r="I29" s="70">
        <v>0</v>
      </c>
      <c r="J29" s="70">
        <f t="shared" si="7"/>
        <v>0</v>
      </c>
      <c r="K29" s="70">
        <v>0</v>
      </c>
      <c r="L29" s="70">
        <v>0</v>
      </c>
      <c r="M29" s="70">
        <v>0</v>
      </c>
      <c r="N29" s="70">
        <f t="shared" si="5"/>
        <v>1</v>
      </c>
      <c r="O29" s="70">
        <v>1</v>
      </c>
      <c r="P29" s="70">
        <v>0</v>
      </c>
      <c r="Q29" s="70">
        <v>0</v>
      </c>
    </row>
    <row r="30" spans="1:17" ht="12.75">
      <c r="A30" s="3" t="s">
        <v>22</v>
      </c>
      <c r="B30" s="2">
        <f t="shared" si="4"/>
        <v>0</v>
      </c>
      <c r="C30" s="4">
        <f t="shared" si="2"/>
        <v>0</v>
      </c>
      <c r="D30" s="4">
        <f t="shared" si="3"/>
        <v>0</v>
      </c>
      <c r="E30" s="70">
        <f t="shared" si="3"/>
        <v>0</v>
      </c>
      <c r="F30" s="70">
        <f t="shared" si="6"/>
        <v>0</v>
      </c>
      <c r="G30" s="70">
        <v>0</v>
      </c>
      <c r="H30" s="70">
        <v>0</v>
      </c>
      <c r="I30" s="70">
        <v>0</v>
      </c>
      <c r="J30" s="70">
        <f t="shared" si="7"/>
        <v>0</v>
      </c>
      <c r="K30" s="70">
        <v>0</v>
      </c>
      <c r="L30" s="70">
        <v>0</v>
      </c>
      <c r="M30" s="70">
        <v>0</v>
      </c>
      <c r="N30" s="70">
        <f t="shared" si="5"/>
        <v>0</v>
      </c>
      <c r="O30" s="70">
        <v>0</v>
      </c>
      <c r="P30" s="70">
        <v>0</v>
      </c>
      <c r="Q30" s="70">
        <v>0</v>
      </c>
    </row>
    <row r="31" spans="1:17" ht="12.75">
      <c r="A31" s="3" t="s">
        <v>23</v>
      </c>
      <c r="B31" s="2">
        <f t="shared" si="4"/>
        <v>4</v>
      </c>
      <c r="C31" s="4">
        <f t="shared" si="2"/>
        <v>3</v>
      </c>
      <c r="D31" s="4">
        <f t="shared" si="3"/>
        <v>1</v>
      </c>
      <c r="E31" s="70">
        <f t="shared" si="3"/>
        <v>0</v>
      </c>
      <c r="F31" s="70">
        <f t="shared" si="6"/>
        <v>0</v>
      </c>
      <c r="G31" s="70">
        <v>0</v>
      </c>
      <c r="H31" s="70">
        <v>0</v>
      </c>
      <c r="I31" s="70">
        <v>0</v>
      </c>
      <c r="J31" s="70">
        <f t="shared" si="7"/>
        <v>0</v>
      </c>
      <c r="K31" s="70">
        <v>0</v>
      </c>
      <c r="L31" s="70">
        <v>0</v>
      </c>
      <c r="M31" s="70">
        <v>0</v>
      </c>
      <c r="N31" s="70">
        <f t="shared" si="5"/>
        <v>4</v>
      </c>
      <c r="O31" s="70">
        <v>3</v>
      </c>
      <c r="P31" s="70">
        <v>1</v>
      </c>
      <c r="Q31" s="70">
        <v>0</v>
      </c>
    </row>
    <row r="32" spans="1:17" ht="12.75">
      <c r="A32" s="3" t="s">
        <v>24</v>
      </c>
      <c r="B32" s="2">
        <f t="shared" si="4"/>
        <v>9</v>
      </c>
      <c r="C32" s="4">
        <f t="shared" si="2"/>
        <v>3</v>
      </c>
      <c r="D32" s="4">
        <f t="shared" si="3"/>
        <v>6</v>
      </c>
      <c r="E32" s="70">
        <f t="shared" si="3"/>
        <v>0</v>
      </c>
      <c r="F32" s="70">
        <f t="shared" si="6"/>
        <v>1</v>
      </c>
      <c r="G32" s="70">
        <v>0</v>
      </c>
      <c r="H32" s="70">
        <v>1</v>
      </c>
      <c r="I32" s="70">
        <v>0</v>
      </c>
      <c r="J32" s="70">
        <f t="shared" si="7"/>
        <v>2</v>
      </c>
      <c r="K32" s="70">
        <v>0</v>
      </c>
      <c r="L32" s="70">
        <v>2</v>
      </c>
      <c r="M32" s="70">
        <v>0</v>
      </c>
      <c r="N32" s="70">
        <f t="shared" si="5"/>
        <v>6</v>
      </c>
      <c r="O32" s="70">
        <v>3</v>
      </c>
      <c r="P32" s="70">
        <v>3</v>
      </c>
      <c r="Q32" s="70">
        <v>0</v>
      </c>
    </row>
    <row r="33" spans="1:17" ht="12.75">
      <c r="A33" s="3" t="s">
        <v>287</v>
      </c>
      <c r="B33" s="2">
        <f t="shared" si="4"/>
        <v>1</v>
      </c>
      <c r="C33" s="4">
        <f t="shared" si="2"/>
        <v>0</v>
      </c>
      <c r="D33" s="4">
        <f t="shared" si="3"/>
        <v>1</v>
      </c>
      <c r="E33" s="70">
        <f t="shared" si="3"/>
        <v>0</v>
      </c>
      <c r="F33" s="70">
        <f t="shared" si="6"/>
        <v>1</v>
      </c>
      <c r="G33" s="70">
        <v>0</v>
      </c>
      <c r="H33" s="70">
        <v>1</v>
      </c>
      <c r="I33" s="70">
        <v>0</v>
      </c>
      <c r="J33" s="70">
        <f t="shared" si="7"/>
        <v>0</v>
      </c>
      <c r="K33" s="70">
        <v>0</v>
      </c>
      <c r="L33" s="70">
        <v>0</v>
      </c>
      <c r="M33" s="70">
        <v>0</v>
      </c>
      <c r="N33" s="70">
        <f t="shared" si="5"/>
        <v>0</v>
      </c>
      <c r="O33" s="70">
        <v>0</v>
      </c>
      <c r="P33" s="70">
        <v>0</v>
      </c>
      <c r="Q33" s="70">
        <v>0</v>
      </c>
    </row>
    <row r="34" spans="1:17" ht="12.75">
      <c r="A34" s="3" t="s">
        <v>25</v>
      </c>
      <c r="B34" s="2">
        <f t="shared" si="4"/>
        <v>1</v>
      </c>
      <c r="C34" s="4">
        <f t="shared" si="2"/>
        <v>1</v>
      </c>
      <c r="D34" s="4">
        <f t="shared" si="3"/>
        <v>0</v>
      </c>
      <c r="E34" s="70">
        <f t="shared" si="3"/>
        <v>0</v>
      </c>
      <c r="F34" s="70">
        <f t="shared" si="6"/>
        <v>0</v>
      </c>
      <c r="G34" s="70">
        <v>0</v>
      </c>
      <c r="H34" s="70">
        <v>0</v>
      </c>
      <c r="I34" s="70">
        <v>0</v>
      </c>
      <c r="J34" s="70">
        <f t="shared" si="7"/>
        <v>1</v>
      </c>
      <c r="K34" s="70">
        <v>1</v>
      </c>
      <c r="L34" s="70">
        <v>0</v>
      </c>
      <c r="M34" s="70">
        <v>0</v>
      </c>
      <c r="N34" s="70">
        <f t="shared" si="5"/>
        <v>0</v>
      </c>
      <c r="O34" s="70">
        <v>0</v>
      </c>
      <c r="P34" s="70">
        <v>0</v>
      </c>
      <c r="Q34" s="70">
        <v>0</v>
      </c>
    </row>
    <row r="35" spans="1:17" ht="12.75">
      <c r="A35" s="2"/>
      <c r="B35" s="2"/>
      <c r="C35" s="2"/>
      <c r="D35" s="2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13.5" thickBot="1">
      <c r="A36" s="12" t="s">
        <v>26</v>
      </c>
      <c r="B36" s="13">
        <f>SUM(C36,D36,E36)</f>
        <v>352</v>
      </c>
      <c r="C36" s="13">
        <f>SUM(G36,K36,O36)</f>
        <v>184</v>
      </c>
      <c r="D36" s="13">
        <f>SUM(H36,L36,P36)</f>
        <v>158</v>
      </c>
      <c r="E36" s="83">
        <f>SUM(I36,M36,Q36)</f>
        <v>10</v>
      </c>
      <c r="F36" s="76">
        <f aca="true" t="shared" si="8" ref="F36:Q36">SUM(F38:F44)</f>
        <v>10</v>
      </c>
      <c r="G36" s="76">
        <f t="shared" si="8"/>
        <v>7</v>
      </c>
      <c r="H36" s="76">
        <f t="shared" si="8"/>
        <v>3</v>
      </c>
      <c r="I36" s="76">
        <f t="shared" si="8"/>
        <v>0</v>
      </c>
      <c r="J36" s="76">
        <f t="shared" si="8"/>
        <v>113</v>
      </c>
      <c r="K36" s="76">
        <f t="shared" si="8"/>
        <v>53</v>
      </c>
      <c r="L36" s="76">
        <f t="shared" si="8"/>
        <v>56</v>
      </c>
      <c r="M36" s="76">
        <f t="shared" si="8"/>
        <v>4</v>
      </c>
      <c r="N36" s="76">
        <f t="shared" si="8"/>
        <v>229</v>
      </c>
      <c r="O36" s="76">
        <f t="shared" si="8"/>
        <v>124</v>
      </c>
      <c r="P36" s="76">
        <f t="shared" si="8"/>
        <v>99</v>
      </c>
      <c r="Q36" s="76">
        <f t="shared" si="8"/>
        <v>6</v>
      </c>
    </row>
    <row r="37" spans="1:17" ht="12.75">
      <c r="A37" s="14"/>
      <c r="B37" s="15"/>
      <c r="C37" s="16"/>
      <c r="D37" s="15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2" t="s">
        <v>27</v>
      </c>
      <c r="B38" s="2">
        <f aca="true" t="shared" si="9" ref="B38:B44">C38+D38+E38</f>
        <v>0</v>
      </c>
      <c r="C38" s="2">
        <f aca="true" t="shared" si="10" ref="C38:E44">SUM(G38,K38,O38)</f>
        <v>0</v>
      </c>
      <c r="D38" s="2">
        <f t="shared" si="10"/>
        <v>0</v>
      </c>
      <c r="E38" s="70">
        <f t="shared" si="10"/>
        <v>0</v>
      </c>
      <c r="F38" s="70">
        <f aca="true" t="shared" si="11" ref="F38:F44">G38+H38+I38</f>
        <v>0</v>
      </c>
      <c r="G38" s="70">
        <v>0</v>
      </c>
      <c r="H38" s="70">
        <v>0</v>
      </c>
      <c r="I38" s="70">
        <v>0</v>
      </c>
      <c r="J38" s="70">
        <f aca="true" t="shared" si="12" ref="J38:J44">K38+L38+M38</f>
        <v>0</v>
      </c>
      <c r="K38" s="70">
        <v>0</v>
      </c>
      <c r="L38" s="70">
        <v>0</v>
      </c>
      <c r="M38" s="70">
        <v>0</v>
      </c>
      <c r="N38" s="70">
        <f aca="true" t="shared" si="13" ref="N38:N44">O38+P38+Q38</f>
        <v>0</v>
      </c>
      <c r="O38" s="70">
        <v>0</v>
      </c>
      <c r="P38" s="70">
        <v>0</v>
      </c>
      <c r="Q38" s="70">
        <v>0</v>
      </c>
    </row>
    <row r="39" spans="1:17" ht="12.75">
      <c r="A39" s="3" t="s">
        <v>28</v>
      </c>
      <c r="B39" s="2">
        <f t="shared" si="9"/>
        <v>55</v>
      </c>
      <c r="C39" s="2">
        <f t="shared" si="10"/>
        <v>33</v>
      </c>
      <c r="D39" s="2">
        <f t="shared" si="10"/>
        <v>21</v>
      </c>
      <c r="E39" s="70">
        <f t="shared" si="10"/>
        <v>1</v>
      </c>
      <c r="F39" s="70">
        <f t="shared" si="11"/>
        <v>1</v>
      </c>
      <c r="G39" s="70">
        <v>1</v>
      </c>
      <c r="H39" s="70">
        <v>0</v>
      </c>
      <c r="I39" s="70">
        <v>0</v>
      </c>
      <c r="J39" s="70">
        <f t="shared" si="12"/>
        <v>18</v>
      </c>
      <c r="K39" s="70">
        <v>10</v>
      </c>
      <c r="L39" s="70">
        <v>8</v>
      </c>
      <c r="M39" s="70">
        <v>0</v>
      </c>
      <c r="N39" s="70">
        <f t="shared" si="13"/>
        <v>36</v>
      </c>
      <c r="O39" s="70">
        <v>22</v>
      </c>
      <c r="P39" s="70">
        <v>13</v>
      </c>
      <c r="Q39" s="70">
        <v>1</v>
      </c>
    </row>
    <row r="40" spans="1:17" ht="12.75">
      <c r="A40" s="2" t="s">
        <v>29</v>
      </c>
      <c r="B40" s="2">
        <f t="shared" si="9"/>
        <v>47</v>
      </c>
      <c r="C40" s="2">
        <f t="shared" si="10"/>
        <v>23</v>
      </c>
      <c r="D40" s="2">
        <f t="shared" si="10"/>
        <v>22</v>
      </c>
      <c r="E40" s="70">
        <f t="shared" si="10"/>
        <v>2</v>
      </c>
      <c r="F40" s="70">
        <f t="shared" si="11"/>
        <v>1</v>
      </c>
      <c r="G40" s="70">
        <v>1</v>
      </c>
      <c r="H40" s="70">
        <v>0</v>
      </c>
      <c r="I40" s="70">
        <v>0</v>
      </c>
      <c r="J40" s="70">
        <f t="shared" si="12"/>
        <v>15</v>
      </c>
      <c r="K40" s="70">
        <v>8</v>
      </c>
      <c r="L40" s="70">
        <v>6</v>
      </c>
      <c r="M40" s="70">
        <v>1</v>
      </c>
      <c r="N40" s="70">
        <f t="shared" si="13"/>
        <v>31</v>
      </c>
      <c r="O40" s="70">
        <v>14</v>
      </c>
      <c r="P40" s="70">
        <v>16</v>
      </c>
      <c r="Q40" s="70">
        <v>1</v>
      </c>
    </row>
    <row r="41" spans="1:17" ht="12.75">
      <c r="A41" s="2" t="s">
        <v>30</v>
      </c>
      <c r="B41" s="2">
        <f t="shared" si="9"/>
        <v>72</v>
      </c>
      <c r="C41" s="2">
        <f t="shared" si="10"/>
        <v>37</v>
      </c>
      <c r="D41" s="2">
        <f t="shared" si="10"/>
        <v>33</v>
      </c>
      <c r="E41" s="70">
        <f t="shared" si="10"/>
        <v>2</v>
      </c>
      <c r="F41" s="70">
        <f t="shared" si="11"/>
        <v>1</v>
      </c>
      <c r="G41" s="70">
        <v>1</v>
      </c>
      <c r="H41" s="70">
        <v>0</v>
      </c>
      <c r="I41" s="70">
        <v>0</v>
      </c>
      <c r="J41" s="70">
        <f t="shared" si="12"/>
        <v>24</v>
      </c>
      <c r="K41" s="70">
        <v>11</v>
      </c>
      <c r="L41" s="70">
        <v>12</v>
      </c>
      <c r="M41" s="70">
        <v>1</v>
      </c>
      <c r="N41" s="70">
        <f t="shared" si="13"/>
        <v>47</v>
      </c>
      <c r="O41" s="70">
        <v>25</v>
      </c>
      <c r="P41" s="70">
        <v>21</v>
      </c>
      <c r="Q41" s="70">
        <v>1</v>
      </c>
    </row>
    <row r="42" spans="1:17" ht="12.75">
      <c r="A42" s="2" t="s">
        <v>31</v>
      </c>
      <c r="B42" s="2">
        <f t="shared" si="9"/>
        <v>26</v>
      </c>
      <c r="C42" s="2">
        <f t="shared" si="10"/>
        <v>11</v>
      </c>
      <c r="D42" s="2">
        <f t="shared" si="10"/>
        <v>15</v>
      </c>
      <c r="E42" s="70">
        <f t="shared" si="10"/>
        <v>0</v>
      </c>
      <c r="F42" s="70">
        <f t="shared" si="11"/>
        <v>0</v>
      </c>
      <c r="G42" s="70">
        <v>0</v>
      </c>
      <c r="H42" s="70">
        <v>0</v>
      </c>
      <c r="I42" s="70">
        <v>0</v>
      </c>
      <c r="J42" s="70">
        <f t="shared" si="12"/>
        <v>6</v>
      </c>
      <c r="K42" s="70">
        <v>0</v>
      </c>
      <c r="L42" s="70">
        <v>6</v>
      </c>
      <c r="M42" s="70">
        <v>0</v>
      </c>
      <c r="N42" s="70">
        <f t="shared" si="13"/>
        <v>20</v>
      </c>
      <c r="O42" s="70">
        <v>11</v>
      </c>
      <c r="P42" s="70">
        <v>9</v>
      </c>
      <c r="Q42" s="70">
        <v>0</v>
      </c>
    </row>
    <row r="43" spans="1:17" ht="12.75">
      <c r="A43" s="2" t="s">
        <v>32</v>
      </c>
      <c r="B43" s="2">
        <f t="shared" si="9"/>
        <v>84</v>
      </c>
      <c r="C43" s="2">
        <f t="shared" si="10"/>
        <v>44</v>
      </c>
      <c r="D43" s="2">
        <f t="shared" si="10"/>
        <v>37</v>
      </c>
      <c r="E43" s="70">
        <f t="shared" si="10"/>
        <v>3</v>
      </c>
      <c r="F43" s="70">
        <f t="shared" si="11"/>
        <v>7</v>
      </c>
      <c r="G43" s="70">
        <v>4</v>
      </c>
      <c r="H43" s="70">
        <v>3</v>
      </c>
      <c r="I43" s="70">
        <v>0</v>
      </c>
      <c r="J43" s="70">
        <f t="shared" si="12"/>
        <v>30</v>
      </c>
      <c r="K43" s="70">
        <v>16</v>
      </c>
      <c r="L43" s="70">
        <v>12</v>
      </c>
      <c r="M43" s="70">
        <v>2</v>
      </c>
      <c r="N43" s="70">
        <f t="shared" si="13"/>
        <v>47</v>
      </c>
      <c r="O43" s="70">
        <v>24</v>
      </c>
      <c r="P43" s="70">
        <v>22</v>
      </c>
      <c r="Q43" s="70">
        <v>1</v>
      </c>
    </row>
    <row r="44" spans="1:17" ht="12.75">
      <c r="A44" s="2" t="s">
        <v>33</v>
      </c>
      <c r="B44" s="2">
        <f t="shared" si="9"/>
        <v>68</v>
      </c>
      <c r="C44" s="2">
        <f t="shared" si="10"/>
        <v>36</v>
      </c>
      <c r="D44" s="2">
        <f t="shared" si="10"/>
        <v>30</v>
      </c>
      <c r="E44" s="70">
        <f t="shared" si="10"/>
        <v>2</v>
      </c>
      <c r="F44" s="70">
        <f t="shared" si="11"/>
        <v>0</v>
      </c>
      <c r="G44" s="70">
        <v>0</v>
      </c>
      <c r="H44" s="70">
        <v>0</v>
      </c>
      <c r="I44" s="70">
        <v>0</v>
      </c>
      <c r="J44" s="70">
        <f t="shared" si="12"/>
        <v>20</v>
      </c>
      <c r="K44" s="70">
        <v>8</v>
      </c>
      <c r="L44" s="70">
        <v>12</v>
      </c>
      <c r="M44" s="70">
        <v>0</v>
      </c>
      <c r="N44" s="70">
        <f t="shared" si="13"/>
        <v>48</v>
      </c>
      <c r="O44" s="70">
        <v>28</v>
      </c>
      <c r="P44" s="70">
        <v>18</v>
      </c>
      <c r="Q44" s="70">
        <v>2</v>
      </c>
    </row>
    <row r="45" spans="1:17" ht="12.75">
      <c r="A45" s="2" t="s">
        <v>88</v>
      </c>
      <c r="B45" s="2"/>
      <c r="C45" s="2"/>
      <c r="D45" s="2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12.75">
      <c r="A46" s="2"/>
      <c r="B46" s="2"/>
      <c r="C46" s="2"/>
      <c r="D46" s="2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12.75">
      <c r="A47" s="3" t="s">
        <v>7</v>
      </c>
      <c r="B47" s="5" t="s">
        <v>8</v>
      </c>
      <c r="C47" s="5"/>
      <c r="D47" s="5"/>
      <c r="E47" s="74"/>
      <c r="F47" s="74" t="s">
        <v>9</v>
      </c>
      <c r="G47" s="74"/>
      <c r="H47" s="74"/>
      <c r="I47" s="74"/>
      <c r="J47" s="74" t="s">
        <v>10</v>
      </c>
      <c r="K47" s="74"/>
      <c r="L47" s="74"/>
      <c r="M47" s="74"/>
      <c r="N47" s="113" t="s">
        <v>11</v>
      </c>
      <c r="O47" s="113"/>
      <c r="P47" s="113"/>
      <c r="Q47" s="113"/>
    </row>
    <row r="48" spans="1:17" ht="14.25" customHeight="1">
      <c r="A48" s="2"/>
      <c r="B48" s="5" t="s">
        <v>339</v>
      </c>
      <c r="C48" s="5"/>
      <c r="D48" s="5"/>
      <c r="E48" s="74"/>
      <c r="F48" s="74">
        <v>2007</v>
      </c>
      <c r="G48" s="74"/>
      <c r="H48" s="74"/>
      <c r="I48" s="74"/>
      <c r="J48" s="74">
        <v>2007</v>
      </c>
      <c r="K48" s="74"/>
      <c r="L48" s="74"/>
      <c r="M48" s="74"/>
      <c r="N48" s="113">
        <v>2008</v>
      </c>
      <c r="O48" s="113"/>
      <c r="P48" s="113"/>
      <c r="Q48" s="113"/>
    </row>
    <row r="49" spans="1:17" ht="12.75">
      <c r="A49" s="7"/>
      <c r="B49" s="8" t="s">
        <v>12</v>
      </c>
      <c r="C49" s="8" t="s">
        <v>86</v>
      </c>
      <c r="D49" s="8" t="s">
        <v>87</v>
      </c>
      <c r="E49" s="78" t="s">
        <v>320</v>
      </c>
      <c r="F49" s="78" t="s">
        <v>12</v>
      </c>
      <c r="G49" s="78" t="s">
        <v>86</v>
      </c>
      <c r="H49" s="78" t="s">
        <v>87</v>
      </c>
      <c r="I49" s="78" t="s">
        <v>320</v>
      </c>
      <c r="J49" s="78" t="s">
        <v>12</v>
      </c>
      <c r="K49" s="78" t="s">
        <v>86</v>
      </c>
      <c r="L49" s="78" t="s">
        <v>87</v>
      </c>
      <c r="M49" s="78" t="s">
        <v>320</v>
      </c>
      <c r="N49" s="78" t="s">
        <v>12</v>
      </c>
      <c r="O49" s="78" t="s">
        <v>86</v>
      </c>
      <c r="P49" s="78" t="s">
        <v>87</v>
      </c>
      <c r="Q49" s="78" t="s">
        <v>320</v>
      </c>
    </row>
    <row r="50" spans="1:17" ht="13.5" thickBot="1">
      <c r="A50" s="12" t="s">
        <v>35</v>
      </c>
      <c r="B50" s="13">
        <f>SUM(C50,D50,E50)</f>
        <v>217</v>
      </c>
      <c r="C50" s="13">
        <f>SUM(G50,K50,O50)</f>
        <v>92</v>
      </c>
      <c r="D50" s="13">
        <f>SUM(H50,L50,P50)</f>
        <v>116</v>
      </c>
      <c r="E50" s="83">
        <f>SUM(I50,M50,Q50)</f>
        <v>9</v>
      </c>
      <c r="F50" s="76">
        <f aca="true" t="shared" si="14" ref="F50:Q50">SUM(F52,F67)</f>
        <v>7</v>
      </c>
      <c r="G50" s="76">
        <f t="shared" si="14"/>
        <v>2</v>
      </c>
      <c r="H50" s="76">
        <f t="shared" si="14"/>
        <v>5</v>
      </c>
      <c r="I50" s="76">
        <f t="shared" si="14"/>
        <v>0</v>
      </c>
      <c r="J50" s="76">
        <f t="shared" si="14"/>
        <v>49</v>
      </c>
      <c r="K50" s="76">
        <f t="shared" si="14"/>
        <v>28</v>
      </c>
      <c r="L50" s="76">
        <f t="shared" si="14"/>
        <v>20</v>
      </c>
      <c r="M50" s="76">
        <f t="shared" si="14"/>
        <v>1</v>
      </c>
      <c r="N50" s="76">
        <f t="shared" si="14"/>
        <v>161</v>
      </c>
      <c r="O50" s="76">
        <f t="shared" si="14"/>
        <v>62</v>
      </c>
      <c r="P50" s="76">
        <f t="shared" si="14"/>
        <v>91</v>
      </c>
      <c r="Q50" s="76">
        <f t="shared" si="14"/>
        <v>8</v>
      </c>
    </row>
    <row r="51" spans="1:17" ht="10.5" customHeight="1">
      <c r="A51" s="2"/>
      <c r="B51" s="2"/>
      <c r="C51" s="2"/>
      <c r="D51" s="2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ht="13.5" thickBot="1">
      <c r="A52" s="12" t="s">
        <v>36</v>
      </c>
      <c r="B52" s="13">
        <f>SUM(C52,D52,E52)</f>
        <v>133</v>
      </c>
      <c r="C52" s="13">
        <f>SUM(G52,K52,O52)</f>
        <v>59</v>
      </c>
      <c r="D52" s="13">
        <f>SUM(H52,L52,P52)</f>
        <v>68</v>
      </c>
      <c r="E52" s="83">
        <f>SUM(I52,M52,Q52)</f>
        <v>6</v>
      </c>
      <c r="F52" s="76">
        <f aca="true" t="shared" si="15" ref="F52:Q52">SUM(F54:F65)</f>
        <v>7</v>
      </c>
      <c r="G52" s="76">
        <f t="shared" si="15"/>
        <v>2</v>
      </c>
      <c r="H52" s="76">
        <f t="shared" si="15"/>
        <v>5</v>
      </c>
      <c r="I52" s="76">
        <f t="shared" si="15"/>
        <v>0</v>
      </c>
      <c r="J52" s="76">
        <f t="shared" si="15"/>
        <v>28</v>
      </c>
      <c r="K52" s="76">
        <f t="shared" si="15"/>
        <v>16</v>
      </c>
      <c r="L52" s="76">
        <f t="shared" si="15"/>
        <v>12</v>
      </c>
      <c r="M52" s="76">
        <f t="shared" si="15"/>
        <v>0</v>
      </c>
      <c r="N52" s="76">
        <f t="shared" si="15"/>
        <v>98</v>
      </c>
      <c r="O52" s="76">
        <f t="shared" si="15"/>
        <v>41</v>
      </c>
      <c r="P52" s="76">
        <f t="shared" si="15"/>
        <v>51</v>
      </c>
      <c r="Q52" s="76">
        <f t="shared" si="15"/>
        <v>6</v>
      </c>
    </row>
    <row r="53" spans="1:17" ht="10.5" customHeight="1">
      <c r="A53" s="2"/>
      <c r="B53" s="2"/>
      <c r="C53" s="2"/>
      <c r="D53" s="2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ht="12.75">
      <c r="A54" s="2" t="s">
        <v>37</v>
      </c>
      <c r="B54" s="2">
        <f aca="true" t="shared" si="16" ref="B54:B65">C54+D54+E54</f>
        <v>57</v>
      </c>
      <c r="C54" s="2">
        <f aca="true" t="shared" si="17" ref="C54:C65">SUM(G54,K54,O54)</f>
        <v>23</v>
      </c>
      <c r="D54" s="2">
        <f aca="true" t="shared" si="18" ref="D54:E65">SUM(H54,L54,P54)</f>
        <v>31</v>
      </c>
      <c r="E54" s="70">
        <f t="shared" si="18"/>
        <v>3</v>
      </c>
      <c r="F54" s="70">
        <f aca="true" t="shared" si="19" ref="F54:F65">G54+H54+I54</f>
        <v>2</v>
      </c>
      <c r="G54" s="70">
        <v>1</v>
      </c>
      <c r="H54" s="70">
        <v>1</v>
      </c>
      <c r="I54" s="70">
        <v>0</v>
      </c>
      <c r="J54" s="70">
        <f aca="true" t="shared" si="20" ref="J54:J65">K54+L54+M54</f>
        <v>12</v>
      </c>
      <c r="K54" s="70">
        <v>6</v>
      </c>
      <c r="L54" s="70">
        <v>6</v>
      </c>
      <c r="M54" s="70">
        <v>0</v>
      </c>
      <c r="N54" s="70">
        <f aca="true" t="shared" si="21" ref="N54:N65">O54+P54+Q54</f>
        <v>43</v>
      </c>
      <c r="O54" s="70">
        <v>16</v>
      </c>
      <c r="P54" s="70">
        <v>24</v>
      </c>
      <c r="Q54" s="70">
        <v>3</v>
      </c>
    </row>
    <row r="55" spans="1:17" ht="12.75">
      <c r="A55" s="2" t="s">
        <v>277</v>
      </c>
      <c r="B55" s="2">
        <f t="shared" si="16"/>
        <v>18</v>
      </c>
      <c r="C55" s="2">
        <f t="shared" si="17"/>
        <v>8</v>
      </c>
      <c r="D55" s="2">
        <f t="shared" si="18"/>
        <v>10</v>
      </c>
      <c r="E55" s="70">
        <f t="shared" si="18"/>
        <v>0</v>
      </c>
      <c r="F55" s="70">
        <f t="shared" si="19"/>
        <v>2</v>
      </c>
      <c r="G55" s="70">
        <v>1</v>
      </c>
      <c r="H55" s="70">
        <v>1</v>
      </c>
      <c r="I55" s="70">
        <v>0</v>
      </c>
      <c r="J55" s="70">
        <f t="shared" si="20"/>
        <v>2</v>
      </c>
      <c r="K55" s="70">
        <v>2</v>
      </c>
      <c r="L55" s="70">
        <v>0</v>
      </c>
      <c r="M55" s="70">
        <v>0</v>
      </c>
      <c r="N55" s="70">
        <f t="shared" si="21"/>
        <v>14</v>
      </c>
      <c r="O55" s="70">
        <v>5</v>
      </c>
      <c r="P55" s="70">
        <v>9</v>
      </c>
      <c r="Q55" s="70">
        <v>0</v>
      </c>
    </row>
    <row r="56" spans="1:17" ht="12.75">
      <c r="A56" s="2" t="s">
        <v>39</v>
      </c>
      <c r="B56" s="2">
        <f t="shared" si="16"/>
        <v>9</v>
      </c>
      <c r="C56" s="2">
        <f t="shared" si="17"/>
        <v>4</v>
      </c>
      <c r="D56" s="2">
        <f t="shared" si="18"/>
        <v>4</v>
      </c>
      <c r="E56" s="70">
        <f t="shared" si="18"/>
        <v>1</v>
      </c>
      <c r="F56" s="70">
        <f t="shared" si="19"/>
        <v>1</v>
      </c>
      <c r="G56" s="70">
        <v>0</v>
      </c>
      <c r="H56" s="70">
        <v>1</v>
      </c>
      <c r="I56" s="70">
        <v>0</v>
      </c>
      <c r="J56" s="70">
        <f t="shared" si="20"/>
        <v>1</v>
      </c>
      <c r="K56" s="70">
        <v>0</v>
      </c>
      <c r="L56" s="70">
        <v>1</v>
      </c>
      <c r="M56" s="70">
        <v>0</v>
      </c>
      <c r="N56" s="70">
        <f t="shared" si="21"/>
        <v>7</v>
      </c>
      <c r="O56" s="70">
        <v>4</v>
      </c>
      <c r="P56" s="70">
        <v>2</v>
      </c>
      <c r="Q56" s="70">
        <v>1</v>
      </c>
    </row>
    <row r="57" spans="1:17" ht="12.75">
      <c r="A57" s="2" t="s">
        <v>40</v>
      </c>
      <c r="B57" s="2">
        <f t="shared" si="16"/>
        <v>1</v>
      </c>
      <c r="C57" s="2">
        <f t="shared" si="17"/>
        <v>1</v>
      </c>
      <c r="D57" s="2">
        <f t="shared" si="18"/>
        <v>0</v>
      </c>
      <c r="E57" s="70">
        <f t="shared" si="18"/>
        <v>0</v>
      </c>
      <c r="F57" s="70">
        <f t="shared" si="19"/>
        <v>0</v>
      </c>
      <c r="G57" s="70">
        <v>0</v>
      </c>
      <c r="H57" s="70">
        <v>0</v>
      </c>
      <c r="I57" s="70">
        <v>0</v>
      </c>
      <c r="J57" s="70">
        <f t="shared" si="20"/>
        <v>1</v>
      </c>
      <c r="K57" s="70">
        <v>1</v>
      </c>
      <c r="L57" s="70">
        <v>0</v>
      </c>
      <c r="M57" s="70">
        <v>0</v>
      </c>
      <c r="N57" s="70">
        <f t="shared" si="21"/>
        <v>0</v>
      </c>
      <c r="O57" s="70">
        <v>0</v>
      </c>
      <c r="P57" s="70">
        <v>0</v>
      </c>
      <c r="Q57" s="70">
        <v>0</v>
      </c>
    </row>
    <row r="58" spans="1:17" ht="12.75">
      <c r="A58" s="2" t="s">
        <v>38</v>
      </c>
      <c r="B58" s="2">
        <f>C58+D58+E58</f>
        <v>0</v>
      </c>
      <c r="C58" s="2">
        <f>SUM(G58,K58,O58)</f>
        <v>0</v>
      </c>
      <c r="D58" s="2">
        <f>SUM(H58,L58,P58)</f>
        <v>0</v>
      </c>
      <c r="E58" s="70">
        <f t="shared" si="18"/>
        <v>0</v>
      </c>
      <c r="F58" s="70">
        <f>G58+H58+I58</f>
        <v>0</v>
      </c>
      <c r="G58" s="70">
        <v>0</v>
      </c>
      <c r="H58" s="70">
        <v>0</v>
      </c>
      <c r="I58" s="70">
        <v>0</v>
      </c>
      <c r="J58" s="70">
        <f>K58+L58+M58</f>
        <v>0</v>
      </c>
      <c r="K58" s="70">
        <v>0</v>
      </c>
      <c r="L58" s="70">
        <v>0</v>
      </c>
      <c r="M58" s="70">
        <v>0</v>
      </c>
      <c r="N58" s="70">
        <f>O58+P58+Q58</f>
        <v>0</v>
      </c>
      <c r="O58" s="70">
        <v>0</v>
      </c>
      <c r="P58" s="70">
        <v>0</v>
      </c>
      <c r="Q58" s="70">
        <v>0</v>
      </c>
    </row>
    <row r="59" spans="1:17" ht="12.75">
      <c r="A59" s="2" t="s">
        <v>41</v>
      </c>
      <c r="B59" s="2">
        <f t="shared" si="16"/>
        <v>4</v>
      </c>
      <c r="C59" s="2">
        <f t="shared" si="17"/>
        <v>1</v>
      </c>
      <c r="D59" s="2">
        <f t="shared" si="18"/>
        <v>3</v>
      </c>
      <c r="E59" s="70">
        <f t="shared" si="18"/>
        <v>0</v>
      </c>
      <c r="F59" s="70">
        <f t="shared" si="19"/>
        <v>1</v>
      </c>
      <c r="G59" s="70">
        <v>0</v>
      </c>
      <c r="H59" s="70">
        <v>1</v>
      </c>
      <c r="I59" s="70">
        <v>0</v>
      </c>
      <c r="J59" s="70">
        <f t="shared" si="20"/>
        <v>2</v>
      </c>
      <c r="K59" s="70">
        <v>1</v>
      </c>
      <c r="L59" s="70">
        <v>1</v>
      </c>
      <c r="M59" s="70">
        <v>0</v>
      </c>
      <c r="N59" s="70">
        <f t="shared" si="21"/>
        <v>1</v>
      </c>
      <c r="O59" s="70">
        <v>0</v>
      </c>
      <c r="P59" s="70">
        <v>1</v>
      </c>
      <c r="Q59" s="70">
        <v>0</v>
      </c>
    </row>
    <row r="60" spans="1:17" ht="12.75">
      <c r="A60" s="2" t="s">
        <v>316</v>
      </c>
      <c r="B60" s="2">
        <f t="shared" si="16"/>
        <v>0</v>
      </c>
      <c r="C60" s="2">
        <f t="shared" si="17"/>
        <v>0</v>
      </c>
      <c r="D60" s="2">
        <f t="shared" si="18"/>
        <v>0</v>
      </c>
      <c r="E60" s="70">
        <f t="shared" si="18"/>
        <v>0</v>
      </c>
      <c r="F60" s="70">
        <f t="shared" si="19"/>
        <v>0</v>
      </c>
      <c r="G60" s="70">
        <v>0</v>
      </c>
      <c r="H60" s="70">
        <v>0</v>
      </c>
      <c r="I60" s="70">
        <v>0</v>
      </c>
      <c r="J60" s="70">
        <f t="shared" si="20"/>
        <v>0</v>
      </c>
      <c r="K60" s="70">
        <v>0</v>
      </c>
      <c r="L60" s="70">
        <v>0</v>
      </c>
      <c r="M60" s="70">
        <v>0</v>
      </c>
      <c r="N60" s="70">
        <f t="shared" si="21"/>
        <v>0</v>
      </c>
      <c r="O60" s="70">
        <v>0</v>
      </c>
      <c r="P60" s="70">
        <v>0</v>
      </c>
      <c r="Q60" s="70">
        <v>0</v>
      </c>
    </row>
    <row r="61" spans="1:17" ht="12.75">
      <c r="A61" s="2" t="s">
        <v>43</v>
      </c>
      <c r="B61" s="2">
        <f t="shared" si="16"/>
        <v>2</v>
      </c>
      <c r="C61" s="2">
        <f t="shared" si="17"/>
        <v>2</v>
      </c>
      <c r="D61" s="2">
        <f t="shared" si="18"/>
        <v>0</v>
      </c>
      <c r="E61" s="70">
        <f t="shared" si="18"/>
        <v>0</v>
      </c>
      <c r="F61" s="70">
        <f t="shared" si="19"/>
        <v>0</v>
      </c>
      <c r="G61" s="70">
        <v>0</v>
      </c>
      <c r="H61" s="70">
        <v>0</v>
      </c>
      <c r="I61" s="70">
        <v>0</v>
      </c>
      <c r="J61" s="70">
        <f t="shared" si="20"/>
        <v>1</v>
      </c>
      <c r="K61" s="70">
        <v>1</v>
      </c>
      <c r="L61" s="70">
        <v>0</v>
      </c>
      <c r="M61" s="70">
        <v>0</v>
      </c>
      <c r="N61" s="70">
        <f t="shared" si="21"/>
        <v>1</v>
      </c>
      <c r="O61" s="70">
        <v>1</v>
      </c>
      <c r="P61" s="70">
        <v>0</v>
      </c>
      <c r="Q61" s="70">
        <v>0</v>
      </c>
    </row>
    <row r="62" spans="1:17" ht="12.75">
      <c r="A62" s="2" t="s">
        <v>44</v>
      </c>
      <c r="B62" s="2">
        <f t="shared" si="16"/>
        <v>0</v>
      </c>
      <c r="C62" s="2">
        <f t="shared" si="17"/>
        <v>0</v>
      </c>
      <c r="D62" s="2">
        <f t="shared" si="18"/>
        <v>0</v>
      </c>
      <c r="E62" s="70">
        <f t="shared" si="18"/>
        <v>0</v>
      </c>
      <c r="F62" s="70">
        <f t="shared" si="19"/>
        <v>0</v>
      </c>
      <c r="G62" s="70">
        <v>0</v>
      </c>
      <c r="H62" s="70">
        <v>0</v>
      </c>
      <c r="I62" s="70">
        <v>0</v>
      </c>
      <c r="J62" s="70">
        <f t="shared" si="20"/>
        <v>0</v>
      </c>
      <c r="K62" s="70">
        <v>0</v>
      </c>
      <c r="L62" s="70">
        <v>0</v>
      </c>
      <c r="M62" s="70">
        <v>0</v>
      </c>
      <c r="N62" s="70">
        <f t="shared" si="21"/>
        <v>0</v>
      </c>
      <c r="O62" s="70">
        <v>0</v>
      </c>
      <c r="P62" s="70">
        <v>0</v>
      </c>
      <c r="Q62" s="70">
        <v>0</v>
      </c>
    </row>
    <row r="63" spans="1:17" ht="12.75">
      <c r="A63" s="2" t="s">
        <v>45</v>
      </c>
      <c r="B63" s="2">
        <f t="shared" si="16"/>
        <v>21</v>
      </c>
      <c r="C63" s="2">
        <f t="shared" si="17"/>
        <v>12</v>
      </c>
      <c r="D63" s="2">
        <f t="shared" si="18"/>
        <v>9</v>
      </c>
      <c r="E63" s="70">
        <f t="shared" si="18"/>
        <v>0</v>
      </c>
      <c r="F63" s="70">
        <f t="shared" si="19"/>
        <v>1</v>
      </c>
      <c r="G63" s="70">
        <v>0</v>
      </c>
      <c r="H63" s="70">
        <v>1</v>
      </c>
      <c r="I63" s="70">
        <v>0</v>
      </c>
      <c r="J63" s="70">
        <f t="shared" si="20"/>
        <v>3</v>
      </c>
      <c r="K63" s="70">
        <v>2</v>
      </c>
      <c r="L63" s="70">
        <v>1</v>
      </c>
      <c r="M63" s="70">
        <v>0</v>
      </c>
      <c r="N63" s="70">
        <f t="shared" si="21"/>
        <v>17</v>
      </c>
      <c r="O63" s="70">
        <v>10</v>
      </c>
      <c r="P63" s="70">
        <v>7</v>
      </c>
      <c r="Q63" s="70">
        <v>0</v>
      </c>
    </row>
    <row r="64" spans="1:17" ht="12.75">
      <c r="A64" s="2" t="s">
        <v>46</v>
      </c>
      <c r="B64" s="2">
        <f t="shared" si="16"/>
        <v>7</v>
      </c>
      <c r="C64" s="2">
        <f t="shared" si="17"/>
        <v>3</v>
      </c>
      <c r="D64" s="2">
        <f t="shared" si="18"/>
        <v>4</v>
      </c>
      <c r="E64" s="70">
        <f t="shared" si="18"/>
        <v>0</v>
      </c>
      <c r="F64" s="70">
        <f t="shared" si="19"/>
        <v>0</v>
      </c>
      <c r="G64" s="70">
        <v>0</v>
      </c>
      <c r="H64" s="70">
        <v>0</v>
      </c>
      <c r="I64" s="70">
        <v>0</v>
      </c>
      <c r="J64" s="70">
        <f t="shared" si="20"/>
        <v>1</v>
      </c>
      <c r="K64" s="70">
        <v>0</v>
      </c>
      <c r="L64" s="70">
        <v>1</v>
      </c>
      <c r="M64" s="70">
        <v>0</v>
      </c>
      <c r="N64" s="70">
        <f t="shared" si="21"/>
        <v>6</v>
      </c>
      <c r="O64" s="70">
        <v>3</v>
      </c>
      <c r="P64" s="70">
        <v>3</v>
      </c>
      <c r="Q64" s="70">
        <v>0</v>
      </c>
    </row>
    <row r="65" spans="1:17" ht="12.75">
      <c r="A65" s="2" t="s">
        <v>47</v>
      </c>
      <c r="B65" s="2">
        <f t="shared" si="16"/>
        <v>14</v>
      </c>
      <c r="C65" s="2">
        <f t="shared" si="17"/>
        <v>5</v>
      </c>
      <c r="D65" s="2">
        <f t="shared" si="18"/>
        <v>7</v>
      </c>
      <c r="E65" s="70">
        <f t="shared" si="18"/>
        <v>2</v>
      </c>
      <c r="F65" s="70">
        <f t="shared" si="19"/>
        <v>0</v>
      </c>
      <c r="G65" s="70">
        <v>0</v>
      </c>
      <c r="H65" s="70">
        <v>0</v>
      </c>
      <c r="I65" s="70">
        <v>0</v>
      </c>
      <c r="J65" s="70">
        <f t="shared" si="20"/>
        <v>5</v>
      </c>
      <c r="K65" s="70">
        <v>3</v>
      </c>
      <c r="L65" s="70">
        <v>2</v>
      </c>
      <c r="M65" s="70">
        <v>0</v>
      </c>
      <c r="N65" s="70">
        <f t="shared" si="21"/>
        <v>9</v>
      </c>
      <c r="O65" s="70">
        <v>2</v>
      </c>
      <c r="P65" s="70">
        <v>5</v>
      </c>
      <c r="Q65" s="70">
        <v>2</v>
      </c>
    </row>
    <row r="66" spans="1:17" ht="12.75">
      <c r="A66" s="2"/>
      <c r="B66" s="2"/>
      <c r="C66" s="2"/>
      <c r="D66" s="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17" ht="13.5" thickBot="1">
      <c r="A67" s="12" t="s">
        <v>48</v>
      </c>
      <c r="B67" s="13">
        <f>SUM(C67,D67,E67)</f>
        <v>84</v>
      </c>
      <c r="C67" s="13">
        <f>SUM(G67,K67,O67)</f>
        <v>33</v>
      </c>
      <c r="D67" s="13">
        <f>SUM(H67,L67,P67)</f>
        <v>48</v>
      </c>
      <c r="E67" s="83">
        <f>SUM(I67,M67,Q67)</f>
        <v>3</v>
      </c>
      <c r="F67" s="76">
        <f aca="true" t="shared" si="22" ref="F67:Q67">SUM(F69:F84)</f>
        <v>0</v>
      </c>
      <c r="G67" s="76">
        <f t="shared" si="22"/>
        <v>0</v>
      </c>
      <c r="H67" s="76">
        <f t="shared" si="22"/>
        <v>0</v>
      </c>
      <c r="I67" s="76">
        <f t="shared" si="22"/>
        <v>0</v>
      </c>
      <c r="J67" s="76">
        <f t="shared" si="22"/>
        <v>21</v>
      </c>
      <c r="K67" s="76">
        <f t="shared" si="22"/>
        <v>12</v>
      </c>
      <c r="L67" s="76">
        <f t="shared" si="22"/>
        <v>8</v>
      </c>
      <c r="M67" s="76">
        <f t="shared" si="22"/>
        <v>1</v>
      </c>
      <c r="N67" s="76">
        <f t="shared" si="22"/>
        <v>63</v>
      </c>
      <c r="O67" s="76">
        <f t="shared" si="22"/>
        <v>21</v>
      </c>
      <c r="P67" s="76">
        <f t="shared" si="22"/>
        <v>40</v>
      </c>
      <c r="Q67" s="76">
        <f t="shared" si="22"/>
        <v>2</v>
      </c>
    </row>
    <row r="68" spans="1:17" ht="10.5" customHeight="1">
      <c r="A68" s="2"/>
      <c r="B68" s="2"/>
      <c r="C68" s="2"/>
      <c r="D68" s="2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1:17" ht="12.75">
      <c r="A69" s="2" t="s">
        <v>49</v>
      </c>
      <c r="B69" s="2">
        <f aca="true" t="shared" si="23" ref="B69:B84">C69+D69+E69</f>
        <v>4</v>
      </c>
      <c r="C69" s="2">
        <f aca="true" t="shared" si="24" ref="C69:C84">SUM(G69,K69,O69)</f>
        <v>2</v>
      </c>
      <c r="D69" s="2">
        <f aca="true" t="shared" si="25" ref="D69:E84">SUM(H69,L69,P69)</f>
        <v>2</v>
      </c>
      <c r="E69" s="70">
        <f t="shared" si="25"/>
        <v>0</v>
      </c>
      <c r="F69" s="70">
        <f aca="true" t="shared" si="26" ref="F69:F84">G69+H69+I69</f>
        <v>0</v>
      </c>
      <c r="G69" s="70">
        <v>0</v>
      </c>
      <c r="H69" s="70">
        <v>0</v>
      </c>
      <c r="I69" s="70">
        <v>0</v>
      </c>
      <c r="J69" s="70">
        <f aca="true" t="shared" si="27" ref="J69:J84">K69+L69+M69</f>
        <v>0</v>
      </c>
      <c r="K69" s="70">
        <v>0</v>
      </c>
      <c r="L69" s="70">
        <v>0</v>
      </c>
      <c r="M69" s="70">
        <v>0</v>
      </c>
      <c r="N69" s="70">
        <f aca="true" t="shared" si="28" ref="N69:N84">O69+P69+Q69</f>
        <v>4</v>
      </c>
      <c r="O69" s="70">
        <v>2</v>
      </c>
      <c r="P69" s="70">
        <v>2</v>
      </c>
      <c r="Q69" s="70">
        <v>0</v>
      </c>
    </row>
    <row r="70" spans="1:17" ht="12.75">
      <c r="A70" s="2" t="s">
        <v>50</v>
      </c>
      <c r="B70" s="2">
        <f t="shared" si="23"/>
        <v>10</v>
      </c>
      <c r="C70" s="2">
        <f t="shared" si="24"/>
        <v>2</v>
      </c>
      <c r="D70" s="2">
        <f t="shared" si="25"/>
        <v>8</v>
      </c>
      <c r="E70" s="70">
        <f t="shared" si="25"/>
        <v>0</v>
      </c>
      <c r="F70" s="70">
        <f t="shared" si="26"/>
        <v>0</v>
      </c>
      <c r="G70" s="70">
        <v>0</v>
      </c>
      <c r="H70" s="70">
        <v>0</v>
      </c>
      <c r="I70" s="70">
        <v>0</v>
      </c>
      <c r="J70" s="70">
        <f t="shared" si="27"/>
        <v>3</v>
      </c>
      <c r="K70" s="70">
        <v>1</v>
      </c>
      <c r="L70" s="70">
        <v>2</v>
      </c>
      <c r="M70" s="70">
        <v>0</v>
      </c>
      <c r="N70" s="70">
        <f t="shared" si="28"/>
        <v>7</v>
      </c>
      <c r="O70" s="70">
        <v>1</v>
      </c>
      <c r="P70" s="70">
        <v>6</v>
      </c>
      <c r="Q70" s="70">
        <v>0</v>
      </c>
    </row>
    <row r="71" spans="1:17" ht="12.75">
      <c r="A71" s="2" t="s">
        <v>51</v>
      </c>
      <c r="B71" s="2">
        <f t="shared" si="23"/>
        <v>4</v>
      </c>
      <c r="C71" s="2">
        <f t="shared" si="24"/>
        <v>2</v>
      </c>
      <c r="D71" s="2">
        <f t="shared" si="25"/>
        <v>2</v>
      </c>
      <c r="E71" s="70">
        <f t="shared" si="25"/>
        <v>0</v>
      </c>
      <c r="F71" s="70">
        <f t="shared" si="26"/>
        <v>0</v>
      </c>
      <c r="G71" s="70">
        <v>0</v>
      </c>
      <c r="H71" s="70">
        <v>0</v>
      </c>
      <c r="I71" s="70">
        <v>0</v>
      </c>
      <c r="J71" s="70">
        <f t="shared" si="27"/>
        <v>0</v>
      </c>
      <c r="K71" s="70">
        <v>0</v>
      </c>
      <c r="L71" s="70">
        <v>0</v>
      </c>
      <c r="M71" s="70">
        <v>0</v>
      </c>
      <c r="N71" s="70">
        <f t="shared" si="28"/>
        <v>4</v>
      </c>
      <c r="O71" s="70">
        <v>2</v>
      </c>
      <c r="P71" s="70">
        <v>2</v>
      </c>
      <c r="Q71" s="70">
        <v>0</v>
      </c>
    </row>
    <row r="72" spans="1:17" ht="12.75">
      <c r="A72" s="2" t="s">
        <v>52</v>
      </c>
      <c r="B72" s="2">
        <f t="shared" si="23"/>
        <v>0</v>
      </c>
      <c r="C72" s="2">
        <f t="shared" si="24"/>
        <v>0</v>
      </c>
      <c r="D72" s="2">
        <f t="shared" si="25"/>
        <v>0</v>
      </c>
      <c r="E72" s="70">
        <f t="shared" si="25"/>
        <v>0</v>
      </c>
      <c r="F72" s="70">
        <f t="shared" si="26"/>
        <v>0</v>
      </c>
      <c r="G72" s="70">
        <v>0</v>
      </c>
      <c r="H72" s="70">
        <v>0</v>
      </c>
      <c r="I72" s="70">
        <v>0</v>
      </c>
      <c r="J72" s="70">
        <f t="shared" si="27"/>
        <v>0</v>
      </c>
      <c r="K72" s="70">
        <v>0</v>
      </c>
      <c r="L72" s="70">
        <v>0</v>
      </c>
      <c r="M72" s="70">
        <v>0</v>
      </c>
      <c r="N72" s="70">
        <f t="shared" si="28"/>
        <v>0</v>
      </c>
      <c r="O72" s="70">
        <v>0</v>
      </c>
      <c r="P72" s="70">
        <v>0</v>
      </c>
      <c r="Q72" s="70">
        <v>0</v>
      </c>
    </row>
    <row r="73" spans="1:17" ht="12.75">
      <c r="A73" s="2" t="s">
        <v>297</v>
      </c>
      <c r="B73" s="2">
        <f t="shared" si="23"/>
        <v>3</v>
      </c>
      <c r="C73" s="2">
        <f t="shared" si="24"/>
        <v>0</v>
      </c>
      <c r="D73" s="2">
        <f t="shared" si="25"/>
        <v>3</v>
      </c>
      <c r="E73" s="70">
        <f t="shared" si="25"/>
        <v>0</v>
      </c>
      <c r="F73" s="70">
        <f t="shared" si="26"/>
        <v>0</v>
      </c>
      <c r="G73" s="70">
        <v>0</v>
      </c>
      <c r="H73" s="70">
        <v>0</v>
      </c>
      <c r="I73" s="70">
        <v>0</v>
      </c>
      <c r="J73" s="70">
        <f t="shared" si="27"/>
        <v>1</v>
      </c>
      <c r="K73" s="70">
        <v>0</v>
      </c>
      <c r="L73" s="70">
        <v>1</v>
      </c>
      <c r="M73" s="70">
        <v>0</v>
      </c>
      <c r="N73" s="70">
        <f t="shared" si="28"/>
        <v>2</v>
      </c>
      <c r="O73" s="70">
        <v>0</v>
      </c>
      <c r="P73" s="70">
        <v>2</v>
      </c>
      <c r="Q73" s="70">
        <v>0</v>
      </c>
    </row>
    <row r="74" spans="1:17" ht="12.75">
      <c r="A74" s="2" t="s">
        <v>278</v>
      </c>
      <c r="B74" s="2">
        <f t="shared" si="23"/>
        <v>5</v>
      </c>
      <c r="C74" s="2">
        <f t="shared" si="24"/>
        <v>4</v>
      </c>
      <c r="D74" s="2">
        <f t="shared" si="25"/>
        <v>1</v>
      </c>
      <c r="E74" s="70">
        <f t="shared" si="25"/>
        <v>0</v>
      </c>
      <c r="F74" s="70">
        <f t="shared" si="26"/>
        <v>0</v>
      </c>
      <c r="G74" s="70">
        <v>0</v>
      </c>
      <c r="H74" s="70">
        <v>0</v>
      </c>
      <c r="I74" s="70">
        <v>0</v>
      </c>
      <c r="J74" s="70">
        <f t="shared" si="27"/>
        <v>2</v>
      </c>
      <c r="K74" s="70">
        <v>2</v>
      </c>
      <c r="L74" s="70">
        <v>0</v>
      </c>
      <c r="M74" s="70">
        <v>0</v>
      </c>
      <c r="N74" s="70">
        <f t="shared" si="28"/>
        <v>3</v>
      </c>
      <c r="O74" s="70">
        <v>2</v>
      </c>
      <c r="P74" s="70">
        <v>1</v>
      </c>
      <c r="Q74" s="70">
        <v>0</v>
      </c>
    </row>
    <row r="75" spans="1:17" ht="12.75">
      <c r="A75" s="2" t="s">
        <v>285</v>
      </c>
      <c r="B75" s="2">
        <f t="shared" si="23"/>
        <v>0</v>
      </c>
      <c r="C75" s="2">
        <f t="shared" si="24"/>
        <v>0</v>
      </c>
      <c r="D75" s="2">
        <f t="shared" si="25"/>
        <v>0</v>
      </c>
      <c r="E75" s="70">
        <f t="shared" si="25"/>
        <v>0</v>
      </c>
      <c r="F75" s="70">
        <f t="shared" si="26"/>
        <v>0</v>
      </c>
      <c r="G75" s="70">
        <v>0</v>
      </c>
      <c r="H75" s="70">
        <v>0</v>
      </c>
      <c r="I75" s="70">
        <v>0</v>
      </c>
      <c r="J75" s="70">
        <f t="shared" si="27"/>
        <v>0</v>
      </c>
      <c r="K75" s="70">
        <v>0</v>
      </c>
      <c r="L75" s="70">
        <v>0</v>
      </c>
      <c r="M75" s="70">
        <v>0</v>
      </c>
      <c r="N75" s="70">
        <f t="shared" si="28"/>
        <v>0</v>
      </c>
      <c r="O75" s="70">
        <v>0</v>
      </c>
      <c r="P75" s="70">
        <v>0</v>
      </c>
      <c r="Q75" s="70">
        <v>0</v>
      </c>
    </row>
    <row r="76" spans="1:17" ht="12.75">
      <c r="A76" s="2" t="s">
        <v>54</v>
      </c>
      <c r="B76" s="2">
        <f t="shared" si="23"/>
        <v>8</v>
      </c>
      <c r="C76" s="2">
        <f t="shared" si="24"/>
        <v>1</v>
      </c>
      <c r="D76" s="2">
        <f t="shared" si="25"/>
        <v>7</v>
      </c>
      <c r="E76" s="70">
        <f t="shared" si="25"/>
        <v>0</v>
      </c>
      <c r="F76" s="70">
        <f t="shared" si="26"/>
        <v>0</v>
      </c>
      <c r="G76" s="70">
        <v>0</v>
      </c>
      <c r="H76" s="70">
        <v>0</v>
      </c>
      <c r="I76" s="70">
        <v>0</v>
      </c>
      <c r="J76" s="70">
        <f t="shared" si="27"/>
        <v>3</v>
      </c>
      <c r="K76" s="70">
        <v>1</v>
      </c>
      <c r="L76" s="70">
        <v>2</v>
      </c>
      <c r="M76" s="70">
        <v>0</v>
      </c>
      <c r="N76" s="70">
        <f t="shared" si="28"/>
        <v>5</v>
      </c>
      <c r="O76" s="70">
        <v>0</v>
      </c>
      <c r="P76" s="70">
        <v>5</v>
      </c>
      <c r="Q76" s="70">
        <v>0</v>
      </c>
    </row>
    <row r="77" spans="1:17" ht="12.75">
      <c r="A77" s="2" t="s">
        <v>55</v>
      </c>
      <c r="B77" s="2">
        <f t="shared" si="23"/>
        <v>1</v>
      </c>
      <c r="C77" s="2">
        <f t="shared" si="24"/>
        <v>1</v>
      </c>
      <c r="D77" s="2">
        <f t="shared" si="25"/>
        <v>0</v>
      </c>
      <c r="E77" s="70">
        <f t="shared" si="25"/>
        <v>0</v>
      </c>
      <c r="F77" s="70">
        <f t="shared" si="26"/>
        <v>0</v>
      </c>
      <c r="G77" s="70">
        <v>0</v>
      </c>
      <c r="H77" s="70">
        <v>0</v>
      </c>
      <c r="I77" s="70">
        <v>0</v>
      </c>
      <c r="J77" s="70">
        <f t="shared" si="27"/>
        <v>1</v>
      </c>
      <c r="K77" s="70">
        <v>1</v>
      </c>
      <c r="L77" s="70">
        <v>0</v>
      </c>
      <c r="M77" s="70">
        <v>0</v>
      </c>
      <c r="N77" s="70">
        <f t="shared" si="28"/>
        <v>0</v>
      </c>
      <c r="O77" s="70">
        <v>0</v>
      </c>
      <c r="P77" s="70">
        <v>0</v>
      </c>
      <c r="Q77" s="70">
        <v>0</v>
      </c>
    </row>
    <row r="78" spans="1:17" ht="12.75">
      <c r="A78" s="2" t="s">
        <v>56</v>
      </c>
      <c r="B78" s="2">
        <f t="shared" si="23"/>
        <v>2</v>
      </c>
      <c r="C78" s="2">
        <f t="shared" si="24"/>
        <v>1</v>
      </c>
      <c r="D78" s="2">
        <f t="shared" si="25"/>
        <v>1</v>
      </c>
      <c r="E78" s="70">
        <f t="shared" si="25"/>
        <v>0</v>
      </c>
      <c r="F78" s="70">
        <f t="shared" si="26"/>
        <v>0</v>
      </c>
      <c r="G78" s="70">
        <v>0</v>
      </c>
      <c r="H78" s="70">
        <v>0</v>
      </c>
      <c r="I78" s="70">
        <v>0</v>
      </c>
      <c r="J78" s="70">
        <f t="shared" si="27"/>
        <v>0</v>
      </c>
      <c r="K78" s="70">
        <v>0</v>
      </c>
      <c r="L78" s="70">
        <v>0</v>
      </c>
      <c r="M78" s="70">
        <v>0</v>
      </c>
      <c r="N78" s="70">
        <f t="shared" si="28"/>
        <v>2</v>
      </c>
      <c r="O78" s="70">
        <v>1</v>
      </c>
      <c r="P78" s="70">
        <v>1</v>
      </c>
      <c r="Q78" s="70">
        <v>0</v>
      </c>
    </row>
    <row r="79" spans="1:17" ht="12.75">
      <c r="A79" s="2" t="s">
        <v>57</v>
      </c>
      <c r="B79" s="2">
        <f t="shared" si="23"/>
        <v>14</v>
      </c>
      <c r="C79" s="2">
        <f t="shared" si="24"/>
        <v>8</v>
      </c>
      <c r="D79" s="2">
        <f t="shared" si="25"/>
        <v>5</v>
      </c>
      <c r="E79" s="70">
        <f t="shared" si="25"/>
        <v>1</v>
      </c>
      <c r="F79" s="70">
        <f t="shared" si="26"/>
        <v>0</v>
      </c>
      <c r="G79" s="70">
        <v>0</v>
      </c>
      <c r="H79" s="70">
        <v>0</v>
      </c>
      <c r="I79" s="70">
        <v>0</v>
      </c>
      <c r="J79" s="70">
        <f t="shared" si="27"/>
        <v>6</v>
      </c>
      <c r="K79" s="70">
        <v>4</v>
      </c>
      <c r="L79" s="70">
        <v>1</v>
      </c>
      <c r="M79" s="70">
        <v>1</v>
      </c>
      <c r="N79" s="70">
        <f t="shared" si="28"/>
        <v>8</v>
      </c>
      <c r="O79" s="70">
        <v>4</v>
      </c>
      <c r="P79" s="70">
        <v>4</v>
      </c>
      <c r="Q79" s="70">
        <v>0</v>
      </c>
    </row>
    <row r="80" spans="1:17" ht="12.75">
      <c r="A80" s="2" t="s">
        <v>59</v>
      </c>
      <c r="B80" s="2">
        <f t="shared" si="23"/>
        <v>1</v>
      </c>
      <c r="C80" s="2">
        <f t="shared" si="24"/>
        <v>0</v>
      </c>
      <c r="D80" s="2">
        <f t="shared" si="25"/>
        <v>1</v>
      </c>
      <c r="E80" s="70">
        <f t="shared" si="25"/>
        <v>0</v>
      </c>
      <c r="F80" s="70">
        <f t="shared" si="26"/>
        <v>0</v>
      </c>
      <c r="G80" s="70">
        <v>0</v>
      </c>
      <c r="H80" s="70">
        <v>0</v>
      </c>
      <c r="I80" s="70">
        <v>0</v>
      </c>
      <c r="J80" s="70">
        <f t="shared" si="27"/>
        <v>0</v>
      </c>
      <c r="K80" s="70">
        <v>0</v>
      </c>
      <c r="L80" s="70">
        <v>0</v>
      </c>
      <c r="M80" s="70">
        <v>0</v>
      </c>
      <c r="N80" s="70">
        <f t="shared" si="28"/>
        <v>1</v>
      </c>
      <c r="O80" s="70">
        <v>0</v>
      </c>
      <c r="P80" s="70">
        <v>1</v>
      </c>
      <c r="Q80" s="70">
        <v>0</v>
      </c>
    </row>
    <row r="81" spans="1:17" ht="12.75">
      <c r="A81" s="2" t="s">
        <v>60</v>
      </c>
      <c r="B81" s="2">
        <f t="shared" si="23"/>
        <v>29</v>
      </c>
      <c r="C81" s="2">
        <f t="shared" si="24"/>
        <v>11</v>
      </c>
      <c r="D81" s="2">
        <f t="shared" si="25"/>
        <v>16</v>
      </c>
      <c r="E81" s="70">
        <f t="shared" si="25"/>
        <v>2</v>
      </c>
      <c r="F81" s="70">
        <f t="shared" si="26"/>
        <v>0</v>
      </c>
      <c r="G81" s="70">
        <v>0</v>
      </c>
      <c r="H81" s="70">
        <v>0</v>
      </c>
      <c r="I81" s="70">
        <v>0</v>
      </c>
      <c r="J81" s="70">
        <f t="shared" si="27"/>
        <v>4</v>
      </c>
      <c r="K81" s="70">
        <v>3</v>
      </c>
      <c r="L81" s="70">
        <v>1</v>
      </c>
      <c r="M81" s="70">
        <v>0</v>
      </c>
      <c r="N81" s="70">
        <f t="shared" si="28"/>
        <v>25</v>
      </c>
      <c r="O81" s="70">
        <v>8</v>
      </c>
      <c r="P81" s="70">
        <v>15</v>
      </c>
      <c r="Q81" s="70">
        <v>2</v>
      </c>
    </row>
    <row r="82" spans="1:17" ht="12.75">
      <c r="A82" s="2" t="s">
        <v>61</v>
      </c>
      <c r="B82" s="2">
        <f t="shared" si="23"/>
        <v>2</v>
      </c>
      <c r="C82" s="2">
        <f t="shared" si="24"/>
        <v>1</v>
      </c>
      <c r="D82" s="2">
        <f t="shared" si="25"/>
        <v>1</v>
      </c>
      <c r="E82" s="70">
        <f t="shared" si="25"/>
        <v>0</v>
      </c>
      <c r="F82" s="70">
        <f t="shared" si="26"/>
        <v>0</v>
      </c>
      <c r="G82" s="70">
        <v>0</v>
      </c>
      <c r="H82" s="70">
        <v>0</v>
      </c>
      <c r="I82" s="70">
        <v>0</v>
      </c>
      <c r="J82" s="70">
        <f t="shared" si="27"/>
        <v>1</v>
      </c>
      <c r="K82" s="70">
        <v>0</v>
      </c>
      <c r="L82" s="70">
        <v>1</v>
      </c>
      <c r="M82" s="70">
        <v>0</v>
      </c>
      <c r="N82" s="70">
        <f t="shared" si="28"/>
        <v>1</v>
      </c>
      <c r="O82" s="70">
        <v>1</v>
      </c>
      <c r="P82" s="70">
        <v>0</v>
      </c>
      <c r="Q82" s="70">
        <v>0</v>
      </c>
    </row>
    <row r="83" spans="1:17" ht="12.75">
      <c r="A83" s="2" t="s">
        <v>62</v>
      </c>
      <c r="B83" s="2">
        <f t="shared" si="23"/>
        <v>1</v>
      </c>
      <c r="C83" s="2">
        <f t="shared" si="24"/>
        <v>0</v>
      </c>
      <c r="D83" s="2">
        <f t="shared" si="25"/>
        <v>1</v>
      </c>
      <c r="E83" s="70">
        <f t="shared" si="25"/>
        <v>0</v>
      </c>
      <c r="F83" s="70">
        <f t="shared" si="26"/>
        <v>0</v>
      </c>
      <c r="G83" s="70">
        <v>0</v>
      </c>
      <c r="H83" s="70">
        <v>0</v>
      </c>
      <c r="I83" s="70">
        <v>0</v>
      </c>
      <c r="J83" s="70">
        <f t="shared" si="27"/>
        <v>0</v>
      </c>
      <c r="K83" s="70">
        <v>0</v>
      </c>
      <c r="L83" s="70">
        <v>0</v>
      </c>
      <c r="M83" s="70">
        <v>0</v>
      </c>
      <c r="N83" s="70">
        <f t="shared" si="28"/>
        <v>1</v>
      </c>
      <c r="O83" s="70">
        <v>0</v>
      </c>
      <c r="P83" s="70">
        <v>1</v>
      </c>
      <c r="Q83" s="70">
        <v>0</v>
      </c>
    </row>
    <row r="84" spans="1:17" ht="12.75">
      <c r="A84" s="2" t="s">
        <v>318</v>
      </c>
      <c r="B84" s="2">
        <f t="shared" si="23"/>
        <v>0</v>
      </c>
      <c r="C84" s="2">
        <f t="shared" si="24"/>
        <v>0</v>
      </c>
      <c r="D84" s="2">
        <f t="shared" si="25"/>
        <v>0</v>
      </c>
      <c r="E84" s="70">
        <f t="shared" si="25"/>
        <v>0</v>
      </c>
      <c r="F84" s="70">
        <f t="shared" si="26"/>
        <v>0</v>
      </c>
      <c r="G84" s="70">
        <v>0</v>
      </c>
      <c r="H84" s="70">
        <v>0</v>
      </c>
      <c r="I84" s="70">
        <v>0</v>
      </c>
      <c r="J84" s="70">
        <f t="shared" si="27"/>
        <v>0</v>
      </c>
      <c r="K84" s="70">
        <v>0</v>
      </c>
      <c r="L84" s="70">
        <v>0</v>
      </c>
      <c r="M84" s="70">
        <v>0</v>
      </c>
      <c r="N84" s="70">
        <f t="shared" si="28"/>
        <v>0</v>
      </c>
      <c r="O84" s="70">
        <v>0</v>
      </c>
      <c r="P84" s="70">
        <v>0</v>
      </c>
      <c r="Q84" s="70">
        <v>0</v>
      </c>
    </row>
    <row r="85" spans="1:17" ht="12.75">
      <c r="A85" s="2"/>
      <c r="B85" s="2"/>
      <c r="C85" s="2"/>
      <c r="D85" s="2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13.5" thickBot="1">
      <c r="A86" s="12" t="s">
        <v>63</v>
      </c>
      <c r="B86" s="13">
        <f>SUM(C86,D86,E86)</f>
        <v>50</v>
      </c>
      <c r="C86" s="13">
        <f>SUM(G86,K86,O86)</f>
        <v>21</v>
      </c>
      <c r="D86" s="13">
        <f>SUM(H86,L86,P86)</f>
        <v>28</v>
      </c>
      <c r="E86" s="83">
        <f>SUM(I86,M86,Q86)</f>
        <v>1</v>
      </c>
      <c r="F86" s="76">
        <f aca="true" t="shared" si="29" ref="F86:Q86">SUM(F88:F94)</f>
        <v>2</v>
      </c>
      <c r="G86" s="76">
        <f t="shared" si="29"/>
        <v>1</v>
      </c>
      <c r="H86" s="76">
        <f t="shared" si="29"/>
        <v>1</v>
      </c>
      <c r="I86" s="76">
        <f t="shared" si="29"/>
        <v>0</v>
      </c>
      <c r="J86" s="76">
        <f t="shared" si="29"/>
        <v>16</v>
      </c>
      <c r="K86" s="76">
        <f t="shared" si="29"/>
        <v>7</v>
      </c>
      <c r="L86" s="76">
        <f t="shared" si="29"/>
        <v>8</v>
      </c>
      <c r="M86" s="76">
        <f t="shared" si="29"/>
        <v>1</v>
      </c>
      <c r="N86" s="76">
        <f t="shared" si="29"/>
        <v>32</v>
      </c>
      <c r="O86" s="76">
        <f t="shared" si="29"/>
        <v>13</v>
      </c>
      <c r="P86" s="76">
        <f t="shared" si="29"/>
        <v>19</v>
      </c>
      <c r="Q86" s="76">
        <f t="shared" si="29"/>
        <v>0</v>
      </c>
    </row>
    <row r="87" spans="1:17" ht="10.5" customHeight="1">
      <c r="A87" s="2"/>
      <c r="B87" s="2"/>
      <c r="C87" s="2"/>
      <c r="D87" s="2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1:17" ht="12.75">
      <c r="A88" s="2" t="s">
        <v>279</v>
      </c>
      <c r="B88" s="2">
        <f aca="true" t="shared" si="30" ref="B88:B94">C88+D88+E88</f>
        <v>9</v>
      </c>
      <c r="C88" s="2">
        <f aca="true" t="shared" si="31" ref="C88:E94">SUM(G88,K88,O88)</f>
        <v>5</v>
      </c>
      <c r="D88" s="2">
        <f t="shared" si="31"/>
        <v>4</v>
      </c>
      <c r="E88" s="70">
        <f t="shared" si="31"/>
        <v>0</v>
      </c>
      <c r="F88" s="70">
        <f aca="true" t="shared" si="32" ref="F88:F94">G88+H88+I88</f>
        <v>1</v>
      </c>
      <c r="G88" s="70">
        <v>1</v>
      </c>
      <c r="H88" s="70">
        <v>0</v>
      </c>
      <c r="I88" s="70">
        <v>0</v>
      </c>
      <c r="J88" s="70">
        <f aca="true" t="shared" si="33" ref="J88:J94">K88+L88+M88</f>
        <v>2</v>
      </c>
      <c r="K88" s="70">
        <v>1</v>
      </c>
      <c r="L88" s="70">
        <v>1</v>
      </c>
      <c r="M88" s="70">
        <v>0</v>
      </c>
      <c r="N88" s="70">
        <f aca="true" t="shared" si="34" ref="N88:N94">O88+P88+Q88</f>
        <v>6</v>
      </c>
      <c r="O88" s="70">
        <v>3</v>
      </c>
      <c r="P88" s="70">
        <v>3</v>
      </c>
      <c r="Q88" s="70">
        <v>0</v>
      </c>
    </row>
    <row r="89" spans="1:17" ht="12.75">
      <c r="A89" s="2" t="s">
        <v>64</v>
      </c>
      <c r="B89" s="2">
        <f t="shared" si="30"/>
        <v>17</v>
      </c>
      <c r="C89" s="2">
        <f t="shared" si="31"/>
        <v>4</v>
      </c>
      <c r="D89" s="2">
        <f t="shared" si="31"/>
        <v>12</v>
      </c>
      <c r="E89" s="70">
        <f t="shared" si="31"/>
        <v>1</v>
      </c>
      <c r="F89" s="70">
        <f t="shared" si="32"/>
        <v>1</v>
      </c>
      <c r="G89" s="70">
        <v>0</v>
      </c>
      <c r="H89" s="70">
        <v>1</v>
      </c>
      <c r="I89" s="70">
        <v>0</v>
      </c>
      <c r="J89" s="70">
        <f t="shared" si="33"/>
        <v>6</v>
      </c>
      <c r="K89" s="70">
        <v>2</v>
      </c>
      <c r="L89" s="70">
        <v>3</v>
      </c>
      <c r="M89" s="70">
        <v>1</v>
      </c>
      <c r="N89" s="70">
        <f t="shared" si="34"/>
        <v>10</v>
      </c>
      <c r="O89" s="70">
        <v>2</v>
      </c>
      <c r="P89" s="70">
        <v>8</v>
      </c>
      <c r="Q89" s="70">
        <v>0</v>
      </c>
    </row>
    <row r="90" spans="1:17" ht="12.75">
      <c r="A90" s="2" t="s">
        <v>65</v>
      </c>
      <c r="B90" s="2">
        <f t="shared" si="30"/>
        <v>6</v>
      </c>
      <c r="C90" s="2">
        <f t="shared" si="31"/>
        <v>2</v>
      </c>
      <c r="D90" s="2">
        <f t="shared" si="31"/>
        <v>4</v>
      </c>
      <c r="E90" s="70">
        <f t="shared" si="31"/>
        <v>0</v>
      </c>
      <c r="F90" s="70">
        <f t="shared" si="32"/>
        <v>0</v>
      </c>
      <c r="G90" s="70">
        <v>0</v>
      </c>
      <c r="H90" s="70">
        <v>0</v>
      </c>
      <c r="I90" s="70">
        <v>0</v>
      </c>
      <c r="J90" s="70">
        <f t="shared" si="33"/>
        <v>2</v>
      </c>
      <c r="K90" s="70">
        <v>0</v>
      </c>
      <c r="L90" s="70">
        <v>2</v>
      </c>
      <c r="M90" s="70">
        <v>0</v>
      </c>
      <c r="N90" s="70">
        <f t="shared" si="34"/>
        <v>4</v>
      </c>
      <c r="O90" s="70">
        <v>2</v>
      </c>
      <c r="P90" s="70">
        <v>2</v>
      </c>
      <c r="Q90" s="70">
        <v>0</v>
      </c>
    </row>
    <row r="91" spans="1:17" ht="12.75">
      <c r="A91" s="2" t="s">
        <v>66</v>
      </c>
      <c r="B91" s="2">
        <f t="shared" si="30"/>
        <v>7</v>
      </c>
      <c r="C91" s="2">
        <f t="shared" si="31"/>
        <v>4</v>
      </c>
      <c r="D91" s="2">
        <f t="shared" si="31"/>
        <v>3</v>
      </c>
      <c r="E91" s="70">
        <f t="shared" si="31"/>
        <v>0</v>
      </c>
      <c r="F91" s="70">
        <f t="shared" si="32"/>
        <v>0</v>
      </c>
      <c r="G91" s="70">
        <v>0</v>
      </c>
      <c r="H91" s="70">
        <v>0</v>
      </c>
      <c r="I91" s="70">
        <v>0</v>
      </c>
      <c r="J91" s="70">
        <f t="shared" si="33"/>
        <v>4</v>
      </c>
      <c r="K91" s="70">
        <v>3</v>
      </c>
      <c r="L91" s="70">
        <v>1</v>
      </c>
      <c r="M91" s="70">
        <v>0</v>
      </c>
      <c r="N91" s="70">
        <f t="shared" si="34"/>
        <v>3</v>
      </c>
      <c r="O91" s="70">
        <v>1</v>
      </c>
      <c r="P91" s="70">
        <v>2</v>
      </c>
      <c r="Q91" s="70">
        <v>0</v>
      </c>
    </row>
    <row r="92" spans="1:17" ht="12.75">
      <c r="A92" s="2" t="s">
        <v>67</v>
      </c>
      <c r="B92" s="2">
        <f t="shared" si="30"/>
        <v>2</v>
      </c>
      <c r="C92" s="2">
        <f t="shared" si="31"/>
        <v>2</v>
      </c>
      <c r="D92" s="2">
        <f t="shared" si="31"/>
        <v>0</v>
      </c>
      <c r="E92" s="70">
        <f t="shared" si="31"/>
        <v>0</v>
      </c>
      <c r="F92" s="70">
        <f t="shared" si="32"/>
        <v>0</v>
      </c>
      <c r="G92" s="70">
        <v>0</v>
      </c>
      <c r="H92" s="70">
        <v>0</v>
      </c>
      <c r="I92" s="70">
        <v>0</v>
      </c>
      <c r="J92" s="70">
        <f t="shared" si="33"/>
        <v>0</v>
      </c>
      <c r="K92" s="70">
        <v>0</v>
      </c>
      <c r="L92" s="70">
        <v>0</v>
      </c>
      <c r="M92" s="70">
        <v>0</v>
      </c>
      <c r="N92" s="70">
        <f t="shared" si="34"/>
        <v>2</v>
      </c>
      <c r="O92" s="70">
        <v>2</v>
      </c>
      <c r="P92" s="70">
        <v>0</v>
      </c>
      <c r="Q92" s="70">
        <v>0</v>
      </c>
    </row>
    <row r="93" spans="1:17" ht="12.75">
      <c r="A93" s="2" t="s">
        <v>68</v>
      </c>
      <c r="B93" s="2">
        <f t="shared" si="30"/>
        <v>2</v>
      </c>
      <c r="C93" s="2">
        <f t="shared" si="31"/>
        <v>0</v>
      </c>
      <c r="D93" s="2">
        <f t="shared" si="31"/>
        <v>2</v>
      </c>
      <c r="E93" s="70">
        <f t="shared" si="31"/>
        <v>0</v>
      </c>
      <c r="F93" s="70">
        <f t="shared" si="32"/>
        <v>0</v>
      </c>
      <c r="G93" s="70">
        <v>0</v>
      </c>
      <c r="H93" s="70">
        <v>0</v>
      </c>
      <c r="I93" s="70">
        <v>0</v>
      </c>
      <c r="J93" s="70">
        <f t="shared" si="33"/>
        <v>1</v>
      </c>
      <c r="K93" s="70">
        <v>0</v>
      </c>
      <c r="L93" s="70">
        <v>1</v>
      </c>
      <c r="M93" s="70">
        <v>0</v>
      </c>
      <c r="N93" s="70">
        <f t="shared" si="34"/>
        <v>1</v>
      </c>
      <c r="O93" s="70">
        <v>0</v>
      </c>
      <c r="P93" s="70">
        <v>1</v>
      </c>
      <c r="Q93" s="70">
        <v>0</v>
      </c>
    </row>
    <row r="94" spans="1:17" ht="12.75">
      <c r="A94" s="2" t="s">
        <v>69</v>
      </c>
      <c r="B94" s="2">
        <f t="shared" si="30"/>
        <v>7</v>
      </c>
      <c r="C94" s="2">
        <f t="shared" si="31"/>
        <v>4</v>
      </c>
      <c r="D94" s="2">
        <f t="shared" si="31"/>
        <v>3</v>
      </c>
      <c r="E94" s="70">
        <f t="shared" si="31"/>
        <v>0</v>
      </c>
      <c r="F94" s="70">
        <f t="shared" si="32"/>
        <v>0</v>
      </c>
      <c r="G94" s="70">
        <v>0</v>
      </c>
      <c r="H94" s="70">
        <v>0</v>
      </c>
      <c r="I94" s="70">
        <v>0</v>
      </c>
      <c r="J94" s="70">
        <f t="shared" si="33"/>
        <v>1</v>
      </c>
      <c r="K94" s="70">
        <v>1</v>
      </c>
      <c r="L94" s="70">
        <v>0</v>
      </c>
      <c r="M94" s="70">
        <v>0</v>
      </c>
      <c r="N94" s="70">
        <f t="shared" si="34"/>
        <v>6</v>
      </c>
      <c r="O94" s="70">
        <v>3</v>
      </c>
      <c r="P94" s="70">
        <v>3</v>
      </c>
      <c r="Q94" s="70">
        <v>0</v>
      </c>
    </row>
    <row r="96" ht="12.75">
      <c r="A96" s="2" t="s">
        <v>325</v>
      </c>
    </row>
    <row r="97" ht="12.75">
      <c r="A97" s="3" t="s">
        <v>323</v>
      </c>
    </row>
    <row r="98" ht="12.75">
      <c r="A98" s="2" t="s">
        <v>322</v>
      </c>
    </row>
    <row r="99" ht="12.75">
      <c r="A99" s="2" t="s">
        <v>324</v>
      </c>
    </row>
  </sheetData>
  <mergeCells count="8">
    <mergeCell ref="A1:Q1"/>
    <mergeCell ref="A2:Q2"/>
    <mergeCell ref="A3:Q3"/>
    <mergeCell ref="A4:Q4"/>
    <mergeCell ref="N18:Q18"/>
    <mergeCell ref="N19:Q19"/>
    <mergeCell ref="N48:Q48"/>
    <mergeCell ref="N47:Q47"/>
  </mergeCells>
  <printOptions/>
  <pageMargins left="0.25" right="0.25" top="1" bottom="0.25" header="0.5" footer="0.5"/>
  <pageSetup firstPageNumber="4" useFirstPageNumber="1" horizontalDpi="180" verticalDpi="180" orientation="portrait" r:id="rId1"/>
  <headerFooter alignWithMargins="0">
    <oddFooter>&amp;C&amp;P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4"/>
  <sheetViews>
    <sheetView zoomScaleSheetLayoutView="75" workbookViewId="0" topLeftCell="A1">
      <selection activeCell="E175" sqref="E175"/>
    </sheetView>
  </sheetViews>
  <sheetFormatPr defaultColWidth="9.140625" defaultRowHeight="10.5"/>
  <cols>
    <col min="1" max="1" width="23.421875" style="18" customWidth="1"/>
    <col min="2" max="2" width="16.57421875" style="18" customWidth="1"/>
    <col min="3" max="5" width="16.57421875" style="85" customWidth="1"/>
    <col min="6" max="16384" width="9.421875" style="18" customWidth="1"/>
  </cols>
  <sheetData>
    <row r="1" spans="1:5" ht="12.75">
      <c r="A1" s="114" t="s">
        <v>0</v>
      </c>
      <c r="B1" s="114"/>
      <c r="C1" s="114"/>
      <c r="D1" s="114"/>
      <c r="E1" s="114"/>
    </row>
    <row r="2" spans="1:5" ht="12.75">
      <c r="A2" s="114" t="s">
        <v>1</v>
      </c>
      <c r="B2" s="114"/>
      <c r="C2" s="114"/>
      <c r="D2" s="114"/>
      <c r="E2" s="114"/>
    </row>
    <row r="3" spans="1:5" ht="12.75">
      <c r="A3" s="114" t="s">
        <v>2</v>
      </c>
      <c r="B3" s="114"/>
      <c r="C3" s="114"/>
      <c r="D3" s="114"/>
      <c r="E3" s="114"/>
    </row>
    <row r="4" spans="1:5" ht="12.75">
      <c r="A4" s="114" t="s">
        <v>89</v>
      </c>
      <c r="B4" s="114"/>
      <c r="C4" s="114"/>
      <c r="D4" s="114"/>
      <c r="E4" s="114"/>
    </row>
    <row r="5" spans="1:2" ht="12.75">
      <c r="A5" s="17"/>
      <c r="B5" s="17"/>
    </row>
    <row r="6" spans="1:2" ht="12.75">
      <c r="A6" s="17"/>
      <c r="B6" s="17"/>
    </row>
    <row r="7" spans="1:2" ht="12.75">
      <c r="A7" s="17"/>
      <c r="B7" s="17"/>
    </row>
    <row r="8" spans="1:2" ht="12.75">
      <c r="A8" s="23" t="s">
        <v>312</v>
      </c>
      <c r="B8" s="17"/>
    </row>
    <row r="9" spans="1:2" ht="12.75">
      <c r="A9" s="19"/>
      <c r="B9" s="17"/>
    </row>
    <row r="10" spans="1:2" ht="12.75">
      <c r="A10" s="19"/>
      <c r="B10" s="17"/>
    </row>
    <row r="11" spans="1:2" ht="12.75">
      <c r="A11" s="19"/>
      <c r="B11" s="17"/>
    </row>
    <row r="12" spans="1:5" ht="12.75">
      <c r="A12" s="114" t="s">
        <v>90</v>
      </c>
      <c r="B12" s="114"/>
      <c r="C12" s="114"/>
      <c r="D12" s="114"/>
      <c r="E12" s="114"/>
    </row>
    <row r="13" spans="1:5" ht="12.75">
      <c r="A13" s="115" t="s">
        <v>338</v>
      </c>
      <c r="B13" s="115"/>
      <c r="C13" s="115"/>
      <c r="D13" s="115"/>
      <c r="E13" s="115"/>
    </row>
    <row r="14" spans="1:2" ht="12.75">
      <c r="A14" s="17"/>
      <c r="B14" s="17"/>
    </row>
    <row r="15" spans="1:2" ht="13.5" thickBot="1">
      <c r="A15" s="17"/>
      <c r="B15" s="17"/>
    </row>
    <row r="16" spans="1:5" ht="13.5" thickBot="1">
      <c r="A16" s="24" t="s">
        <v>91</v>
      </c>
      <c r="B16" s="25" t="s">
        <v>92</v>
      </c>
      <c r="C16" s="86" t="s">
        <v>9</v>
      </c>
      <c r="D16" s="86" t="s">
        <v>93</v>
      </c>
      <c r="E16" s="102" t="s">
        <v>11</v>
      </c>
    </row>
    <row r="17" spans="1:2" ht="12.75">
      <c r="A17" s="20"/>
      <c r="B17" s="21"/>
    </row>
    <row r="18" spans="1:5" ht="12.75">
      <c r="A18" s="23" t="s">
        <v>94</v>
      </c>
      <c r="B18" s="21">
        <f>SUM(C18:E18)</f>
        <v>8</v>
      </c>
      <c r="C18" s="85">
        <v>1</v>
      </c>
      <c r="D18" s="85">
        <v>2</v>
      </c>
      <c r="E18" s="85">
        <v>5</v>
      </c>
    </row>
    <row r="19" spans="1:2" ht="12.75">
      <c r="A19" s="23"/>
      <c r="B19" s="21"/>
    </row>
    <row r="20" spans="1:5" ht="12.75">
      <c r="A20" s="22" t="s">
        <v>95</v>
      </c>
      <c r="B20" s="21">
        <f>SUM(C20:E20)</f>
        <v>61</v>
      </c>
      <c r="C20" s="85">
        <v>5</v>
      </c>
      <c r="D20" s="85">
        <v>21</v>
      </c>
      <c r="E20" s="85">
        <v>35</v>
      </c>
    </row>
    <row r="21" spans="1:2" ht="12.75">
      <c r="A21" s="22"/>
      <c r="B21" s="21"/>
    </row>
    <row r="22" spans="1:5" ht="12.75">
      <c r="A22" s="22" t="s">
        <v>96</v>
      </c>
      <c r="B22" s="21">
        <f>SUM(C22:E22)</f>
        <v>59</v>
      </c>
      <c r="C22" s="85">
        <v>7</v>
      </c>
      <c r="D22" s="85">
        <v>15</v>
      </c>
      <c r="E22" s="85">
        <v>37</v>
      </c>
    </row>
    <row r="23" spans="1:2" ht="12.75">
      <c r="A23" s="22"/>
      <c r="B23" s="21"/>
    </row>
    <row r="24" spans="1:5" ht="12.75">
      <c r="A24" s="22" t="s">
        <v>97</v>
      </c>
      <c r="B24" s="21">
        <f>SUM(C24:E24)</f>
        <v>4</v>
      </c>
      <c r="C24" s="85">
        <v>1</v>
      </c>
      <c r="D24" s="85">
        <v>3</v>
      </c>
      <c r="E24" s="85">
        <v>0</v>
      </c>
    </row>
    <row r="25" spans="1:2" ht="12.75">
      <c r="A25" s="22"/>
      <c r="B25" s="21"/>
    </row>
    <row r="26" spans="1:5" ht="12.75">
      <c r="A26" s="22" t="s">
        <v>98</v>
      </c>
      <c r="B26" s="21">
        <f>SUM(C26:E26)</f>
        <v>18</v>
      </c>
      <c r="C26" s="85">
        <v>1</v>
      </c>
      <c r="D26" s="85">
        <v>2</v>
      </c>
      <c r="E26" s="85">
        <v>15</v>
      </c>
    </row>
    <row r="27" spans="1:2" ht="12.75">
      <c r="A27" s="22"/>
      <c r="B27" s="21"/>
    </row>
    <row r="28" spans="1:5" ht="12.75">
      <c r="A28" s="22" t="s">
        <v>99</v>
      </c>
      <c r="B28" s="21">
        <f>SUM(C28:E28)</f>
        <v>29</v>
      </c>
      <c r="C28" s="85">
        <v>1</v>
      </c>
      <c r="D28" s="85">
        <v>5</v>
      </c>
      <c r="E28" s="85">
        <v>23</v>
      </c>
    </row>
    <row r="29" spans="1:2" ht="12.75">
      <c r="A29" s="22"/>
      <c r="B29" s="21"/>
    </row>
    <row r="30" spans="1:5" ht="12.75">
      <c r="A30" s="22" t="s">
        <v>100</v>
      </c>
      <c r="B30" s="21">
        <f>SUM(C30:E30)</f>
        <v>36</v>
      </c>
      <c r="C30" s="85">
        <v>3</v>
      </c>
      <c r="D30" s="85">
        <v>12</v>
      </c>
      <c r="E30" s="85">
        <v>21</v>
      </c>
    </row>
    <row r="31" spans="1:2" ht="12.75">
      <c r="A31" s="22"/>
      <c r="B31" s="21"/>
    </row>
    <row r="32" spans="1:5" ht="12.75">
      <c r="A32" s="22" t="s">
        <v>101</v>
      </c>
      <c r="B32" s="21">
        <f>SUM(C32:E32)</f>
        <v>5</v>
      </c>
      <c r="C32" s="85">
        <v>0</v>
      </c>
      <c r="D32" s="85">
        <v>1</v>
      </c>
      <c r="E32" s="85">
        <v>4</v>
      </c>
    </row>
    <row r="33" spans="1:2" ht="12.75">
      <c r="A33" s="22"/>
      <c r="B33" s="21"/>
    </row>
    <row r="34" spans="1:5" ht="12.75">
      <c r="A34" s="22" t="s">
        <v>102</v>
      </c>
      <c r="B34" s="21">
        <f>SUM(C34:E34)</f>
        <v>5</v>
      </c>
      <c r="C34" s="85">
        <v>1</v>
      </c>
      <c r="D34" s="85">
        <v>2</v>
      </c>
      <c r="E34" s="85">
        <v>2</v>
      </c>
    </row>
    <row r="35" spans="1:2" ht="12.75">
      <c r="A35" s="22"/>
      <c r="B35" s="21"/>
    </row>
    <row r="36" spans="1:5" ht="12.75">
      <c r="A36" s="22" t="s">
        <v>103</v>
      </c>
      <c r="B36" s="21">
        <f>SUM(C36:E36)</f>
        <v>10</v>
      </c>
      <c r="C36" s="85">
        <v>0</v>
      </c>
      <c r="D36" s="85">
        <v>0</v>
      </c>
      <c r="E36" s="85">
        <v>10</v>
      </c>
    </row>
    <row r="37" spans="1:2" ht="12.75">
      <c r="A37" s="22"/>
      <c r="B37" s="21"/>
    </row>
    <row r="38" spans="1:5" ht="12.75">
      <c r="A38" s="22" t="s">
        <v>104</v>
      </c>
      <c r="B38" s="21">
        <f>SUM(C38:E38)</f>
        <v>58</v>
      </c>
      <c r="C38" s="85">
        <v>2</v>
      </c>
      <c r="D38" s="85">
        <v>22</v>
      </c>
      <c r="E38" s="85">
        <v>34</v>
      </c>
    </row>
    <row r="39" spans="1:2" ht="12.75">
      <c r="A39" s="22"/>
      <c r="B39" s="21"/>
    </row>
    <row r="40" spans="1:5" ht="12.75">
      <c r="A40" s="22" t="s">
        <v>105</v>
      </c>
      <c r="B40" s="21">
        <f>SUM(C40:E40)</f>
        <v>51</v>
      </c>
      <c r="C40" s="85">
        <v>2</v>
      </c>
      <c r="D40" s="85">
        <v>16</v>
      </c>
      <c r="E40" s="85">
        <v>33</v>
      </c>
    </row>
    <row r="41" spans="1:2" ht="12.75">
      <c r="A41" s="22"/>
      <c r="B41" s="21"/>
    </row>
    <row r="42" spans="1:5" ht="12.75">
      <c r="A42" s="22" t="s">
        <v>106</v>
      </c>
      <c r="B42" s="21">
        <f>SUM(C42:E42)</f>
        <v>45</v>
      </c>
      <c r="C42" s="85">
        <v>3</v>
      </c>
      <c r="D42" s="85">
        <v>9</v>
      </c>
      <c r="E42" s="85">
        <v>33</v>
      </c>
    </row>
    <row r="43" spans="1:2" ht="12.75">
      <c r="A43" s="22"/>
      <c r="B43" s="21"/>
    </row>
    <row r="44" spans="1:5" ht="12.75">
      <c r="A44" s="22" t="s">
        <v>107</v>
      </c>
      <c r="B44" s="21">
        <f>SUM(C44:E44)</f>
        <v>15</v>
      </c>
      <c r="C44" s="85">
        <v>1</v>
      </c>
      <c r="D44" s="85">
        <v>5</v>
      </c>
      <c r="E44" s="85">
        <v>9</v>
      </c>
    </row>
    <row r="45" spans="1:2" ht="12.75">
      <c r="A45" s="22"/>
      <c r="B45" s="21"/>
    </row>
    <row r="46" spans="1:5" ht="12.75">
      <c r="A46" s="22" t="s">
        <v>108</v>
      </c>
      <c r="B46" s="21">
        <f>SUM(C46:E46)</f>
        <v>2</v>
      </c>
      <c r="C46" s="85">
        <v>1</v>
      </c>
      <c r="D46" s="85">
        <v>0</v>
      </c>
      <c r="E46" s="85">
        <v>1</v>
      </c>
    </row>
    <row r="47" spans="1:2" ht="12.75">
      <c r="A47" s="22"/>
      <c r="B47" s="21"/>
    </row>
    <row r="48" spans="1:5" ht="12.75">
      <c r="A48" s="22" t="s">
        <v>109</v>
      </c>
      <c r="B48" s="21">
        <f>SUM(C48:E48)</f>
        <v>34</v>
      </c>
      <c r="C48" s="85">
        <v>1</v>
      </c>
      <c r="D48" s="85">
        <v>15</v>
      </c>
      <c r="E48" s="85">
        <v>18</v>
      </c>
    </row>
    <row r="49" spans="1:2" ht="12.75">
      <c r="A49" s="22"/>
      <c r="B49" s="21"/>
    </row>
    <row r="50" spans="1:5" ht="12.75">
      <c r="A50" s="22" t="s">
        <v>110</v>
      </c>
      <c r="B50" s="21">
        <f>SUM(C50:E50)</f>
        <v>4</v>
      </c>
      <c r="C50" s="85">
        <v>0</v>
      </c>
      <c r="D50" s="85">
        <v>2</v>
      </c>
      <c r="E50" s="85">
        <v>2</v>
      </c>
    </row>
    <row r="51" spans="1:2" ht="12.75">
      <c r="A51" s="22"/>
      <c r="B51" s="21"/>
    </row>
    <row r="52" spans="1:5" ht="12.75">
      <c r="A52" s="22" t="s">
        <v>111</v>
      </c>
      <c r="B52" s="21">
        <f>SUM(C52:E52)</f>
        <v>10</v>
      </c>
      <c r="C52" s="85">
        <v>0</v>
      </c>
      <c r="D52" s="85">
        <v>3</v>
      </c>
      <c r="E52" s="85">
        <v>7</v>
      </c>
    </row>
    <row r="57" spans="1:2" ht="12.75">
      <c r="A57" s="26" t="s">
        <v>90</v>
      </c>
      <c r="B57" s="26"/>
    </row>
    <row r="58" spans="1:2" ht="12.75">
      <c r="A58" s="26"/>
      <c r="B58" s="26"/>
    </row>
    <row r="59" ht="13.5" thickBot="1"/>
    <row r="60" spans="1:5" ht="13.5" thickBot="1">
      <c r="A60" s="24" t="s">
        <v>91</v>
      </c>
      <c r="B60" s="25" t="s">
        <v>92</v>
      </c>
      <c r="C60" s="86" t="s">
        <v>9</v>
      </c>
      <c r="D60" s="86" t="s">
        <v>93</v>
      </c>
      <c r="E60" s="102" t="s">
        <v>11</v>
      </c>
    </row>
    <row r="61" spans="1:5" ht="12.75">
      <c r="A61" s="27"/>
      <c r="B61" s="28"/>
      <c r="C61" s="87"/>
      <c r="D61" s="87"/>
      <c r="E61" s="87"/>
    </row>
    <row r="62" spans="1:5" ht="12.75">
      <c r="A62" s="22" t="s">
        <v>291</v>
      </c>
      <c r="B62" s="21">
        <f>SUM(C62:E62)</f>
        <v>1</v>
      </c>
      <c r="C62" s="85">
        <v>0</v>
      </c>
      <c r="D62" s="85">
        <v>0</v>
      </c>
      <c r="E62" s="85">
        <v>1</v>
      </c>
    </row>
    <row r="63" spans="1:2" ht="12.75">
      <c r="A63" s="27"/>
      <c r="B63" s="28"/>
    </row>
    <row r="64" spans="1:5" ht="12.75">
      <c r="A64" s="22" t="s">
        <v>112</v>
      </c>
      <c r="B64" s="21">
        <f>SUM(C64:E64)</f>
        <v>4</v>
      </c>
      <c r="C64" s="85">
        <v>1</v>
      </c>
      <c r="D64" s="85">
        <v>0</v>
      </c>
      <c r="E64" s="85">
        <v>3</v>
      </c>
    </row>
    <row r="65" spans="1:2" ht="12.75">
      <c r="A65" s="27"/>
      <c r="B65" s="28"/>
    </row>
    <row r="66" spans="1:5" ht="12.75">
      <c r="A66" s="22" t="s">
        <v>113</v>
      </c>
      <c r="B66" s="21">
        <f>SUM(C66:E66)</f>
        <v>8</v>
      </c>
      <c r="C66" s="85">
        <v>0</v>
      </c>
      <c r="D66" s="85">
        <v>2</v>
      </c>
      <c r="E66" s="85">
        <v>6</v>
      </c>
    </row>
    <row r="67" ht="12.75">
      <c r="B67" s="21"/>
    </row>
    <row r="68" spans="1:5" ht="12.75">
      <c r="A68" s="22" t="s">
        <v>114</v>
      </c>
      <c r="B68" s="21">
        <f>SUM(C68:E68)</f>
        <v>10</v>
      </c>
      <c r="C68" s="85">
        <v>2</v>
      </c>
      <c r="D68" s="85">
        <v>4</v>
      </c>
      <c r="E68" s="85">
        <v>4</v>
      </c>
    </row>
    <row r="69" spans="1:2" ht="12.75">
      <c r="A69" s="27"/>
      <c r="B69" s="28"/>
    </row>
    <row r="70" spans="1:5" ht="12.75">
      <c r="A70" s="22" t="s">
        <v>115</v>
      </c>
      <c r="B70" s="21">
        <f>SUM(C70:E70)</f>
        <v>7</v>
      </c>
      <c r="C70" s="85">
        <v>0</v>
      </c>
      <c r="D70" s="85">
        <v>1</v>
      </c>
      <c r="E70" s="85">
        <v>6</v>
      </c>
    </row>
    <row r="71" ht="12.75">
      <c r="B71" s="21"/>
    </row>
    <row r="72" spans="1:5" ht="12.75">
      <c r="A72" s="22" t="s">
        <v>116</v>
      </c>
      <c r="B72" s="21">
        <f>SUM(C72:E72)</f>
        <v>7</v>
      </c>
      <c r="C72" s="85">
        <v>0</v>
      </c>
      <c r="D72" s="85">
        <v>4</v>
      </c>
      <c r="E72" s="85">
        <v>3</v>
      </c>
    </row>
    <row r="73" ht="12.75">
      <c r="B73" s="21"/>
    </row>
    <row r="74" spans="1:5" ht="12.75">
      <c r="A74" s="22" t="s">
        <v>117</v>
      </c>
      <c r="B74" s="21">
        <f>SUM(C74:E74)</f>
        <v>11</v>
      </c>
      <c r="C74" s="85">
        <v>1</v>
      </c>
      <c r="D74" s="85">
        <v>3</v>
      </c>
      <c r="E74" s="85">
        <v>7</v>
      </c>
    </row>
    <row r="75" ht="12.75">
      <c r="B75" s="21"/>
    </row>
    <row r="76" spans="1:5" ht="12.75">
      <c r="A76" s="22" t="s">
        <v>118</v>
      </c>
      <c r="B76" s="21">
        <f>SUM(C76:E76)</f>
        <v>5</v>
      </c>
      <c r="C76" s="85">
        <v>0</v>
      </c>
      <c r="D76" s="85">
        <v>1</v>
      </c>
      <c r="E76" s="85">
        <v>4</v>
      </c>
    </row>
    <row r="77" ht="12.75">
      <c r="B77" s="21"/>
    </row>
    <row r="78" spans="1:5" ht="12.75">
      <c r="A78" s="22" t="s">
        <v>119</v>
      </c>
      <c r="B78" s="21">
        <f>SUM(C78:E78)</f>
        <v>2</v>
      </c>
      <c r="C78" s="85">
        <v>0</v>
      </c>
      <c r="D78" s="85">
        <v>2</v>
      </c>
      <c r="E78" s="85">
        <v>0</v>
      </c>
    </row>
    <row r="79" ht="12.75">
      <c r="B79" s="21"/>
    </row>
    <row r="80" spans="1:5" ht="12.75">
      <c r="A80" s="22" t="s">
        <v>120</v>
      </c>
      <c r="B80" s="21">
        <f>SUM(C80:E80)</f>
        <v>10</v>
      </c>
      <c r="C80" s="85">
        <v>1</v>
      </c>
      <c r="D80" s="85">
        <v>1</v>
      </c>
      <c r="E80" s="85">
        <v>8</v>
      </c>
    </row>
    <row r="81" ht="12.75">
      <c r="B81" s="21"/>
    </row>
    <row r="82" spans="1:5" ht="12.75">
      <c r="A82" s="22" t="s">
        <v>121</v>
      </c>
      <c r="B82" s="21">
        <f>SUM(C82:E82)</f>
        <v>12</v>
      </c>
      <c r="C82" s="85">
        <v>0</v>
      </c>
      <c r="D82" s="85">
        <v>5</v>
      </c>
      <c r="E82" s="85">
        <v>7</v>
      </c>
    </row>
    <row r="83" ht="12.75">
      <c r="B83" s="21"/>
    </row>
    <row r="84" spans="1:5" ht="12.75">
      <c r="A84" s="22" t="s">
        <v>122</v>
      </c>
      <c r="B84" s="21">
        <f>SUM(C84:E84)</f>
        <v>10</v>
      </c>
      <c r="C84" s="85">
        <v>0</v>
      </c>
      <c r="D84" s="85">
        <v>2</v>
      </c>
      <c r="E84" s="85">
        <v>8</v>
      </c>
    </row>
    <row r="85" ht="12.75">
      <c r="B85" s="21"/>
    </row>
    <row r="86" spans="1:5" ht="12.75">
      <c r="A86" s="22" t="s">
        <v>123</v>
      </c>
      <c r="B86" s="21">
        <f>SUM(C86:E86)</f>
        <v>45</v>
      </c>
      <c r="C86" s="85">
        <v>2</v>
      </c>
      <c r="D86" s="85">
        <v>24</v>
      </c>
      <c r="E86" s="85">
        <v>19</v>
      </c>
    </row>
    <row r="87" ht="12.75">
      <c r="B87" s="21"/>
    </row>
    <row r="88" spans="1:5" ht="12.75">
      <c r="A88" s="22" t="s">
        <v>124</v>
      </c>
      <c r="B88" s="21">
        <f>SUM(C88:E88)</f>
        <v>7</v>
      </c>
      <c r="C88" s="85">
        <v>2</v>
      </c>
      <c r="D88" s="85">
        <v>1</v>
      </c>
      <c r="E88" s="85">
        <v>4</v>
      </c>
    </row>
    <row r="89" ht="12.75">
      <c r="B89" s="21"/>
    </row>
    <row r="90" spans="1:5" ht="12.75">
      <c r="A90" s="22" t="s">
        <v>125</v>
      </c>
      <c r="B90" s="21">
        <f>SUM(C90:E90)</f>
        <v>8</v>
      </c>
      <c r="C90" s="85">
        <v>1</v>
      </c>
      <c r="D90" s="85">
        <v>3</v>
      </c>
      <c r="E90" s="85">
        <v>4</v>
      </c>
    </row>
    <row r="91" ht="12.75">
      <c r="B91" s="21"/>
    </row>
    <row r="92" spans="1:5" ht="12.75">
      <c r="A92" s="22" t="s">
        <v>126</v>
      </c>
      <c r="B92" s="21">
        <f>SUM(C92:E92)</f>
        <v>37</v>
      </c>
      <c r="C92" s="85">
        <v>2</v>
      </c>
      <c r="D92" s="85">
        <v>11</v>
      </c>
      <c r="E92" s="85">
        <v>24</v>
      </c>
    </row>
    <row r="93" ht="12.75">
      <c r="B93" s="21"/>
    </row>
    <row r="94" spans="1:5" ht="12.75">
      <c r="A94" s="22" t="s">
        <v>127</v>
      </c>
      <c r="B94" s="21">
        <f>SUM(C94:E94)</f>
        <v>9</v>
      </c>
      <c r="C94" s="85">
        <v>0</v>
      </c>
      <c r="D94" s="85">
        <v>5</v>
      </c>
      <c r="E94" s="85">
        <v>4</v>
      </c>
    </row>
    <row r="95" ht="12.75">
      <c r="B95" s="21"/>
    </row>
    <row r="96" spans="1:5" ht="12.75">
      <c r="A96" s="22" t="s">
        <v>128</v>
      </c>
      <c r="B96" s="21">
        <f>SUM(C96:E96)</f>
        <v>32</v>
      </c>
      <c r="C96" s="85">
        <v>4</v>
      </c>
      <c r="D96" s="85">
        <v>8</v>
      </c>
      <c r="E96" s="85">
        <v>20</v>
      </c>
    </row>
    <row r="97" ht="12.75">
      <c r="B97" s="21"/>
    </row>
    <row r="98" spans="1:5" ht="12.75">
      <c r="A98" s="22" t="s">
        <v>129</v>
      </c>
      <c r="B98" s="21">
        <f>SUM(C98:E98)</f>
        <v>10</v>
      </c>
      <c r="C98" s="85">
        <v>1</v>
      </c>
      <c r="D98" s="85">
        <v>2</v>
      </c>
      <c r="E98" s="85">
        <v>7</v>
      </c>
    </row>
    <row r="99" ht="12.75">
      <c r="B99" s="21"/>
    </row>
    <row r="100" spans="1:5" ht="12.75">
      <c r="A100" s="22" t="s">
        <v>130</v>
      </c>
      <c r="B100" s="21">
        <f>SUM(C100:E100)</f>
        <v>18</v>
      </c>
      <c r="C100" s="85">
        <v>1</v>
      </c>
      <c r="D100" s="85">
        <v>2</v>
      </c>
      <c r="E100" s="85">
        <v>15</v>
      </c>
    </row>
    <row r="101" ht="12.75">
      <c r="B101" s="21"/>
    </row>
    <row r="102" spans="1:5" ht="12.75">
      <c r="A102" s="22" t="s">
        <v>131</v>
      </c>
      <c r="B102" s="21">
        <f>SUM(C102:E102)</f>
        <v>11</v>
      </c>
      <c r="C102" s="85">
        <v>0</v>
      </c>
      <c r="D102" s="85">
        <v>4</v>
      </c>
      <c r="E102" s="85">
        <v>7</v>
      </c>
    </row>
    <row r="103" ht="12.75">
      <c r="B103" s="21"/>
    </row>
    <row r="104" spans="1:5" ht="12.75">
      <c r="A104" s="22" t="s">
        <v>132</v>
      </c>
      <c r="B104" s="21">
        <f>SUM(C104:E104)</f>
        <v>30</v>
      </c>
      <c r="C104" s="85">
        <v>2</v>
      </c>
      <c r="D104" s="85">
        <v>8</v>
      </c>
      <c r="E104" s="85">
        <v>20</v>
      </c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spans="1:5" ht="12.75">
      <c r="A110"/>
      <c r="B110"/>
      <c r="C110" s="88"/>
      <c r="D110" s="88"/>
      <c r="E110" s="88"/>
    </row>
    <row r="111" spans="2:5" ht="12.75">
      <c r="B111" s="26"/>
      <c r="D111" s="88"/>
      <c r="E111" s="88"/>
    </row>
    <row r="112" spans="2:5" ht="12.75">
      <c r="B112" s="26"/>
      <c r="D112" s="88"/>
      <c r="E112" s="88"/>
    </row>
    <row r="113" spans="1:5" ht="12.75">
      <c r="A113" s="26" t="s">
        <v>90</v>
      </c>
      <c r="B113" s="26"/>
      <c r="D113" s="88"/>
      <c r="E113" s="88"/>
    </row>
    <row r="114" spans="1:5" ht="13.5" thickBot="1">
      <c r="A114" s="27"/>
      <c r="B114" s="28"/>
      <c r="C114" s="87"/>
      <c r="D114" s="87"/>
      <c r="E114" s="87"/>
    </row>
    <row r="115" spans="1:5" ht="13.5" thickBot="1">
      <c r="A115" s="24" t="s">
        <v>91</v>
      </c>
      <c r="B115" s="25" t="s">
        <v>92</v>
      </c>
      <c r="C115" s="86" t="s">
        <v>9</v>
      </c>
      <c r="D115" s="86" t="s">
        <v>93</v>
      </c>
      <c r="E115" s="102" t="s">
        <v>11</v>
      </c>
    </row>
    <row r="116" spans="1:5" ht="12.75">
      <c r="A116" s="27"/>
      <c r="B116" s="28"/>
      <c r="C116" s="87"/>
      <c r="D116" s="87"/>
      <c r="E116" s="87"/>
    </row>
    <row r="117" spans="1:5" ht="12.75">
      <c r="A117" s="22" t="s">
        <v>133</v>
      </c>
      <c r="B117" s="21">
        <f>SUM(C117:E117)</f>
        <v>12</v>
      </c>
      <c r="C117" s="85">
        <v>1</v>
      </c>
      <c r="D117" s="85">
        <v>3</v>
      </c>
      <c r="E117" s="85">
        <v>8</v>
      </c>
    </row>
    <row r="118" ht="12.75">
      <c r="B118" s="21"/>
    </row>
    <row r="119" spans="1:5" ht="12.75">
      <c r="A119" s="22" t="s">
        <v>134</v>
      </c>
      <c r="B119" s="21">
        <f>SUM(C119:E119)</f>
        <v>12</v>
      </c>
      <c r="C119" s="85">
        <v>0</v>
      </c>
      <c r="D119" s="85">
        <v>3</v>
      </c>
      <c r="E119" s="85">
        <v>9</v>
      </c>
    </row>
    <row r="120" spans="1:2" ht="12.75">
      <c r="A120" s="27"/>
      <c r="B120" s="28"/>
    </row>
    <row r="121" spans="1:5" ht="12.75">
      <c r="A121" s="22" t="s">
        <v>135</v>
      </c>
      <c r="B121" s="21">
        <f>SUM(C121:E121)</f>
        <v>8</v>
      </c>
      <c r="C121" s="85">
        <v>1</v>
      </c>
      <c r="D121" s="85">
        <v>2</v>
      </c>
      <c r="E121" s="85">
        <v>5</v>
      </c>
    </row>
    <row r="122" spans="1:2" ht="12.75">
      <c r="A122" s="22"/>
      <c r="B122" s="21"/>
    </row>
    <row r="123" spans="1:5" ht="12.75">
      <c r="A123" s="22" t="s">
        <v>298</v>
      </c>
      <c r="B123" s="21">
        <f>SUM(C123:E123)</f>
        <v>0</v>
      </c>
      <c r="C123" s="85">
        <v>0</v>
      </c>
      <c r="D123" s="85">
        <v>0</v>
      </c>
      <c r="E123" s="85">
        <v>0</v>
      </c>
    </row>
    <row r="124" spans="1:2" ht="12.75">
      <c r="A124" s="22"/>
      <c r="B124" s="21"/>
    </row>
    <row r="125" spans="1:5" ht="12.75">
      <c r="A125" s="22" t="s">
        <v>302</v>
      </c>
      <c r="B125" s="21">
        <f>SUM(C125:E125)</f>
        <v>3</v>
      </c>
      <c r="C125" s="85">
        <v>1</v>
      </c>
      <c r="D125" s="85">
        <v>1</v>
      </c>
      <c r="E125" s="85">
        <v>1</v>
      </c>
    </row>
    <row r="126" ht="12.75">
      <c r="B126" s="21"/>
    </row>
    <row r="127" spans="1:5" ht="12.75">
      <c r="A127" s="22" t="s">
        <v>136</v>
      </c>
      <c r="B127" s="21">
        <f>SUM(C127:E127)</f>
        <v>14</v>
      </c>
      <c r="C127" s="85">
        <v>2</v>
      </c>
      <c r="D127" s="85">
        <v>2</v>
      </c>
      <c r="E127" s="85">
        <v>10</v>
      </c>
    </row>
    <row r="128" ht="12.75">
      <c r="B128" s="21"/>
    </row>
    <row r="129" spans="1:5" ht="12.75">
      <c r="A129" s="22" t="s">
        <v>137</v>
      </c>
      <c r="B129" s="21">
        <f>SUM(C129:E129)</f>
        <v>7</v>
      </c>
      <c r="C129" s="85">
        <v>0</v>
      </c>
      <c r="D129" s="85">
        <v>5</v>
      </c>
      <c r="E129" s="85">
        <v>2</v>
      </c>
    </row>
    <row r="130" ht="12.75">
      <c r="B130" s="21"/>
    </row>
    <row r="131" spans="1:5" ht="12.75">
      <c r="A131" s="22" t="s">
        <v>305</v>
      </c>
      <c r="B131" s="21">
        <f>SUM(C131:E131)</f>
        <v>5</v>
      </c>
      <c r="C131" s="85">
        <v>0</v>
      </c>
      <c r="D131" s="85">
        <v>1</v>
      </c>
      <c r="E131" s="85">
        <v>4</v>
      </c>
    </row>
    <row r="132" ht="12.75">
      <c r="B132" s="21"/>
    </row>
    <row r="133" spans="1:5" ht="12.75">
      <c r="A133" s="22" t="s">
        <v>138</v>
      </c>
      <c r="B133" s="21">
        <f>SUM(C133:E133)</f>
        <v>245</v>
      </c>
      <c r="C133" s="85">
        <v>17</v>
      </c>
      <c r="D133" s="85">
        <v>62</v>
      </c>
      <c r="E133" s="85">
        <v>166</v>
      </c>
    </row>
    <row r="134" ht="12.75">
      <c r="B134" s="21"/>
    </row>
    <row r="135" spans="1:5" ht="12.75">
      <c r="A135" s="22" t="s">
        <v>139</v>
      </c>
      <c r="B135" s="21">
        <f>SUM(C135:E135)</f>
        <v>45</v>
      </c>
      <c r="C135" s="85">
        <v>1</v>
      </c>
      <c r="D135" s="85">
        <v>15</v>
      </c>
      <c r="E135" s="85">
        <v>29</v>
      </c>
    </row>
    <row r="136" ht="12.75">
      <c r="B136" s="21"/>
    </row>
    <row r="137" spans="1:5" ht="12.75">
      <c r="A137" s="22" t="s">
        <v>140</v>
      </c>
      <c r="B137" s="21">
        <f>SUM(C137:E137)</f>
        <v>5</v>
      </c>
      <c r="C137" s="85">
        <v>0</v>
      </c>
      <c r="D137" s="85">
        <v>1</v>
      </c>
      <c r="E137" s="85">
        <v>4</v>
      </c>
    </row>
    <row r="138" ht="12.75">
      <c r="B138" s="21"/>
    </row>
    <row r="139" spans="1:5" ht="12.75">
      <c r="A139" s="22" t="s">
        <v>306</v>
      </c>
      <c r="B139" s="21">
        <f>SUM(C139:E139)</f>
        <v>1</v>
      </c>
      <c r="C139" s="85">
        <v>0</v>
      </c>
      <c r="D139" s="85">
        <v>0</v>
      </c>
      <c r="E139" s="85">
        <v>1</v>
      </c>
    </row>
    <row r="140" ht="12.75">
      <c r="B140" s="21"/>
    </row>
    <row r="141" spans="1:5" ht="12.75">
      <c r="A141" s="22" t="s">
        <v>141</v>
      </c>
      <c r="B141" s="21">
        <f>SUM(C141:E141)</f>
        <v>7</v>
      </c>
      <c r="C141" s="85">
        <v>0</v>
      </c>
      <c r="D141" s="85">
        <v>4</v>
      </c>
      <c r="E141" s="85">
        <v>3</v>
      </c>
    </row>
    <row r="142" ht="12.75">
      <c r="B142" s="21"/>
    </row>
    <row r="143" spans="1:5" ht="12.75">
      <c r="A143" s="22" t="s">
        <v>142</v>
      </c>
      <c r="B143" s="21">
        <f>SUM(C143:E143)</f>
        <v>9</v>
      </c>
      <c r="C143" s="85">
        <v>1</v>
      </c>
      <c r="D143" s="85">
        <v>6</v>
      </c>
      <c r="E143" s="85">
        <v>2</v>
      </c>
    </row>
    <row r="144" ht="12.75">
      <c r="B144" s="21"/>
    </row>
    <row r="145" spans="1:5" ht="12.75">
      <c r="A145" s="22" t="s">
        <v>143</v>
      </c>
      <c r="B145" s="21">
        <f>SUM(C145:E145)</f>
        <v>1</v>
      </c>
      <c r="C145" s="85">
        <v>0</v>
      </c>
      <c r="D145" s="85">
        <v>0</v>
      </c>
      <c r="E145" s="85">
        <v>1</v>
      </c>
    </row>
    <row r="146" ht="12.75">
      <c r="B146" s="21"/>
    </row>
    <row r="147" spans="1:5" ht="12.75">
      <c r="A147" s="22" t="s">
        <v>144</v>
      </c>
      <c r="B147" s="21">
        <f>SUM(C147:E147)</f>
        <v>8</v>
      </c>
      <c r="C147" s="85">
        <v>2</v>
      </c>
      <c r="D147" s="85">
        <v>1</v>
      </c>
      <c r="E147" s="85">
        <v>5</v>
      </c>
    </row>
    <row r="148" ht="12.75">
      <c r="B148" s="21"/>
    </row>
    <row r="149" spans="1:5" ht="12.75">
      <c r="A149" s="22" t="s">
        <v>145</v>
      </c>
      <c r="B149" s="21">
        <f>SUM(C149:E149)</f>
        <v>65</v>
      </c>
      <c r="C149" s="85">
        <v>6</v>
      </c>
      <c r="D149" s="85">
        <v>22</v>
      </c>
      <c r="E149" s="85">
        <v>37</v>
      </c>
    </row>
    <row r="150" ht="12.75">
      <c r="B150" s="21"/>
    </row>
    <row r="151" spans="1:5" ht="12.75">
      <c r="A151" s="22" t="s">
        <v>146</v>
      </c>
      <c r="B151" s="21">
        <f>SUM(C151:E151)</f>
        <v>15</v>
      </c>
      <c r="C151" s="85">
        <v>1</v>
      </c>
      <c r="D151" s="85">
        <v>3</v>
      </c>
      <c r="E151" s="85">
        <v>11</v>
      </c>
    </row>
    <row r="152" ht="12.75">
      <c r="B152" s="21"/>
    </row>
    <row r="153" spans="1:5" ht="12.75">
      <c r="A153" s="22" t="s">
        <v>147</v>
      </c>
      <c r="B153" s="21">
        <f>SUM(C153:E153)</f>
        <v>17</v>
      </c>
      <c r="C153" s="85">
        <v>1</v>
      </c>
      <c r="D153" s="85">
        <v>2</v>
      </c>
      <c r="E153" s="85">
        <v>14</v>
      </c>
    </row>
    <row r="154" ht="12.75">
      <c r="B154" s="21"/>
    </row>
    <row r="155" spans="1:5" ht="12.75">
      <c r="A155" s="22" t="s">
        <v>148</v>
      </c>
      <c r="B155" s="21">
        <f>SUM(C155:E155)</f>
        <v>0</v>
      </c>
      <c r="C155" s="85">
        <v>0</v>
      </c>
      <c r="D155" s="85">
        <v>0</v>
      </c>
      <c r="E155" s="85">
        <v>0</v>
      </c>
    </row>
    <row r="156" ht="12.75">
      <c r="B156" s="21"/>
    </row>
    <row r="157" spans="1:5" ht="12.75">
      <c r="A157" s="22" t="s">
        <v>149</v>
      </c>
      <c r="B157" s="21">
        <f>SUM(C157:E157)</f>
        <v>20</v>
      </c>
      <c r="C157" s="85">
        <v>0</v>
      </c>
      <c r="D157" s="85">
        <v>7</v>
      </c>
      <c r="E157" s="85">
        <v>13</v>
      </c>
    </row>
    <row r="158" ht="12.75">
      <c r="B158" s="21"/>
    </row>
    <row r="159" spans="1:5" ht="12.75">
      <c r="A159" s="22" t="s">
        <v>150</v>
      </c>
      <c r="B159" s="21">
        <f>SUM(C159:E159)</f>
        <v>34</v>
      </c>
      <c r="C159" s="85">
        <v>0</v>
      </c>
      <c r="D159" s="85">
        <v>10</v>
      </c>
      <c r="E159" s="85">
        <v>24</v>
      </c>
    </row>
    <row r="160" ht="12.75">
      <c r="B160" s="21"/>
    </row>
    <row r="161" spans="1:5" ht="12.75">
      <c r="A161" s="22" t="s">
        <v>151</v>
      </c>
      <c r="B161" s="21">
        <f>SUM(C161:E161)</f>
        <v>3</v>
      </c>
      <c r="C161" s="85">
        <v>1</v>
      </c>
      <c r="D161" s="85">
        <v>1</v>
      </c>
      <c r="E161" s="85">
        <v>1</v>
      </c>
    </row>
    <row r="162" ht="12.75">
      <c r="B162" s="21"/>
    </row>
    <row r="163" spans="1:5" ht="12.75">
      <c r="A163" s="22" t="s">
        <v>152</v>
      </c>
      <c r="B163" s="21">
        <f>SUM(C163:E163)</f>
        <v>46</v>
      </c>
      <c r="C163" s="85">
        <v>4</v>
      </c>
      <c r="D163" s="85">
        <v>16</v>
      </c>
      <c r="E163" s="85">
        <v>26</v>
      </c>
    </row>
    <row r="164" spans="1:2" ht="12.75">
      <c r="A164" s="22"/>
      <c r="B164" s="21"/>
    </row>
    <row r="165" spans="1:2" ht="12.75">
      <c r="A165" s="22"/>
      <c r="B165" s="21"/>
    </row>
    <row r="166" spans="1:2" ht="12.75">
      <c r="A166" s="22"/>
      <c r="B166" s="21"/>
    </row>
    <row r="167" spans="1:2" ht="12.75">
      <c r="A167" s="22"/>
      <c r="B167" s="21"/>
    </row>
    <row r="169" spans="1:5" ht="12.75">
      <c r="A169" s="26" t="s">
        <v>90</v>
      </c>
      <c r="B169" s="26"/>
      <c r="D169" s="88"/>
      <c r="E169" s="88"/>
    </row>
    <row r="170" spans="1:5" ht="12.75">
      <c r="A170" s="26"/>
      <c r="B170" s="26"/>
      <c r="D170" s="88"/>
      <c r="E170" s="88"/>
    </row>
    <row r="171" spans="1:5" ht="13.5" thickBot="1">
      <c r="A171"/>
      <c r="B171"/>
      <c r="C171" s="88"/>
      <c r="D171" s="88"/>
      <c r="E171" s="88"/>
    </row>
    <row r="172" spans="1:5" ht="13.5" thickBot="1">
      <c r="A172" s="24" t="s">
        <v>91</v>
      </c>
      <c r="B172" s="25" t="s">
        <v>92</v>
      </c>
      <c r="C172" s="86" t="s">
        <v>9</v>
      </c>
      <c r="D172" s="86" t="s">
        <v>93</v>
      </c>
      <c r="E172" s="102" t="s">
        <v>11</v>
      </c>
    </row>
    <row r="173" spans="1:5" ht="12.75">
      <c r="A173" s="27"/>
      <c r="B173" s="28"/>
      <c r="C173" s="87"/>
      <c r="D173" s="87"/>
      <c r="E173" s="87"/>
    </row>
    <row r="174" spans="1:5" ht="12.75">
      <c r="A174" s="22" t="s">
        <v>153</v>
      </c>
      <c r="B174" s="21">
        <f>SUM(C174:E174)</f>
        <v>47</v>
      </c>
      <c r="C174" s="85">
        <v>3</v>
      </c>
      <c r="D174" s="85">
        <v>12</v>
      </c>
      <c r="E174" s="85">
        <v>32</v>
      </c>
    </row>
    <row r="175" spans="1:5" ht="12.75">
      <c r="A175" s="27"/>
      <c r="B175" s="28"/>
      <c r="C175" s="87"/>
      <c r="D175" s="87"/>
      <c r="E175" s="87"/>
    </row>
    <row r="176" spans="1:5" ht="12.75">
      <c r="A176" s="22" t="s">
        <v>154</v>
      </c>
      <c r="B176" s="21">
        <f>SUM(C176:E176)</f>
        <v>7</v>
      </c>
      <c r="C176" s="85">
        <v>0</v>
      </c>
      <c r="D176" s="85">
        <v>3</v>
      </c>
      <c r="E176" s="85">
        <v>4</v>
      </c>
    </row>
    <row r="177" ht="12.75">
      <c r="B177" s="21"/>
    </row>
    <row r="178" spans="1:5" ht="12.75">
      <c r="A178" s="22" t="s">
        <v>155</v>
      </c>
      <c r="B178" s="21">
        <f>SUM(C178:E178)</f>
        <v>50</v>
      </c>
      <c r="C178" s="85">
        <v>7</v>
      </c>
      <c r="D178" s="85">
        <v>15</v>
      </c>
      <c r="E178" s="85">
        <v>28</v>
      </c>
    </row>
    <row r="179" spans="1:2" ht="12.75">
      <c r="A179" s="27"/>
      <c r="B179" s="28"/>
    </row>
    <row r="180" spans="1:5" ht="12.75">
      <c r="A180" s="22" t="s">
        <v>156</v>
      </c>
      <c r="B180" s="21">
        <f>SUM(C180:E180)</f>
        <v>7</v>
      </c>
      <c r="C180" s="85">
        <v>0</v>
      </c>
      <c r="D180" s="85">
        <v>2</v>
      </c>
      <c r="E180" s="85">
        <v>5</v>
      </c>
    </row>
    <row r="181" spans="1:2" ht="12.75">
      <c r="A181" s="22"/>
      <c r="B181" s="21"/>
    </row>
    <row r="182" spans="1:5" ht="12.75">
      <c r="A182" s="22" t="s">
        <v>157</v>
      </c>
      <c r="B182" s="21">
        <f>SUM(C182:E182)</f>
        <v>14</v>
      </c>
      <c r="C182" s="85">
        <v>0</v>
      </c>
      <c r="D182" s="85">
        <v>5</v>
      </c>
      <c r="E182" s="85">
        <v>9</v>
      </c>
    </row>
    <row r="183" ht="12.75">
      <c r="B183" s="21"/>
    </row>
    <row r="184" spans="1:5" ht="12.75">
      <c r="A184" s="22" t="s">
        <v>286</v>
      </c>
      <c r="B184" s="21">
        <f>SUM(C184:E184)</f>
        <v>11</v>
      </c>
      <c r="C184" s="85">
        <v>0</v>
      </c>
      <c r="D184" s="85">
        <v>4</v>
      </c>
      <c r="E184" s="85">
        <v>7</v>
      </c>
    </row>
    <row r="185" ht="12.75">
      <c r="B185" s="21"/>
    </row>
    <row r="186" spans="1:5" ht="12.75">
      <c r="A186" s="22" t="s">
        <v>158</v>
      </c>
      <c r="B186" s="21">
        <f>SUM(C186:E186)</f>
        <v>17</v>
      </c>
      <c r="C186" s="85">
        <v>3</v>
      </c>
      <c r="D186" s="85">
        <v>3</v>
      </c>
      <c r="E186" s="85">
        <v>11</v>
      </c>
    </row>
    <row r="187" ht="12.75">
      <c r="B187" s="21"/>
    </row>
    <row r="188" spans="1:5" ht="12.75">
      <c r="A188" s="22" t="s">
        <v>159</v>
      </c>
      <c r="B188" s="21">
        <f>SUM(C188:E188)</f>
        <v>19</v>
      </c>
      <c r="C188" s="85">
        <v>2</v>
      </c>
      <c r="D188" s="85">
        <v>4</v>
      </c>
      <c r="E188" s="85">
        <v>13</v>
      </c>
    </row>
    <row r="189" ht="12.75">
      <c r="B189" s="21"/>
    </row>
    <row r="190" spans="1:5" ht="12.75">
      <c r="A190" s="22" t="s">
        <v>160</v>
      </c>
      <c r="B190" s="21">
        <f>SUM(C190:E190)</f>
        <v>4</v>
      </c>
      <c r="C190" s="85">
        <v>2</v>
      </c>
      <c r="D190" s="85">
        <v>0</v>
      </c>
      <c r="E190" s="85">
        <v>2</v>
      </c>
    </row>
    <row r="191" ht="12.75">
      <c r="B191" s="21"/>
    </row>
    <row r="192" spans="1:5" ht="12.75">
      <c r="A192" s="22" t="s">
        <v>161</v>
      </c>
      <c r="B192" s="21">
        <f>SUM(C192:E192)</f>
        <v>18</v>
      </c>
      <c r="C192" s="85">
        <v>1</v>
      </c>
      <c r="D192" s="85">
        <v>6</v>
      </c>
      <c r="E192" s="85">
        <v>11</v>
      </c>
    </row>
    <row r="193" ht="12.75">
      <c r="B193" s="21"/>
    </row>
    <row r="194" spans="1:5" ht="12.75">
      <c r="A194" s="22" t="s">
        <v>162</v>
      </c>
      <c r="B194" s="21">
        <f>SUM(C194:E194)</f>
        <v>1</v>
      </c>
      <c r="C194" s="85">
        <v>0</v>
      </c>
      <c r="D194" s="85">
        <v>1</v>
      </c>
      <c r="E194" s="85">
        <v>0</v>
      </c>
    </row>
    <row r="195" ht="12.75">
      <c r="B195" s="21"/>
    </row>
    <row r="196" spans="1:5" ht="12.75">
      <c r="A196" s="22" t="s">
        <v>163</v>
      </c>
      <c r="B196" s="21">
        <f>SUM(C196:E196)</f>
        <v>7</v>
      </c>
      <c r="C196" s="85">
        <v>0</v>
      </c>
      <c r="D196" s="85">
        <v>1</v>
      </c>
      <c r="E196" s="85">
        <v>6</v>
      </c>
    </row>
    <row r="197" ht="12.75">
      <c r="B197" s="21"/>
    </row>
    <row r="198" spans="1:5" ht="12.75">
      <c r="A198" s="22" t="s">
        <v>164</v>
      </c>
      <c r="B198" s="21">
        <f>SUM(C198:E198)</f>
        <v>8</v>
      </c>
      <c r="C198" s="85">
        <v>2</v>
      </c>
      <c r="D198" s="85">
        <v>0</v>
      </c>
      <c r="E198" s="85">
        <v>6</v>
      </c>
    </row>
    <row r="199" ht="12.75">
      <c r="B199" s="21"/>
    </row>
    <row r="200" spans="1:5" ht="12.75">
      <c r="A200" s="22" t="s">
        <v>165</v>
      </c>
      <c r="B200" s="21">
        <f>SUM(C200:E200)</f>
        <v>35</v>
      </c>
      <c r="C200" s="85">
        <v>2</v>
      </c>
      <c r="D200" s="85">
        <v>6</v>
      </c>
      <c r="E200" s="85">
        <v>27</v>
      </c>
    </row>
    <row r="201" ht="12.75">
      <c r="B201" s="21"/>
    </row>
    <row r="202" spans="3:5" ht="13.5" thickBot="1">
      <c r="C202" s="89"/>
      <c r="D202" s="89"/>
      <c r="E202" s="89"/>
    </row>
    <row r="203" spans="1:5" ht="13.5" thickBot="1">
      <c r="A203" s="29" t="s">
        <v>166</v>
      </c>
      <c r="B203" s="25">
        <f>SUM(C203:E203)</f>
        <v>1575</v>
      </c>
      <c r="C203" s="89">
        <f>SUM(C18:C202)</f>
        <v>111</v>
      </c>
      <c r="D203" s="89">
        <f>SUM(D18:D202)</f>
        <v>457</v>
      </c>
      <c r="E203" s="102">
        <f>SUM(E18:E202)</f>
        <v>1007</v>
      </c>
    </row>
    <row r="207" ht="13.5" thickBot="1"/>
    <row r="208" spans="2:4" ht="13.5" thickBot="1">
      <c r="B208" s="22" t="s">
        <v>167</v>
      </c>
      <c r="D208" s="100">
        <f>B203</f>
        <v>1575</v>
      </c>
    </row>
    <row r="209" ht="13.5" thickBot="1">
      <c r="B209" s="22"/>
    </row>
    <row r="210" spans="2:4" ht="13.5" thickBot="1">
      <c r="B210" s="22" t="s">
        <v>168</v>
      </c>
      <c r="D210" s="101">
        <v>105</v>
      </c>
    </row>
    <row r="211" ht="13.5" thickBot="1"/>
    <row r="212" spans="2:4" ht="13.5" thickBot="1">
      <c r="B212" s="22" t="s">
        <v>169</v>
      </c>
      <c r="D212" s="101">
        <f>SUM(D208,D210)</f>
        <v>1680</v>
      </c>
    </row>
    <row r="214" ht="12.75">
      <c r="A214" s="96"/>
    </row>
  </sheetData>
  <mergeCells count="6">
    <mergeCell ref="A4:E4"/>
    <mergeCell ref="A12:E12"/>
    <mergeCell ref="A13:E13"/>
    <mergeCell ref="A1:E1"/>
    <mergeCell ref="A2:E2"/>
    <mergeCell ref="A3:E3"/>
  </mergeCells>
  <printOptions/>
  <pageMargins left="1" right="1" top="1" bottom="0.25" header="0.5" footer="0.5"/>
  <pageSetup firstPageNumber="6" useFirstPageNumber="1" horizontalDpi="180" verticalDpi="180" orientation="portrait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SheetLayoutView="100" workbookViewId="0" topLeftCell="A25">
      <selection activeCell="A36" sqref="A36"/>
    </sheetView>
  </sheetViews>
  <sheetFormatPr defaultColWidth="9.140625" defaultRowHeight="10.5"/>
  <cols>
    <col min="1" max="1" width="23.140625" style="0" customWidth="1"/>
    <col min="2" max="2" width="7.421875" style="0" customWidth="1"/>
    <col min="3" max="3" width="5.28125" style="0" customWidth="1"/>
    <col min="4" max="4" width="5.140625" style="0" customWidth="1"/>
    <col min="5" max="5" width="5.28125" style="99" customWidth="1"/>
    <col min="6" max="6" width="5.00390625" style="99" customWidth="1"/>
    <col min="7" max="9" width="5.140625" style="99" customWidth="1"/>
    <col min="10" max="10" width="4.421875" style="99" customWidth="1"/>
    <col min="11" max="11" width="5.00390625" style="99" customWidth="1"/>
    <col min="12" max="12" width="5.140625" style="99" customWidth="1"/>
    <col min="13" max="13" width="6.421875" style="51" customWidth="1"/>
    <col min="14" max="14" width="6.00390625" style="51" customWidth="1"/>
    <col min="15" max="15" width="5.140625" style="51" customWidth="1"/>
    <col min="16" max="16" width="5.00390625" style="51" customWidth="1"/>
  </cols>
  <sheetData>
    <row r="1" spans="1:16" ht="12.75">
      <c r="A1" s="5" t="s">
        <v>0</v>
      </c>
      <c r="B1" s="5"/>
      <c r="C1" s="5"/>
      <c r="D1" s="5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2.75">
      <c r="A2" s="5" t="s">
        <v>1</v>
      </c>
      <c r="B2" s="5"/>
      <c r="C2" s="5"/>
      <c r="D2" s="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2.75">
      <c r="A3" s="5" t="s">
        <v>2</v>
      </c>
      <c r="B3" s="5"/>
      <c r="C3" s="5"/>
      <c r="D3" s="5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2.75">
      <c r="A4" s="5" t="s">
        <v>170</v>
      </c>
      <c r="B4" s="5"/>
      <c r="C4" s="5"/>
      <c r="D4" s="5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8.25" customHeight="1">
      <c r="A5" s="5"/>
      <c r="B5" s="5"/>
      <c r="C5" s="5"/>
      <c r="D5" s="5"/>
      <c r="E5" s="74"/>
      <c r="F5" s="74"/>
      <c r="G5" s="74"/>
      <c r="H5" s="74"/>
      <c r="I5" s="74"/>
      <c r="J5" s="74"/>
      <c r="K5" s="74"/>
      <c r="L5" s="74"/>
      <c r="M5" s="74"/>
      <c r="N5" s="74"/>
      <c r="O5" s="70"/>
      <c r="P5" s="70"/>
    </row>
    <row r="6" spans="1:16" ht="12.75">
      <c r="A6" s="2" t="s">
        <v>312</v>
      </c>
      <c r="B6" s="2"/>
      <c r="C6" s="2"/>
      <c r="D6" s="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8.25" customHeight="1">
      <c r="A7" s="2"/>
      <c r="B7" s="2"/>
      <c r="C7" s="2"/>
      <c r="D7" s="2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2.75">
      <c r="A8" s="5" t="s">
        <v>171</v>
      </c>
      <c r="B8" s="5"/>
      <c r="C8" s="5"/>
      <c r="D8" s="5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1.25" customHeight="1">
      <c r="A9" s="5" t="s">
        <v>172</v>
      </c>
      <c r="B9" s="5"/>
      <c r="C9" s="5"/>
      <c r="D9" s="5"/>
      <c r="E9" s="74"/>
      <c r="F9" s="74"/>
      <c r="G9" s="74"/>
      <c r="H9" s="74"/>
      <c r="I9" s="74"/>
      <c r="J9" s="74"/>
      <c r="K9" s="74"/>
      <c r="L9" s="74"/>
      <c r="M9" s="74"/>
      <c r="N9" s="74"/>
      <c r="O9" s="70"/>
      <c r="P9" s="70"/>
    </row>
    <row r="10" spans="1:16" ht="12.75">
      <c r="A10" s="5" t="s">
        <v>340</v>
      </c>
      <c r="B10" s="5"/>
      <c r="C10" s="5"/>
      <c r="D10" s="5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0"/>
      <c r="P10" s="70"/>
    </row>
    <row r="11" spans="1:16" ht="9" customHeight="1">
      <c r="A11" s="5"/>
      <c r="B11" s="5"/>
      <c r="C11" s="5"/>
      <c r="D11" s="5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0"/>
      <c r="P11" s="70"/>
    </row>
    <row r="12" spans="2:16" ht="13.5" thickBot="1">
      <c r="B12" s="2"/>
      <c r="C12" s="2"/>
      <c r="D12" s="2"/>
      <c r="E12" s="74" t="s">
        <v>173</v>
      </c>
      <c r="F12" s="74"/>
      <c r="G12" s="105" t="s">
        <v>174</v>
      </c>
      <c r="H12" s="105"/>
      <c r="I12" s="105" t="s">
        <v>175</v>
      </c>
      <c r="J12" s="105"/>
      <c r="K12" s="116" t="s">
        <v>176</v>
      </c>
      <c r="L12" s="116"/>
      <c r="M12" s="74" t="s">
        <v>300</v>
      </c>
      <c r="N12" s="74"/>
      <c r="O12" s="74" t="s">
        <v>299</v>
      </c>
      <c r="P12" s="74"/>
    </row>
    <row r="13" spans="1:16" ht="13.5" thickBot="1">
      <c r="A13" s="36" t="s">
        <v>177</v>
      </c>
      <c r="B13" s="10" t="s">
        <v>92</v>
      </c>
      <c r="C13" s="34" t="s">
        <v>13</v>
      </c>
      <c r="D13" s="34" t="s">
        <v>14</v>
      </c>
      <c r="E13" s="80" t="s">
        <v>13</v>
      </c>
      <c r="F13" s="80" t="s">
        <v>14</v>
      </c>
      <c r="G13" s="80" t="s">
        <v>13</v>
      </c>
      <c r="H13" s="80" t="s">
        <v>14</v>
      </c>
      <c r="I13" s="80" t="s">
        <v>13</v>
      </c>
      <c r="J13" s="80" t="s">
        <v>14</v>
      </c>
      <c r="K13" s="80" t="s">
        <v>13</v>
      </c>
      <c r="L13" s="80" t="s">
        <v>14</v>
      </c>
      <c r="M13" s="80" t="s">
        <v>13</v>
      </c>
      <c r="N13" s="80" t="s">
        <v>14</v>
      </c>
      <c r="O13" s="80" t="s">
        <v>13</v>
      </c>
      <c r="P13" s="106" t="s">
        <v>14</v>
      </c>
    </row>
    <row r="14" spans="1:16" ht="12.75">
      <c r="A14" s="90"/>
      <c r="B14" s="16"/>
      <c r="C14" s="30"/>
      <c r="D14" s="30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6" ht="12.75">
      <c r="A15" s="70" t="s">
        <v>319</v>
      </c>
      <c r="B15" s="37">
        <f>SUM(C15,D15)</f>
        <v>5</v>
      </c>
      <c r="C15" s="37">
        <f>SUM(E15,G15,I15,K15,M15,O15)</f>
        <v>2</v>
      </c>
      <c r="D15" s="37">
        <f>SUM(F15,H15,J15,L15,N15,P15)</f>
        <v>3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1</v>
      </c>
      <c r="K15" s="93">
        <v>1</v>
      </c>
      <c r="L15" s="93">
        <v>0</v>
      </c>
      <c r="M15" s="93">
        <v>1</v>
      </c>
      <c r="N15" s="93">
        <v>1</v>
      </c>
      <c r="O15" s="93">
        <v>0</v>
      </c>
      <c r="P15" s="93">
        <v>1</v>
      </c>
    </row>
    <row r="16" spans="1:16" ht="12.75">
      <c r="A16" s="70"/>
      <c r="B16" s="37"/>
      <c r="C16" s="37"/>
      <c r="D16" s="37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6" ht="12.75">
      <c r="A17" s="90" t="s">
        <v>345</v>
      </c>
      <c r="B17" s="37">
        <f>SUM(C17,D17)</f>
        <v>3</v>
      </c>
      <c r="C17" s="37">
        <f>SUM(E17,G17,I17,K17,M17,O17)</f>
        <v>1</v>
      </c>
      <c r="D17" s="37">
        <f>SUM(F17,H17,J17,L17,N17,P17)</f>
        <v>2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1</v>
      </c>
      <c r="N17" s="79">
        <v>2</v>
      </c>
      <c r="O17" s="79">
        <v>0</v>
      </c>
      <c r="P17" s="79">
        <v>0</v>
      </c>
    </row>
    <row r="18" spans="1:16" ht="12.75">
      <c r="A18" s="90"/>
      <c r="B18" s="16"/>
      <c r="C18" s="30"/>
      <c r="D18" s="30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1:16" ht="12.75">
      <c r="A19" s="2" t="s">
        <v>330</v>
      </c>
      <c r="B19" s="37">
        <f>SUM(C19,D19)</f>
        <v>2</v>
      </c>
      <c r="C19" s="37">
        <f>SUM(E19,G19,I19,K19,M19,O19)</f>
        <v>1</v>
      </c>
      <c r="D19" s="37">
        <f>SUM(F19,H19,J19,L19,N19,P19)</f>
        <v>1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1</v>
      </c>
      <c r="K19" s="93">
        <v>0</v>
      </c>
      <c r="L19" s="93">
        <v>0</v>
      </c>
      <c r="M19" s="93">
        <v>1</v>
      </c>
      <c r="N19" s="93">
        <v>0</v>
      </c>
      <c r="O19" s="93">
        <v>0</v>
      </c>
      <c r="P19" s="93">
        <v>0</v>
      </c>
    </row>
    <row r="20" spans="1:16" ht="12.75">
      <c r="A20" s="90"/>
      <c r="B20" s="16"/>
      <c r="C20" s="30"/>
      <c r="D20" s="3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6" ht="12.75">
      <c r="A21" s="70" t="s">
        <v>178</v>
      </c>
      <c r="B21" s="37">
        <f>SUM(C21,D21)</f>
        <v>53</v>
      </c>
      <c r="C21" s="37">
        <f>SUM(E21,G21,I21,K21,M21,O21)</f>
        <v>23</v>
      </c>
      <c r="D21" s="37">
        <f>SUM(F21,H21,J21,L21,N21,P21)</f>
        <v>30</v>
      </c>
      <c r="E21" s="93">
        <v>0</v>
      </c>
      <c r="F21" s="93">
        <v>0</v>
      </c>
      <c r="G21" s="93">
        <v>0</v>
      </c>
      <c r="H21" s="93">
        <v>1</v>
      </c>
      <c r="I21" s="93">
        <v>0</v>
      </c>
      <c r="J21" s="93">
        <v>0</v>
      </c>
      <c r="K21" s="93">
        <v>0</v>
      </c>
      <c r="L21" s="93">
        <v>1</v>
      </c>
      <c r="M21" s="93">
        <v>22</v>
      </c>
      <c r="N21" s="93">
        <v>25</v>
      </c>
      <c r="O21" s="93">
        <v>1</v>
      </c>
      <c r="P21" s="93">
        <v>3</v>
      </c>
    </row>
    <row r="22" spans="1:16" ht="12.75">
      <c r="A22" s="90"/>
      <c r="B22" s="16"/>
      <c r="C22" s="30"/>
      <c r="D22" s="30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2.75">
      <c r="A23" s="90" t="s">
        <v>334</v>
      </c>
      <c r="B23" s="37">
        <f>SUM(C23,D23)</f>
        <v>1</v>
      </c>
      <c r="C23" s="37">
        <f>SUM(E23,G23,I23,K23,M23,O23)</f>
        <v>1</v>
      </c>
      <c r="D23" s="37">
        <f>SUM(F23,H23,J23,L23,N23,P23)</f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1</v>
      </c>
      <c r="N23" s="93">
        <v>0</v>
      </c>
      <c r="O23" s="93">
        <v>0</v>
      </c>
      <c r="P23" s="93">
        <v>0</v>
      </c>
    </row>
    <row r="24" spans="1:16" ht="12.75">
      <c r="A24" s="90"/>
      <c r="B24" s="37"/>
      <c r="C24" s="37"/>
      <c r="D24" s="37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0" t="s">
        <v>342</v>
      </c>
      <c r="B25" s="37">
        <f>SUM(C25,D25)</f>
        <v>1</v>
      </c>
      <c r="C25" s="37">
        <f>SUM(E25,G25,I25,K25,M25,O25)</f>
        <v>0</v>
      </c>
      <c r="D25" s="37">
        <f>SUM(F25,H25,J25,L25,N25,P25)</f>
        <v>1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1</v>
      </c>
      <c r="O25" s="93">
        <v>0</v>
      </c>
      <c r="P25" s="93">
        <v>0</v>
      </c>
    </row>
    <row r="26" spans="1:16" ht="12.75">
      <c r="A26" s="90"/>
      <c r="B26" s="16"/>
      <c r="C26" s="30"/>
      <c r="D26" s="30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1:16" ht="12.75">
      <c r="A27" s="90" t="s">
        <v>331</v>
      </c>
      <c r="B27" s="37">
        <f>SUM(C27,D27)</f>
        <v>1</v>
      </c>
      <c r="C27" s="37">
        <f>SUM(E27,G27,I27,K27,M27,O27)</f>
        <v>1</v>
      </c>
      <c r="D27" s="37">
        <f>SUM(F27,H27,J27,L27,N27,P27)</f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1</v>
      </c>
      <c r="N27" s="79">
        <v>0</v>
      </c>
      <c r="O27" s="79">
        <v>0</v>
      </c>
      <c r="P27" s="79">
        <v>0</v>
      </c>
    </row>
    <row r="28" spans="1:16" ht="12.75">
      <c r="A28" s="90"/>
      <c r="B28" s="16"/>
      <c r="C28" s="30"/>
      <c r="D28" s="30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 ht="12.75">
      <c r="A29" s="90" t="s">
        <v>352</v>
      </c>
      <c r="B29" s="37">
        <f>SUM(C29,D29)</f>
        <v>1</v>
      </c>
      <c r="C29" s="37">
        <f>SUM(E29,G29,I29,K29,M29,O29)</f>
        <v>0</v>
      </c>
      <c r="D29" s="37">
        <f>SUM(F29,H29,J29,L29,N29,P29)</f>
        <v>1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1</v>
      </c>
      <c r="O29" s="79">
        <v>0</v>
      </c>
      <c r="P29" s="79">
        <v>0</v>
      </c>
    </row>
    <row r="30" spans="1:16" ht="12.75">
      <c r="A30" s="90"/>
      <c r="B30" s="16"/>
      <c r="C30" s="30"/>
      <c r="D30" s="30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12.75">
      <c r="A31" s="90" t="s">
        <v>350</v>
      </c>
      <c r="B31" s="37">
        <f>SUM(C31,D31)</f>
        <v>1</v>
      </c>
      <c r="C31" s="37">
        <f>SUM(E31,G31,I31,K31,M31,O31)</f>
        <v>0</v>
      </c>
      <c r="D31" s="37">
        <f>SUM(F31,H31,J31,L31,N31,P31)</f>
        <v>1</v>
      </c>
      <c r="E31" s="79">
        <v>0</v>
      </c>
      <c r="F31" s="79">
        <v>0</v>
      </c>
      <c r="G31" s="79">
        <v>0</v>
      </c>
      <c r="H31" s="79">
        <v>1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</row>
    <row r="32" spans="1:16" ht="12.75">
      <c r="A32" s="90"/>
      <c r="B32" s="16"/>
      <c r="C32" s="30"/>
      <c r="D32" s="30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1:16" ht="12.75">
      <c r="A33" s="2" t="s">
        <v>293</v>
      </c>
      <c r="B33" s="37">
        <f>SUM(C33,D33)</f>
        <v>2</v>
      </c>
      <c r="C33" s="37">
        <f>SUM(E33,G33,I33,K33,M33,O33)</f>
        <v>0</v>
      </c>
      <c r="D33" s="37">
        <f>SUM(F33,H33,J33,L33,N33,P33)</f>
        <v>2</v>
      </c>
      <c r="E33" s="93">
        <v>0</v>
      </c>
      <c r="F33" s="93">
        <v>0</v>
      </c>
      <c r="G33" s="93">
        <v>0</v>
      </c>
      <c r="H33" s="93">
        <v>1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1</v>
      </c>
      <c r="O33" s="93">
        <v>0</v>
      </c>
      <c r="P33" s="93">
        <v>0</v>
      </c>
    </row>
    <row r="34" spans="1:16" ht="12.75">
      <c r="A34" s="2"/>
      <c r="B34" s="37"/>
      <c r="C34" s="37"/>
      <c r="D34" s="37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2" t="s">
        <v>343</v>
      </c>
      <c r="B35" s="37">
        <f>SUM(C35,D35)</f>
        <v>1</v>
      </c>
      <c r="C35" s="37">
        <f>SUM(E35,G35,I35,K35,M35,O35)</f>
        <v>0</v>
      </c>
      <c r="D35" s="37">
        <f>SUM(F35,H35,J35,L35,N35,P35)</f>
        <v>1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1</v>
      </c>
      <c r="M35" s="93">
        <v>0</v>
      </c>
      <c r="N35" s="93">
        <v>0</v>
      </c>
      <c r="O35" s="93">
        <v>0</v>
      </c>
      <c r="P35" s="93">
        <v>0</v>
      </c>
    </row>
    <row r="36" spans="1:16" ht="12.75">
      <c r="A36" s="2"/>
      <c r="B36" s="37"/>
      <c r="C36" s="37"/>
      <c r="D36" s="37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2" t="s">
        <v>329</v>
      </c>
      <c r="B37" s="37">
        <f>SUM(C37,D37)</f>
        <v>1</v>
      </c>
      <c r="C37" s="37">
        <f>SUM(E37,G37,I37,K37,M37,O37)</f>
        <v>1</v>
      </c>
      <c r="D37" s="37">
        <f>SUM(F37,H37,J37,L37,N37,P37)</f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1</v>
      </c>
      <c r="N37" s="93">
        <v>0</v>
      </c>
      <c r="O37" s="93">
        <v>0</v>
      </c>
      <c r="P37" s="93">
        <v>0</v>
      </c>
    </row>
    <row r="38" spans="1:16" ht="12.75">
      <c r="A38" s="2"/>
      <c r="E38" s="97"/>
      <c r="F38" s="97"/>
      <c r="G38" s="97"/>
      <c r="H38" s="97"/>
      <c r="I38" s="97"/>
      <c r="J38" s="97"/>
      <c r="K38" s="97"/>
      <c r="L38" s="97"/>
      <c r="M38" s="88"/>
      <c r="N38" s="88"/>
      <c r="O38" s="88"/>
      <c r="P38" s="88"/>
    </row>
    <row r="39" spans="1:16" ht="12.75">
      <c r="A39" s="2" t="s">
        <v>354</v>
      </c>
      <c r="B39" s="37">
        <f>SUM(C39,D39)</f>
        <v>1</v>
      </c>
      <c r="C39" s="37">
        <f>SUM(E39,G39,I39,K39,M39,O39)</f>
        <v>0</v>
      </c>
      <c r="D39" s="37">
        <f>SUM(F39,H39,J39,L39,N39,P39)</f>
        <v>1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1</v>
      </c>
      <c r="O39" s="93">
        <v>0</v>
      </c>
      <c r="P39" s="93">
        <v>0</v>
      </c>
    </row>
    <row r="40" spans="1:16" ht="12.75">
      <c r="A40" s="2"/>
      <c r="E40" s="97"/>
      <c r="F40" s="97"/>
      <c r="G40" s="97"/>
      <c r="H40" s="97"/>
      <c r="I40" s="97"/>
      <c r="J40" s="97"/>
      <c r="K40" s="97"/>
      <c r="L40" s="97"/>
      <c r="M40" s="88"/>
      <c r="N40" s="88"/>
      <c r="O40" s="88"/>
      <c r="P40" s="88"/>
    </row>
    <row r="41" spans="1:16" ht="12.75">
      <c r="A41" s="70" t="s">
        <v>346</v>
      </c>
      <c r="B41" s="37">
        <f>SUM(C41,D41)</f>
        <v>1</v>
      </c>
      <c r="C41" s="37">
        <f>SUM(E41,G41,I41,K41,M41,O41)</f>
        <v>0</v>
      </c>
      <c r="D41" s="37">
        <f>SUM(F41,H41,J41,L41,N41,P41)</f>
        <v>1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1</v>
      </c>
      <c r="O41" s="93">
        <v>0</v>
      </c>
      <c r="P41" s="93">
        <v>0</v>
      </c>
    </row>
    <row r="42" spans="1:16" ht="12.75">
      <c r="A42" s="2"/>
      <c r="B42" s="37"/>
      <c r="C42" s="31"/>
      <c r="D42" s="31"/>
      <c r="E42" s="93"/>
      <c r="F42" s="93"/>
      <c r="G42" s="93"/>
      <c r="H42" s="93"/>
      <c r="I42" s="97"/>
      <c r="J42" s="97"/>
      <c r="K42" s="93"/>
      <c r="L42" s="93"/>
      <c r="M42" s="93"/>
      <c r="N42" s="93"/>
      <c r="O42" s="93"/>
      <c r="P42" s="93"/>
    </row>
    <row r="43" spans="1:16" ht="12.75">
      <c r="A43" s="70" t="s">
        <v>347</v>
      </c>
      <c r="B43" s="37">
        <f>SUM(C43,D43)</f>
        <v>2</v>
      </c>
      <c r="C43" s="37">
        <f>SUM(E43,G43,I43,K43,M43,O43)</f>
        <v>1</v>
      </c>
      <c r="D43" s="37">
        <f>SUM(F43,H43,J43,L43,N43,P43)</f>
        <v>1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1</v>
      </c>
      <c r="N43" s="93">
        <v>0</v>
      </c>
      <c r="O43" s="93">
        <v>0</v>
      </c>
      <c r="P43" s="93">
        <v>1</v>
      </c>
    </row>
    <row r="44" spans="1:16" ht="12.75">
      <c r="A44" s="2"/>
      <c r="B44" s="37"/>
      <c r="C44" s="31"/>
      <c r="D44" s="31"/>
      <c r="E44" s="93"/>
      <c r="F44" s="93"/>
      <c r="G44" s="93"/>
      <c r="H44" s="93"/>
      <c r="I44" s="97"/>
      <c r="J44" s="97"/>
      <c r="K44" s="93"/>
      <c r="L44" s="93"/>
      <c r="M44" s="93"/>
      <c r="N44" s="93"/>
      <c r="O44" s="93"/>
      <c r="P44" s="93"/>
    </row>
    <row r="45" spans="1:16" ht="12.75">
      <c r="A45" s="2" t="s">
        <v>351</v>
      </c>
      <c r="B45" s="37">
        <f>SUM(C45,D45)</f>
        <v>2</v>
      </c>
      <c r="C45" s="37">
        <f>SUM(E45,G45,I45,K45,M45,O45)</f>
        <v>1</v>
      </c>
      <c r="D45" s="37">
        <f>SUM(F45,H45,J45,L45,N45,P45)</f>
        <v>1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1</v>
      </c>
      <c r="N45" s="93">
        <v>1</v>
      </c>
      <c r="O45" s="93">
        <v>0</v>
      </c>
      <c r="P45" s="93">
        <v>0</v>
      </c>
    </row>
    <row r="46" spans="1:16" ht="12.75">
      <c r="A46" s="2"/>
      <c r="B46" s="37"/>
      <c r="C46" s="31"/>
      <c r="D46" s="31"/>
      <c r="E46" s="93"/>
      <c r="F46" s="93"/>
      <c r="G46" s="93"/>
      <c r="H46" s="93"/>
      <c r="I46" s="97"/>
      <c r="J46" s="97"/>
      <c r="K46" s="93"/>
      <c r="L46" s="93"/>
      <c r="M46" s="93"/>
      <c r="N46" s="93"/>
      <c r="O46" s="93"/>
      <c r="P46" s="93"/>
    </row>
    <row r="47" spans="1:16" ht="12.75">
      <c r="A47" s="69" t="s">
        <v>179</v>
      </c>
      <c r="B47" s="37">
        <f>SUM(C47,D47)</f>
        <v>14</v>
      </c>
      <c r="C47" s="37">
        <f>SUM(E47,G47,I47,K47,M47,O47)</f>
        <v>3</v>
      </c>
      <c r="D47" s="37">
        <f>SUM(F47,H47,J47,L47,N47,P47)</f>
        <v>11</v>
      </c>
      <c r="E47" s="93">
        <v>0</v>
      </c>
      <c r="F47" s="93">
        <v>0</v>
      </c>
      <c r="G47" s="93">
        <v>0</v>
      </c>
      <c r="H47" s="93">
        <v>1</v>
      </c>
      <c r="I47" s="93">
        <v>0</v>
      </c>
      <c r="J47" s="93">
        <v>0</v>
      </c>
      <c r="K47" s="93">
        <v>0</v>
      </c>
      <c r="L47" s="93">
        <v>0</v>
      </c>
      <c r="M47" s="93">
        <v>2</v>
      </c>
      <c r="N47" s="93">
        <v>9</v>
      </c>
      <c r="O47" s="93">
        <v>1</v>
      </c>
      <c r="P47" s="93">
        <v>1</v>
      </c>
    </row>
    <row r="48" spans="1:16" ht="12.75">
      <c r="A48" s="2"/>
      <c r="B48" s="37"/>
      <c r="C48" s="31"/>
      <c r="D48" s="31"/>
      <c r="E48" s="93"/>
      <c r="F48" s="93"/>
      <c r="G48" s="93"/>
      <c r="H48" s="93"/>
      <c r="I48" s="97"/>
      <c r="J48" s="97"/>
      <c r="K48" s="93"/>
      <c r="L48" s="93"/>
      <c r="M48" s="93"/>
      <c r="N48" s="93"/>
      <c r="O48" s="93"/>
      <c r="P48" s="93"/>
    </row>
    <row r="49" spans="1:16" ht="12.75">
      <c r="A49" s="91" t="s">
        <v>180</v>
      </c>
      <c r="B49" s="37">
        <f>SUM(C49,D49)</f>
        <v>5</v>
      </c>
      <c r="C49" s="37">
        <f>SUM(E49,G49,I49,K49,M49,O49)</f>
        <v>2</v>
      </c>
      <c r="D49" s="37">
        <f>SUM(F49,H49,J49,L49,N49,P49)</f>
        <v>3</v>
      </c>
      <c r="E49" s="93">
        <v>0</v>
      </c>
      <c r="F49" s="93">
        <v>0</v>
      </c>
      <c r="G49" s="93">
        <v>1</v>
      </c>
      <c r="H49" s="93">
        <v>1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2</v>
      </c>
      <c r="O49" s="93">
        <v>1</v>
      </c>
      <c r="P49" s="93">
        <v>0</v>
      </c>
    </row>
    <row r="50" spans="1:16" ht="12.75">
      <c r="A50" s="2"/>
      <c r="B50" s="37"/>
      <c r="C50" s="31"/>
      <c r="D50" s="31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2" t="s">
        <v>337</v>
      </c>
      <c r="B51" s="37">
        <f>SUM(C51,D51)</f>
        <v>1</v>
      </c>
      <c r="C51" s="37">
        <f>SUM(E51,G51,I51,K51,M51,O51)</f>
        <v>0</v>
      </c>
      <c r="D51" s="37">
        <f>SUM(F51,H51,J51,L51,N51,P51)</f>
        <v>1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1</v>
      </c>
      <c r="O51" s="93">
        <v>0</v>
      </c>
      <c r="P51" s="93">
        <v>0</v>
      </c>
    </row>
    <row r="52" spans="1:16" ht="12.75">
      <c r="A52" s="70"/>
      <c r="B52" s="37"/>
      <c r="C52" s="37"/>
      <c r="D52" s="37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70" t="s">
        <v>353</v>
      </c>
      <c r="B53" s="37">
        <f>SUM(C53,D53)</f>
        <v>1</v>
      </c>
      <c r="C53" s="37">
        <f>SUM(E53,G53,I53,K53,M53,O53)</f>
        <v>0</v>
      </c>
      <c r="D53" s="37">
        <f>SUM(F53,H53,J53,L53,N53,P53)</f>
        <v>1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1</v>
      </c>
      <c r="O53" s="93">
        <v>0</v>
      </c>
      <c r="P53" s="93">
        <v>0</v>
      </c>
    </row>
    <row r="54" spans="1:16" ht="12.75">
      <c r="A54" s="70"/>
      <c r="B54" s="37"/>
      <c r="C54" s="37"/>
      <c r="D54" s="37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70" t="s">
        <v>344</v>
      </c>
      <c r="B55" s="37">
        <f>SUM(C55,D55)</f>
        <v>2</v>
      </c>
      <c r="C55" s="37">
        <f>SUM(E55,G55,I55,K55,M55,O55)</f>
        <v>0</v>
      </c>
      <c r="D55" s="37">
        <f>SUM(F55,H55,J55,L55,N55,P55)</f>
        <v>2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2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</row>
    <row r="56" spans="1:16" ht="12.75">
      <c r="A56" s="70"/>
      <c r="B56" s="37"/>
      <c r="C56" s="37"/>
      <c r="D56" s="37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70"/>
      <c r="B57" s="37"/>
      <c r="C57" s="37"/>
      <c r="D57" s="37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3.5" customHeight="1">
      <c r="A58" s="2"/>
      <c r="B58" s="37"/>
      <c r="C58" s="31"/>
      <c r="D58" s="31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3.5" customHeight="1">
      <c r="A59" s="2" t="s">
        <v>171</v>
      </c>
      <c r="B59" s="37"/>
      <c r="C59" s="31"/>
      <c r="D59" s="31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3.5" customHeight="1">
      <c r="A60" s="2"/>
      <c r="B60" s="37"/>
      <c r="C60" s="31"/>
      <c r="D60" s="31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3.5" customHeight="1">
      <c r="A61" s="2"/>
      <c r="B61" s="37"/>
      <c r="C61" s="31"/>
      <c r="D61" s="31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3.5" customHeight="1">
      <c r="A62" s="2" t="s">
        <v>348</v>
      </c>
      <c r="B62" s="37">
        <f>SUM(C62,D62)</f>
        <v>1</v>
      </c>
      <c r="C62" s="37">
        <f>SUM(E62,G62,I62,K62,M62,O62)</f>
        <v>1</v>
      </c>
      <c r="D62" s="37">
        <f>SUM(F62,H62,J62,L62,N62,P62)</f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1</v>
      </c>
      <c r="N62" s="93">
        <v>0</v>
      </c>
      <c r="O62" s="93">
        <v>0</v>
      </c>
      <c r="P62" s="93">
        <v>0</v>
      </c>
    </row>
    <row r="63" spans="1:16" ht="12.75">
      <c r="A63" s="2"/>
      <c r="B63" s="37"/>
      <c r="C63" s="31"/>
      <c r="D63" s="31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2" t="s">
        <v>341</v>
      </c>
      <c r="B64" s="37">
        <f>SUM(C64,D64)</f>
        <v>3</v>
      </c>
      <c r="C64" s="37">
        <f>SUM(E64,G64,I64,K64,M64,O64)</f>
        <v>2</v>
      </c>
      <c r="D64" s="37">
        <f>SUM(F64,H64,J64,L64,N64,P64)</f>
        <v>1</v>
      </c>
      <c r="E64" s="93">
        <v>0</v>
      </c>
      <c r="F64" s="93">
        <v>0</v>
      </c>
      <c r="G64" s="93">
        <v>0</v>
      </c>
      <c r="H64" s="93">
        <v>0</v>
      </c>
      <c r="I64" s="93">
        <v>1</v>
      </c>
      <c r="J64" s="93">
        <v>0</v>
      </c>
      <c r="K64" s="93">
        <v>1</v>
      </c>
      <c r="L64" s="93">
        <v>0</v>
      </c>
      <c r="M64" s="93">
        <v>0</v>
      </c>
      <c r="N64" s="93">
        <v>0</v>
      </c>
      <c r="O64" s="93">
        <v>0</v>
      </c>
      <c r="P64" s="93">
        <v>1</v>
      </c>
    </row>
    <row r="65" ht="11.25" thickBot="1"/>
    <row r="66" spans="1:16" ht="13.5" thickBot="1">
      <c r="A66" s="9" t="s">
        <v>15</v>
      </c>
      <c r="B66" s="34">
        <f>SUM(C66,D66)</f>
        <v>105</v>
      </c>
      <c r="C66" s="34">
        <f>SUM(C15:C65)</f>
        <v>40</v>
      </c>
      <c r="D66" s="34">
        <f>SUM(D15:D65)</f>
        <v>65</v>
      </c>
      <c r="E66" s="80">
        <f aca="true" t="shared" si="0" ref="E66:P66">SUM(E15:E65)</f>
        <v>0</v>
      </c>
      <c r="F66" s="80">
        <f t="shared" si="0"/>
        <v>0</v>
      </c>
      <c r="G66" s="80">
        <f t="shared" si="0"/>
        <v>1</v>
      </c>
      <c r="H66" s="80">
        <f t="shared" si="0"/>
        <v>5</v>
      </c>
      <c r="I66" s="80">
        <f t="shared" si="0"/>
        <v>1</v>
      </c>
      <c r="J66" s="80">
        <f t="shared" si="0"/>
        <v>4</v>
      </c>
      <c r="K66" s="80">
        <f t="shared" si="0"/>
        <v>2</v>
      </c>
      <c r="L66" s="80">
        <f t="shared" si="0"/>
        <v>2</v>
      </c>
      <c r="M66" s="80">
        <f t="shared" si="0"/>
        <v>33</v>
      </c>
      <c r="N66" s="80">
        <f t="shared" si="0"/>
        <v>47</v>
      </c>
      <c r="O66" s="80">
        <f t="shared" si="0"/>
        <v>3</v>
      </c>
      <c r="P66" s="106">
        <f t="shared" si="0"/>
        <v>7</v>
      </c>
    </row>
  </sheetData>
  <mergeCells count="1">
    <mergeCell ref="K12:L12"/>
  </mergeCells>
  <printOptions/>
  <pageMargins left="0.5" right="0.5" top="0.25" bottom="0.25" header="0.5" footer="0.5"/>
  <pageSetup firstPageNumber="10" useFirstPageNumber="1" horizontalDpi="180" verticalDpi="180" orientation="portrait" r:id="rId1"/>
  <headerFooter alignWithMargins="0">
    <oddFooter>&amp;C &amp;P</oddFoot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90"/>
  <sheetViews>
    <sheetView zoomScaleSheetLayoutView="100" workbookViewId="0" topLeftCell="A1">
      <selection activeCell="N10" sqref="N10"/>
    </sheetView>
  </sheetViews>
  <sheetFormatPr defaultColWidth="9.140625" defaultRowHeight="10.5"/>
  <cols>
    <col min="1" max="1" width="36.421875" style="0" customWidth="1"/>
    <col min="2" max="2" width="7.421875" style="51" customWidth="1"/>
    <col min="3" max="3" width="5.8515625" style="51" customWidth="1"/>
    <col min="4" max="4" width="5.57421875" style="51" customWidth="1"/>
    <col min="5" max="5" width="7.421875" style="51" customWidth="1"/>
    <col min="6" max="7" width="5.421875" style="51" customWidth="1"/>
    <col min="8" max="8" width="7.421875" style="51" customWidth="1"/>
    <col min="9" max="9" width="5.421875" style="51" customWidth="1"/>
    <col min="10" max="10" width="4.8515625" style="51" customWidth="1"/>
    <col min="11" max="11" width="7.421875" style="51" customWidth="1"/>
    <col min="12" max="13" width="5.421875" style="51" customWidth="1"/>
  </cols>
  <sheetData>
    <row r="1" spans="1:13" ht="12.75">
      <c r="A1" s="5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5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.75">
      <c r="A3" s="5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>
      <c r="A4" s="5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2.75">
      <c r="A5" s="5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2.75">
      <c r="A6" s="3" t="s">
        <v>312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7.25" customHeight="1">
      <c r="A7" s="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2.7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2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2" customHeight="1">
      <c r="A10" s="37"/>
      <c r="B10" s="37"/>
      <c r="C10" s="37"/>
      <c r="D10" s="37"/>
      <c r="E10" s="37"/>
      <c r="F10" s="93"/>
      <c r="G10" s="93"/>
      <c r="H10" s="37"/>
      <c r="I10" s="93"/>
      <c r="J10" s="93"/>
      <c r="K10" s="37"/>
      <c r="L10" s="93"/>
      <c r="M10" s="93"/>
    </row>
    <row r="11" spans="1:13" ht="12.75">
      <c r="A11" s="5" t="s">
        <v>171</v>
      </c>
      <c r="B11" s="6"/>
      <c r="C11" s="6"/>
      <c r="D11" s="6"/>
      <c r="E11" s="73"/>
      <c r="F11" s="73"/>
      <c r="G11" s="73"/>
      <c r="H11" s="73"/>
      <c r="I11" s="98"/>
      <c r="J11" s="73"/>
      <c r="K11" s="73"/>
      <c r="L11" s="73"/>
      <c r="M11" s="73"/>
    </row>
    <row r="12" spans="1:13" ht="13.5" customHeight="1">
      <c r="A12" s="5" t="s">
        <v>6</v>
      </c>
      <c r="B12" s="6"/>
      <c r="C12" s="6"/>
      <c r="D12" s="6"/>
      <c r="E12" s="73"/>
      <c r="F12" s="73"/>
      <c r="G12" s="73"/>
      <c r="H12" s="73"/>
      <c r="I12" s="98"/>
      <c r="J12" s="73"/>
      <c r="K12" s="73"/>
      <c r="L12" s="73"/>
      <c r="M12" s="73"/>
    </row>
    <row r="13" spans="1:13" ht="13.5" customHeight="1">
      <c r="A13" s="5" t="s">
        <v>338</v>
      </c>
      <c r="B13" s="6"/>
      <c r="C13" s="6"/>
      <c r="D13" s="6"/>
      <c r="E13" s="73"/>
      <c r="F13" s="73"/>
      <c r="G13" s="73"/>
      <c r="H13" s="73"/>
      <c r="I13" s="98"/>
      <c r="J13" s="73"/>
      <c r="K13" s="73"/>
      <c r="L13" s="73"/>
      <c r="M13" s="73"/>
    </row>
    <row r="14" spans="1:13" ht="12.75">
      <c r="A14" s="3" t="s">
        <v>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8.25" customHeight="1">
      <c r="A15" s="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14" ht="11.25" customHeight="1">
      <c r="B16" s="74" t="s">
        <v>8</v>
      </c>
      <c r="C16" s="74"/>
      <c r="D16" s="74"/>
      <c r="E16" s="74" t="s">
        <v>9</v>
      </c>
      <c r="F16" s="74"/>
      <c r="G16" s="74"/>
      <c r="H16" s="74" t="s">
        <v>10</v>
      </c>
      <c r="I16" s="74"/>
      <c r="J16" s="74"/>
      <c r="K16" s="74" t="s">
        <v>11</v>
      </c>
      <c r="L16" s="74"/>
      <c r="M16" s="74"/>
      <c r="N16" s="1"/>
    </row>
    <row r="17" spans="1:14" ht="11.25" customHeight="1">
      <c r="A17" s="2"/>
      <c r="B17" s="74" t="s">
        <v>339</v>
      </c>
      <c r="C17" s="74"/>
      <c r="D17" s="74"/>
      <c r="E17" s="74">
        <v>2007</v>
      </c>
      <c r="F17" s="74"/>
      <c r="G17" s="74"/>
      <c r="H17" s="74">
        <v>2007</v>
      </c>
      <c r="I17" s="74"/>
      <c r="J17" s="74"/>
      <c r="K17" s="74">
        <v>2008</v>
      </c>
      <c r="L17" s="74"/>
      <c r="M17" s="74"/>
      <c r="N17" s="1"/>
    </row>
    <row r="18" spans="1:14" ht="13.5" customHeight="1" thickBot="1">
      <c r="A18" s="15"/>
      <c r="B18" s="84" t="s">
        <v>12</v>
      </c>
      <c r="C18" s="84" t="s">
        <v>13</v>
      </c>
      <c r="D18" s="84" t="s">
        <v>14</v>
      </c>
      <c r="E18" s="84" t="s">
        <v>12</v>
      </c>
      <c r="F18" s="84" t="s">
        <v>13</v>
      </c>
      <c r="G18" s="84" t="s">
        <v>14</v>
      </c>
      <c r="H18" s="84" t="s">
        <v>12</v>
      </c>
      <c r="I18" s="84" t="s">
        <v>13</v>
      </c>
      <c r="J18" s="84" t="s">
        <v>14</v>
      </c>
      <c r="K18" s="84" t="s">
        <v>12</v>
      </c>
      <c r="L18" s="84" t="s">
        <v>13</v>
      </c>
      <c r="M18" s="84" t="s">
        <v>14</v>
      </c>
      <c r="N18" s="1"/>
    </row>
    <row r="19" spans="1:14" ht="13.5" customHeight="1" thickBot="1">
      <c r="A19" s="9" t="s">
        <v>315</v>
      </c>
      <c r="B19" s="82">
        <f>SUM(C19,D19)</f>
        <v>105</v>
      </c>
      <c r="C19" s="82">
        <f>SUM(C21,C108)</f>
        <v>40</v>
      </c>
      <c r="D19" s="82">
        <f>SUM(D21,D108)</f>
        <v>65</v>
      </c>
      <c r="E19" s="82">
        <f>SUM(F19,G19)</f>
        <v>21</v>
      </c>
      <c r="F19" s="82">
        <f>SUM(F21,F108)</f>
        <v>9</v>
      </c>
      <c r="G19" s="82">
        <f>SUM(G21,G108)</f>
        <v>12</v>
      </c>
      <c r="H19" s="82">
        <f>SUM(I19,J19)</f>
        <v>49</v>
      </c>
      <c r="I19" s="82">
        <f>SUM(I21,I108)</f>
        <v>23</v>
      </c>
      <c r="J19" s="82">
        <f>SUM(J21,J108)</f>
        <v>26</v>
      </c>
      <c r="K19" s="82">
        <f>SUM(L19,M19)</f>
        <v>35</v>
      </c>
      <c r="L19" s="82">
        <f>SUM(L21,L108)</f>
        <v>8</v>
      </c>
      <c r="M19" s="103">
        <f>SUM(M21,M108)</f>
        <v>27</v>
      </c>
      <c r="N19" s="1"/>
    </row>
    <row r="20" spans="1:13" ht="13.5" customHeight="1" thickBot="1">
      <c r="A20" s="1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4" ht="13.5" customHeight="1" thickBot="1">
      <c r="A21" s="9" t="s">
        <v>314</v>
      </c>
      <c r="B21" s="82">
        <f>SUM(C21:D21)</f>
        <v>15</v>
      </c>
      <c r="C21" s="82">
        <f>SUM(C23,C37,C51,C88)</f>
        <v>4</v>
      </c>
      <c r="D21" s="82">
        <f>SUM(D23,D37,D51,D88)</f>
        <v>11</v>
      </c>
      <c r="E21" s="75">
        <f>E23+E37+E51+E88</f>
        <v>2</v>
      </c>
      <c r="F21" s="82">
        <f>F23+F37+F51+F88</f>
        <v>1</v>
      </c>
      <c r="G21" s="75">
        <f>G23+G37+G51+G88</f>
        <v>1</v>
      </c>
      <c r="H21" s="75">
        <f>SUM(H23,H37,H51,H88)</f>
        <v>4</v>
      </c>
      <c r="I21" s="75">
        <f>I88+I51+I37+I23</f>
        <v>2</v>
      </c>
      <c r="J21" s="75">
        <f>J88+J51+J37+J23</f>
        <v>2</v>
      </c>
      <c r="K21" s="75">
        <f>K23+K37+K51+K88</f>
        <v>9</v>
      </c>
      <c r="L21" s="75">
        <f>L23+L37+L51+L88</f>
        <v>1</v>
      </c>
      <c r="M21" s="104">
        <f>M23+M37+M51+M88</f>
        <v>8</v>
      </c>
      <c r="N21" s="1"/>
    </row>
    <row r="22" spans="1:14" ht="10.5" customHeight="1">
      <c r="A22" s="2"/>
      <c r="B22" s="72"/>
      <c r="C22" s="72"/>
      <c r="D22" s="72"/>
      <c r="E22" s="70"/>
      <c r="F22" s="72"/>
      <c r="G22" s="70"/>
      <c r="H22" s="70"/>
      <c r="I22" s="70"/>
      <c r="J22" s="70"/>
      <c r="K22" s="70"/>
      <c r="L22" s="70"/>
      <c r="M22" s="70"/>
      <c r="N22" s="1"/>
    </row>
    <row r="23" spans="1:14" ht="14.25" customHeight="1" thickBot="1">
      <c r="A23" s="12" t="s">
        <v>16</v>
      </c>
      <c r="B23" s="83">
        <f>SUM(C23,D23)</f>
        <v>0</v>
      </c>
      <c r="C23" s="83">
        <f>SUM(F23,I23,L23)</f>
        <v>0</v>
      </c>
      <c r="D23" s="83">
        <f>SUM(G23,J23,M23)</f>
        <v>0</v>
      </c>
      <c r="E23" s="76">
        <f aca="true" t="shared" si="0" ref="E23:M23">SUM(E25:E35)</f>
        <v>0</v>
      </c>
      <c r="F23" s="83">
        <f t="shared" si="0"/>
        <v>0</v>
      </c>
      <c r="G23" s="76">
        <f t="shared" si="0"/>
        <v>0</v>
      </c>
      <c r="H23" s="76">
        <f t="shared" si="0"/>
        <v>0</v>
      </c>
      <c r="I23" s="76">
        <f t="shared" si="0"/>
        <v>0</v>
      </c>
      <c r="J23" s="76">
        <f t="shared" si="0"/>
        <v>0</v>
      </c>
      <c r="K23" s="76">
        <f t="shared" si="0"/>
        <v>0</v>
      </c>
      <c r="L23" s="76">
        <f t="shared" si="0"/>
        <v>0</v>
      </c>
      <c r="M23" s="76">
        <f t="shared" si="0"/>
        <v>0</v>
      </c>
      <c r="N23" s="1"/>
    </row>
    <row r="24" spans="1:14" ht="9.75" customHeight="1">
      <c r="A24" s="2"/>
      <c r="B24" s="70"/>
      <c r="C24" s="72"/>
      <c r="D24" s="72"/>
      <c r="E24" s="70"/>
      <c r="F24" s="72"/>
      <c r="G24" s="70"/>
      <c r="H24" s="70"/>
      <c r="I24" s="70"/>
      <c r="J24" s="70"/>
      <c r="K24" s="70"/>
      <c r="L24" s="70"/>
      <c r="M24" s="70"/>
      <c r="N24" s="1"/>
    </row>
    <row r="25" spans="1:14" ht="13.5" customHeight="1">
      <c r="A25" s="3" t="s">
        <v>284</v>
      </c>
      <c r="B25" s="70">
        <f aca="true" t="shared" si="1" ref="B25:B35">C25+D25</f>
        <v>0</v>
      </c>
      <c r="C25" s="72">
        <f aca="true" t="shared" si="2" ref="C25:C35">SUM(F25,I25,L25)</f>
        <v>0</v>
      </c>
      <c r="D25" s="72">
        <f aca="true" t="shared" si="3" ref="D25:D35">SUM(G25,J25,M25)</f>
        <v>0</v>
      </c>
      <c r="E25" s="70">
        <f aca="true" t="shared" si="4" ref="E25:E35">F25+G25</f>
        <v>0</v>
      </c>
      <c r="F25" s="70">
        <v>0</v>
      </c>
      <c r="G25" s="70">
        <v>0</v>
      </c>
      <c r="H25" s="70">
        <f aca="true" t="shared" si="5" ref="H25:H35">I25+J25</f>
        <v>0</v>
      </c>
      <c r="I25" s="70">
        <v>0</v>
      </c>
      <c r="J25" s="70">
        <v>0</v>
      </c>
      <c r="K25" s="70">
        <f aca="true" t="shared" si="6" ref="K25:K35">L25+M25</f>
        <v>0</v>
      </c>
      <c r="L25" s="70">
        <v>0</v>
      </c>
      <c r="M25" s="70">
        <v>0</v>
      </c>
      <c r="N25" s="1"/>
    </row>
    <row r="26" spans="1:14" ht="13.5" customHeight="1">
      <c r="A26" s="3" t="s">
        <v>17</v>
      </c>
      <c r="B26" s="70">
        <f t="shared" si="1"/>
        <v>0</v>
      </c>
      <c r="C26" s="72">
        <f t="shared" si="2"/>
        <v>0</v>
      </c>
      <c r="D26" s="72">
        <f t="shared" si="3"/>
        <v>0</v>
      </c>
      <c r="E26" s="70">
        <f t="shared" si="4"/>
        <v>0</v>
      </c>
      <c r="F26" s="70">
        <v>0</v>
      </c>
      <c r="G26" s="70">
        <v>0</v>
      </c>
      <c r="H26" s="70">
        <f t="shared" si="5"/>
        <v>0</v>
      </c>
      <c r="I26" s="70">
        <v>0</v>
      </c>
      <c r="J26" s="70">
        <v>0</v>
      </c>
      <c r="K26" s="70">
        <f t="shared" si="6"/>
        <v>0</v>
      </c>
      <c r="L26" s="70">
        <v>0</v>
      </c>
      <c r="M26" s="70">
        <v>0</v>
      </c>
      <c r="N26" s="1"/>
    </row>
    <row r="27" spans="1:14" ht="13.5" customHeight="1">
      <c r="A27" s="3" t="s">
        <v>18</v>
      </c>
      <c r="B27" s="70">
        <f t="shared" si="1"/>
        <v>0</v>
      </c>
      <c r="C27" s="72">
        <f t="shared" si="2"/>
        <v>0</v>
      </c>
      <c r="D27" s="72">
        <f t="shared" si="3"/>
        <v>0</v>
      </c>
      <c r="E27" s="70">
        <f t="shared" si="4"/>
        <v>0</v>
      </c>
      <c r="F27" s="70">
        <v>0</v>
      </c>
      <c r="G27" s="70">
        <v>0</v>
      </c>
      <c r="H27" s="70">
        <f t="shared" si="5"/>
        <v>0</v>
      </c>
      <c r="I27" s="70">
        <v>0</v>
      </c>
      <c r="J27" s="70">
        <v>0</v>
      </c>
      <c r="K27" s="70">
        <f t="shared" si="6"/>
        <v>0</v>
      </c>
      <c r="L27" s="70">
        <v>0</v>
      </c>
      <c r="M27" s="70">
        <v>0</v>
      </c>
      <c r="N27" s="1"/>
    </row>
    <row r="28" spans="1:14" ht="13.5" customHeight="1">
      <c r="A28" s="3" t="s">
        <v>19</v>
      </c>
      <c r="B28" s="70">
        <f t="shared" si="1"/>
        <v>0</v>
      </c>
      <c r="C28" s="72">
        <f t="shared" si="2"/>
        <v>0</v>
      </c>
      <c r="D28" s="72">
        <f t="shared" si="3"/>
        <v>0</v>
      </c>
      <c r="E28" s="70">
        <f t="shared" si="4"/>
        <v>0</v>
      </c>
      <c r="F28" s="70">
        <v>0</v>
      </c>
      <c r="G28" s="70">
        <v>0</v>
      </c>
      <c r="H28" s="70">
        <f t="shared" si="5"/>
        <v>0</v>
      </c>
      <c r="I28" s="70">
        <v>0</v>
      </c>
      <c r="J28" s="70">
        <v>0</v>
      </c>
      <c r="K28" s="70">
        <f t="shared" si="6"/>
        <v>0</v>
      </c>
      <c r="L28" s="70">
        <v>0</v>
      </c>
      <c r="M28" s="70">
        <v>0</v>
      </c>
      <c r="N28" s="1"/>
    </row>
    <row r="29" spans="1:14" ht="13.5" customHeight="1">
      <c r="A29" s="3" t="s">
        <v>20</v>
      </c>
      <c r="B29" s="70">
        <f t="shared" si="1"/>
        <v>0</v>
      </c>
      <c r="C29" s="72">
        <f t="shared" si="2"/>
        <v>0</v>
      </c>
      <c r="D29" s="72">
        <f t="shared" si="3"/>
        <v>0</v>
      </c>
      <c r="E29" s="70">
        <f t="shared" si="4"/>
        <v>0</v>
      </c>
      <c r="F29" s="70">
        <v>0</v>
      </c>
      <c r="G29" s="70">
        <v>0</v>
      </c>
      <c r="H29" s="70">
        <f t="shared" si="5"/>
        <v>0</v>
      </c>
      <c r="I29" s="70">
        <v>0</v>
      </c>
      <c r="J29" s="70">
        <v>0</v>
      </c>
      <c r="K29" s="70">
        <f t="shared" si="6"/>
        <v>0</v>
      </c>
      <c r="L29" s="70">
        <v>0</v>
      </c>
      <c r="M29" s="70">
        <v>0</v>
      </c>
      <c r="N29" s="1"/>
    </row>
    <row r="30" spans="1:14" ht="13.5" customHeight="1">
      <c r="A30" s="71" t="s">
        <v>21</v>
      </c>
      <c r="B30" s="70">
        <f t="shared" si="1"/>
        <v>0</v>
      </c>
      <c r="C30" s="72">
        <f t="shared" si="2"/>
        <v>0</v>
      </c>
      <c r="D30" s="72">
        <f t="shared" si="3"/>
        <v>0</v>
      </c>
      <c r="E30" s="70">
        <f t="shared" si="4"/>
        <v>0</v>
      </c>
      <c r="F30" s="70">
        <v>0</v>
      </c>
      <c r="G30" s="70">
        <v>0</v>
      </c>
      <c r="H30" s="70">
        <f t="shared" si="5"/>
        <v>0</v>
      </c>
      <c r="I30" s="70">
        <v>0</v>
      </c>
      <c r="J30" s="70">
        <v>0</v>
      </c>
      <c r="K30" s="70">
        <f t="shared" si="6"/>
        <v>0</v>
      </c>
      <c r="L30" s="70">
        <v>0</v>
      </c>
      <c r="M30" s="70">
        <v>0</v>
      </c>
      <c r="N30" s="1"/>
    </row>
    <row r="31" spans="1:14" ht="13.5" customHeight="1">
      <c r="A31" s="3" t="s">
        <v>22</v>
      </c>
      <c r="B31" s="70">
        <f t="shared" si="1"/>
        <v>0</v>
      </c>
      <c r="C31" s="72">
        <f t="shared" si="2"/>
        <v>0</v>
      </c>
      <c r="D31" s="72">
        <f t="shared" si="3"/>
        <v>0</v>
      </c>
      <c r="E31" s="70">
        <f t="shared" si="4"/>
        <v>0</v>
      </c>
      <c r="F31" s="70">
        <v>0</v>
      </c>
      <c r="G31" s="70">
        <v>0</v>
      </c>
      <c r="H31" s="70">
        <f t="shared" si="5"/>
        <v>0</v>
      </c>
      <c r="I31" s="70">
        <v>0</v>
      </c>
      <c r="J31" s="70">
        <v>0</v>
      </c>
      <c r="K31" s="70">
        <f t="shared" si="6"/>
        <v>0</v>
      </c>
      <c r="L31" s="70">
        <v>0</v>
      </c>
      <c r="M31" s="70">
        <v>0</v>
      </c>
      <c r="N31" s="1"/>
    </row>
    <row r="32" spans="1:14" ht="13.5" customHeight="1">
      <c r="A32" s="3" t="s">
        <v>23</v>
      </c>
      <c r="B32" s="70">
        <f t="shared" si="1"/>
        <v>0</v>
      </c>
      <c r="C32" s="72">
        <f t="shared" si="2"/>
        <v>0</v>
      </c>
      <c r="D32" s="72">
        <f t="shared" si="3"/>
        <v>0</v>
      </c>
      <c r="E32" s="70">
        <f t="shared" si="4"/>
        <v>0</v>
      </c>
      <c r="F32" s="70">
        <v>0</v>
      </c>
      <c r="G32" s="70">
        <v>0</v>
      </c>
      <c r="H32" s="70">
        <f t="shared" si="5"/>
        <v>0</v>
      </c>
      <c r="I32" s="70">
        <v>0</v>
      </c>
      <c r="J32" s="70">
        <v>0</v>
      </c>
      <c r="K32" s="70">
        <f t="shared" si="6"/>
        <v>0</v>
      </c>
      <c r="L32" s="70">
        <v>0</v>
      </c>
      <c r="M32" s="70">
        <v>0</v>
      </c>
      <c r="N32" s="1"/>
    </row>
    <row r="33" spans="1:14" ht="13.5" customHeight="1">
      <c r="A33" s="3" t="s">
        <v>24</v>
      </c>
      <c r="B33" s="70">
        <f t="shared" si="1"/>
        <v>0</v>
      </c>
      <c r="C33" s="72">
        <f t="shared" si="2"/>
        <v>0</v>
      </c>
      <c r="D33" s="72">
        <f t="shared" si="3"/>
        <v>0</v>
      </c>
      <c r="E33" s="70">
        <f t="shared" si="4"/>
        <v>0</v>
      </c>
      <c r="F33" s="70">
        <v>0</v>
      </c>
      <c r="G33" s="70">
        <v>0</v>
      </c>
      <c r="H33" s="70">
        <f t="shared" si="5"/>
        <v>0</v>
      </c>
      <c r="I33" s="70">
        <v>0</v>
      </c>
      <c r="J33" s="70">
        <v>0</v>
      </c>
      <c r="K33" s="70">
        <f t="shared" si="6"/>
        <v>0</v>
      </c>
      <c r="L33" s="70">
        <v>0</v>
      </c>
      <c r="M33" s="70">
        <v>0</v>
      </c>
      <c r="N33" s="1"/>
    </row>
    <row r="34" spans="1:14" ht="13.5" customHeight="1">
      <c r="A34" s="3" t="s">
        <v>276</v>
      </c>
      <c r="B34" s="70">
        <f t="shared" si="1"/>
        <v>0</v>
      </c>
      <c r="C34" s="72">
        <f t="shared" si="2"/>
        <v>0</v>
      </c>
      <c r="D34" s="72">
        <f t="shared" si="3"/>
        <v>0</v>
      </c>
      <c r="E34" s="70">
        <f t="shared" si="4"/>
        <v>0</v>
      </c>
      <c r="F34" s="70">
        <v>0</v>
      </c>
      <c r="G34" s="70">
        <v>0</v>
      </c>
      <c r="H34" s="70">
        <f t="shared" si="5"/>
        <v>0</v>
      </c>
      <c r="I34" s="70">
        <v>0</v>
      </c>
      <c r="J34" s="70">
        <v>0</v>
      </c>
      <c r="K34" s="70">
        <f t="shared" si="6"/>
        <v>0</v>
      </c>
      <c r="L34" s="70">
        <v>0</v>
      </c>
      <c r="M34" s="70">
        <v>0</v>
      </c>
      <c r="N34" s="1"/>
    </row>
    <row r="35" spans="1:14" ht="13.5" customHeight="1">
      <c r="A35" s="3" t="s">
        <v>25</v>
      </c>
      <c r="B35" s="70">
        <f t="shared" si="1"/>
        <v>0</v>
      </c>
      <c r="C35" s="72">
        <f t="shared" si="2"/>
        <v>0</v>
      </c>
      <c r="D35" s="72">
        <f t="shared" si="3"/>
        <v>0</v>
      </c>
      <c r="E35" s="70">
        <f t="shared" si="4"/>
        <v>0</v>
      </c>
      <c r="F35" s="70">
        <v>0</v>
      </c>
      <c r="G35" s="70">
        <v>0</v>
      </c>
      <c r="H35" s="70">
        <f t="shared" si="5"/>
        <v>0</v>
      </c>
      <c r="I35" s="70">
        <v>0</v>
      </c>
      <c r="J35" s="70">
        <v>0</v>
      </c>
      <c r="K35" s="70">
        <f t="shared" si="6"/>
        <v>0</v>
      </c>
      <c r="L35" s="70">
        <v>0</v>
      </c>
      <c r="M35" s="70">
        <v>0</v>
      </c>
      <c r="N35" s="1"/>
    </row>
    <row r="36" spans="1:14" ht="11.25" customHeight="1">
      <c r="A36" s="2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1"/>
    </row>
    <row r="37" spans="1:14" ht="13.5" customHeight="1" thickBot="1">
      <c r="A37" s="12" t="s">
        <v>26</v>
      </c>
      <c r="B37" s="83">
        <f>SUM(C37,D37)</f>
        <v>6</v>
      </c>
      <c r="C37" s="83">
        <f>SUM(F37,I37,L37)</f>
        <v>1</v>
      </c>
      <c r="D37" s="83">
        <f>SUM(G37,J37,M37)</f>
        <v>5</v>
      </c>
      <c r="E37" s="76">
        <f aca="true" t="shared" si="7" ref="E37:M37">SUM(E39:E45)</f>
        <v>1</v>
      </c>
      <c r="F37" s="76">
        <f t="shared" si="7"/>
        <v>0</v>
      </c>
      <c r="G37" s="76">
        <f t="shared" si="7"/>
        <v>1</v>
      </c>
      <c r="H37" s="76">
        <f t="shared" si="7"/>
        <v>1</v>
      </c>
      <c r="I37" s="76">
        <f t="shared" si="7"/>
        <v>1</v>
      </c>
      <c r="J37" s="76">
        <f t="shared" si="7"/>
        <v>0</v>
      </c>
      <c r="K37" s="76">
        <f t="shared" si="7"/>
        <v>4</v>
      </c>
      <c r="L37" s="76">
        <f t="shared" si="7"/>
        <v>0</v>
      </c>
      <c r="M37" s="76">
        <f t="shared" si="7"/>
        <v>4</v>
      </c>
      <c r="N37" s="1"/>
    </row>
    <row r="38" spans="1:14" ht="13.5" customHeight="1">
      <c r="A38" s="14"/>
      <c r="B38" s="77"/>
      <c r="C38" s="84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1"/>
    </row>
    <row r="39" spans="1:14" ht="13.5" customHeight="1">
      <c r="A39" s="2" t="s">
        <v>27</v>
      </c>
      <c r="B39" s="70">
        <f aca="true" t="shared" si="8" ref="B39:B45">C39+D39</f>
        <v>0</v>
      </c>
      <c r="C39" s="70">
        <f aca="true" t="shared" si="9" ref="C39:D45">SUM(F39,I39,L39)</f>
        <v>0</v>
      </c>
      <c r="D39" s="70">
        <f t="shared" si="9"/>
        <v>0</v>
      </c>
      <c r="E39" s="70">
        <f aca="true" t="shared" si="10" ref="E39:E45">F39+G39</f>
        <v>0</v>
      </c>
      <c r="F39" s="70">
        <v>0</v>
      </c>
      <c r="G39" s="70">
        <v>0</v>
      </c>
      <c r="H39" s="70">
        <f aca="true" t="shared" si="11" ref="H39:H45">I39+J39</f>
        <v>0</v>
      </c>
      <c r="I39" s="70">
        <v>0</v>
      </c>
      <c r="J39" s="70">
        <v>0</v>
      </c>
      <c r="K39" s="70">
        <f>L39+M39</f>
        <v>0</v>
      </c>
      <c r="L39" s="70">
        <v>0</v>
      </c>
      <c r="M39" s="70">
        <v>0</v>
      </c>
      <c r="N39" s="1"/>
    </row>
    <row r="40" spans="1:14" ht="13.5" customHeight="1">
      <c r="A40" s="71" t="s">
        <v>28</v>
      </c>
      <c r="B40" s="70">
        <f t="shared" si="8"/>
        <v>1</v>
      </c>
      <c r="C40" s="70">
        <f t="shared" si="9"/>
        <v>1</v>
      </c>
      <c r="D40" s="70">
        <f t="shared" si="9"/>
        <v>0</v>
      </c>
      <c r="E40" s="70">
        <f t="shared" si="10"/>
        <v>0</v>
      </c>
      <c r="F40" s="70">
        <v>0</v>
      </c>
      <c r="G40" s="70">
        <v>0</v>
      </c>
      <c r="H40" s="70">
        <f t="shared" si="11"/>
        <v>1</v>
      </c>
      <c r="I40" s="70">
        <v>1</v>
      </c>
      <c r="J40" s="70">
        <v>0</v>
      </c>
      <c r="K40" s="70">
        <f>L40+M40</f>
        <v>0</v>
      </c>
      <c r="L40" s="70">
        <v>0</v>
      </c>
      <c r="M40" s="70">
        <v>0</v>
      </c>
      <c r="N40" s="1"/>
    </row>
    <row r="41" spans="1:14" ht="13.5" customHeight="1">
      <c r="A41" s="70" t="s">
        <v>29</v>
      </c>
      <c r="B41" s="70">
        <f t="shared" si="8"/>
        <v>0</v>
      </c>
      <c r="C41" s="70">
        <f t="shared" si="9"/>
        <v>0</v>
      </c>
      <c r="D41" s="70">
        <f t="shared" si="9"/>
        <v>0</v>
      </c>
      <c r="E41" s="70">
        <f t="shared" si="10"/>
        <v>0</v>
      </c>
      <c r="F41" s="70">
        <v>0</v>
      </c>
      <c r="G41" s="70">
        <v>0</v>
      </c>
      <c r="H41" s="70">
        <f t="shared" si="11"/>
        <v>0</v>
      </c>
      <c r="I41" s="70">
        <v>0</v>
      </c>
      <c r="J41" s="70">
        <v>0</v>
      </c>
      <c r="K41" s="70">
        <f>L41+M41</f>
        <v>0</v>
      </c>
      <c r="L41" s="70">
        <v>0</v>
      </c>
      <c r="M41" s="70">
        <v>0</v>
      </c>
      <c r="N41" s="1"/>
    </row>
    <row r="42" spans="1:14" ht="13.5" customHeight="1">
      <c r="A42" s="70" t="s">
        <v>30</v>
      </c>
      <c r="B42" s="70">
        <f t="shared" si="8"/>
        <v>1</v>
      </c>
      <c r="C42" s="70">
        <f t="shared" si="9"/>
        <v>0</v>
      </c>
      <c r="D42" s="70">
        <f t="shared" si="9"/>
        <v>1</v>
      </c>
      <c r="E42" s="70">
        <f t="shared" si="10"/>
        <v>0</v>
      </c>
      <c r="F42" s="70">
        <v>0</v>
      </c>
      <c r="G42" s="70">
        <v>0</v>
      </c>
      <c r="H42" s="70">
        <f t="shared" si="11"/>
        <v>0</v>
      </c>
      <c r="I42" s="70">
        <v>0</v>
      </c>
      <c r="J42" s="70">
        <v>0</v>
      </c>
      <c r="K42" s="70">
        <f>L42+M42</f>
        <v>1</v>
      </c>
      <c r="L42" s="70">
        <v>0</v>
      </c>
      <c r="M42" s="70">
        <v>1</v>
      </c>
      <c r="N42" s="1"/>
    </row>
    <row r="43" spans="1:14" ht="13.5" customHeight="1">
      <c r="A43" s="70" t="s">
        <v>31</v>
      </c>
      <c r="B43" s="70">
        <f t="shared" si="8"/>
        <v>1</v>
      </c>
      <c r="C43" s="70">
        <f t="shared" si="9"/>
        <v>0</v>
      </c>
      <c r="D43" s="70">
        <f t="shared" si="9"/>
        <v>1</v>
      </c>
      <c r="E43" s="70">
        <f t="shared" si="10"/>
        <v>0</v>
      </c>
      <c r="F43" s="70">
        <v>0</v>
      </c>
      <c r="G43" s="70">
        <v>0</v>
      </c>
      <c r="H43" s="70">
        <f t="shared" si="11"/>
        <v>0</v>
      </c>
      <c r="I43" s="70">
        <v>0</v>
      </c>
      <c r="J43" s="70">
        <v>0</v>
      </c>
      <c r="K43" s="70">
        <f>L43+M43</f>
        <v>1</v>
      </c>
      <c r="L43" s="70">
        <v>0</v>
      </c>
      <c r="M43" s="70">
        <v>1</v>
      </c>
      <c r="N43" s="1"/>
    </row>
    <row r="44" spans="1:14" ht="13.5" customHeight="1">
      <c r="A44" s="70" t="s">
        <v>32</v>
      </c>
      <c r="B44" s="70">
        <f t="shared" si="8"/>
        <v>2</v>
      </c>
      <c r="C44" s="70">
        <f t="shared" si="9"/>
        <v>0</v>
      </c>
      <c r="D44" s="70">
        <f t="shared" si="9"/>
        <v>2</v>
      </c>
      <c r="E44" s="70">
        <f t="shared" si="10"/>
        <v>1</v>
      </c>
      <c r="F44" s="70">
        <v>0</v>
      </c>
      <c r="G44" s="70">
        <v>1</v>
      </c>
      <c r="H44" s="70">
        <f t="shared" si="11"/>
        <v>0</v>
      </c>
      <c r="I44" s="70">
        <v>0</v>
      </c>
      <c r="J44" s="70">
        <v>0</v>
      </c>
      <c r="K44" s="70">
        <f>L44+M44</f>
        <v>1</v>
      </c>
      <c r="L44" s="70">
        <v>0</v>
      </c>
      <c r="M44" s="70">
        <v>1</v>
      </c>
      <c r="N44" s="1"/>
    </row>
    <row r="45" spans="1:14" ht="13.5" customHeight="1">
      <c r="A45" s="70" t="s">
        <v>33</v>
      </c>
      <c r="B45" s="70">
        <f t="shared" si="8"/>
        <v>1</v>
      </c>
      <c r="C45" s="70">
        <f t="shared" si="9"/>
        <v>0</v>
      </c>
      <c r="D45" s="70">
        <f t="shared" si="9"/>
        <v>1</v>
      </c>
      <c r="E45" s="70">
        <f t="shared" si="10"/>
        <v>0</v>
      </c>
      <c r="F45" s="70">
        <v>0</v>
      </c>
      <c r="G45" s="70">
        <v>0</v>
      </c>
      <c r="H45" s="70">
        <f t="shared" si="11"/>
        <v>0</v>
      </c>
      <c r="I45" s="70">
        <v>0</v>
      </c>
      <c r="J45" s="70">
        <v>0</v>
      </c>
      <c r="K45" s="70">
        <f>L45+M45</f>
        <v>1</v>
      </c>
      <c r="L45" s="70">
        <v>0</v>
      </c>
      <c r="M45" s="70">
        <v>1</v>
      </c>
      <c r="N45" s="1"/>
    </row>
    <row r="46" spans="1:13" ht="12.75">
      <c r="A46" s="70" t="s">
        <v>181</v>
      </c>
      <c r="I46" s="99"/>
      <c r="K46" s="70"/>
      <c r="L46" s="70"/>
      <c r="M46" s="70"/>
    </row>
    <row r="47" spans="1:13" ht="9" customHeight="1">
      <c r="A47" s="2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2.75">
      <c r="A48" s="3" t="s">
        <v>7</v>
      </c>
      <c r="B48" s="74" t="s">
        <v>8</v>
      </c>
      <c r="C48" s="74"/>
      <c r="D48" s="74"/>
      <c r="E48" s="74" t="s">
        <v>9</v>
      </c>
      <c r="F48" s="74"/>
      <c r="G48" s="74"/>
      <c r="H48" s="74" t="s">
        <v>10</v>
      </c>
      <c r="I48" s="74"/>
      <c r="J48" s="74"/>
      <c r="K48" s="74" t="s">
        <v>11</v>
      </c>
      <c r="L48" s="74"/>
      <c r="M48" s="74"/>
    </row>
    <row r="49" spans="1:13" ht="12.75">
      <c r="A49" s="2"/>
      <c r="B49" s="74" t="s">
        <v>339</v>
      </c>
      <c r="C49" s="74"/>
      <c r="D49" s="74"/>
      <c r="E49" s="74">
        <v>2007</v>
      </c>
      <c r="F49" s="74"/>
      <c r="G49" s="74"/>
      <c r="H49" s="74">
        <v>2007</v>
      </c>
      <c r="I49" s="74"/>
      <c r="J49" s="74"/>
      <c r="K49" s="74">
        <v>2008</v>
      </c>
      <c r="L49" s="74"/>
      <c r="M49" s="74"/>
    </row>
    <row r="50" spans="1:13" ht="12.75">
      <c r="A50" s="7"/>
      <c r="B50" s="78" t="s">
        <v>12</v>
      </c>
      <c r="C50" s="78" t="s">
        <v>13</v>
      </c>
      <c r="D50" s="78" t="s">
        <v>14</v>
      </c>
      <c r="E50" s="78" t="s">
        <v>12</v>
      </c>
      <c r="F50" s="78" t="s">
        <v>13</v>
      </c>
      <c r="G50" s="78" t="s">
        <v>14</v>
      </c>
      <c r="H50" s="78" t="s">
        <v>12</v>
      </c>
      <c r="I50" s="78" t="s">
        <v>13</v>
      </c>
      <c r="J50" s="78" t="s">
        <v>14</v>
      </c>
      <c r="K50" s="78" t="s">
        <v>12</v>
      </c>
      <c r="L50" s="78" t="s">
        <v>13</v>
      </c>
      <c r="M50" s="78" t="s">
        <v>14</v>
      </c>
    </row>
    <row r="51" spans="1:13" ht="13.5" thickBot="1">
      <c r="A51" s="12" t="s">
        <v>35</v>
      </c>
      <c r="B51" s="83">
        <f>SUM(C51:D51)</f>
        <v>5</v>
      </c>
      <c r="C51" s="83">
        <f>SUM(F51,I51,L51)</f>
        <v>1</v>
      </c>
      <c r="D51" s="83">
        <f>SUM(G51,J51,M51)</f>
        <v>4</v>
      </c>
      <c r="E51" s="76">
        <f>SUM(E53,E68)</f>
        <v>1</v>
      </c>
      <c r="F51" s="76">
        <f>SUM(F53,F68)</f>
        <v>1</v>
      </c>
      <c r="G51" s="76">
        <f>SUM(G53,G68)</f>
        <v>0</v>
      </c>
      <c r="H51" s="76">
        <f>SUM(I51:J51)</f>
        <v>1</v>
      </c>
      <c r="I51" s="76">
        <f>I68+I53</f>
        <v>0</v>
      </c>
      <c r="J51" s="76">
        <f>J68+J53</f>
        <v>1</v>
      </c>
      <c r="K51" s="76">
        <f>K53+K68</f>
        <v>3</v>
      </c>
      <c r="L51" s="76">
        <f>L53+L68</f>
        <v>0</v>
      </c>
      <c r="M51" s="76">
        <f>M53+M68</f>
        <v>3</v>
      </c>
    </row>
    <row r="52" spans="1:13" ht="7.5" customHeight="1">
      <c r="A52" s="2"/>
      <c r="B52" s="70"/>
      <c r="C52" s="70"/>
      <c r="D52" s="70"/>
      <c r="E52" s="70"/>
      <c r="F52" s="70"/>
      <c r="H52" s="70"/>
      <c r="I52" s="70"/>
      <c r="J52" s="70"/>
      <c r="K52" s="70"/>
      <c r="L52" s="70"/>
      <c r="M52" s="70"/>
    </row>
    <row r="53" spans="1:13" ht="13.5" thickBot="1">
      <c r="A53" s="12" t="s">
        <v>36</v>
      </c>
      <c r="B53" s="83">
        <f>SUM(C53,D53)</f>
        <v>2</v>
      </c>
      <c r="C53" s="83">
        <f>SUM(F53,I53,L53)</f>
        <v>1</v>
      </c>
      <c r="D53" s="83">
        <f>SUM(G53,J53,M53)</f>
        <v>1</v>
      </c>
      <c r="E53" s="76">
        <f aca="true" t="shared" si="12" ref="E53:M53">SUM(E55:E66)</f>
        <v>1</v>
      </c>
      <c r="F53" s="76">
        <f t="shared" si="12"/>
        <v>1</v>
      </c>
      <c r="G53" s="76">
        <f t="shared" si="12"/>
        <v>0</v>
      </c>
      <c r="H53" s="76">
        <f t="shared" si="12"/>
        <v>0</v>
      </c>
      <c r="I53" s="76">
        <f t="shared" si="12"/>
        <v>0</v>
      </c>
      <c r="J53" s="76">
        <f t="shared" si="12"/>
        <v>0</v>
      </c>
      <c r="K53" s="76">
        <f t="shared" si="12"/>
        <v>1</v>
      </c>
      <c r="L53" s="76">
        <f t="shared" si="12"/>
        <v>0</v>
      </c>
      <c r="M53" s="76">
        <f t="shared" si="12"/>
        <v>1</v>
      </c>
    </row>
    <row r="54" spans="1:13" ht="9.75" customHeight="1">
      <c r="A54" s="2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12.75">
      <c r="A55" s="2" t="s">
        <v>37</v>
      </c>
      <c r="B55" s="70">
        <f aca="true" t="shared" si="13" ref="B55:B66">C55+D55</f>
        <v>1</v>
      </c>
      <c r="C55" s="70">
        <f aca="true" t="shared" si="14" ref="C55:C66">SUM(F55,I55,L55)</f>
        <v>1</v>
      </c>
      <c r="D55" s="70">
        <f aca="true" t="shared" si="15" ref="D55:D66">SUM(G55,J55,M55)</f>
        <v>0</v>
      </c>
      <c r="E55" s="70">
        <f aca="true" t="shared" si="16" ref="E55:E66">SUM(F55,G55)</f>
        <v>1</v>
      </c>
      <c r="F55" s="70">
        <v>1</v>
      </c>
      <c r="G55" s="70">
        <v>0</v>
      </c>
      <c r="H55" s="70">
        <f aca="true" t="shared" si="17" ref="H55:H66">I55+J55</f>
        <v>0</v>
      </c>
      <c r="I55" s="70">
        <v>0</v>
      </c>
      <c r="J55" s="70">
        <v>0</v>
      </c>
      <c r="K55" s="70">
        <f aca="true" t="shared" si="18" ref="K55:K66">L55+M55</f>
        <v>0</v>
      </c>
      <c r="L55" s="70">
        <v>0</v>
      </c>
      <c r="M55" s="70">
        <v>0</v>
      </c>
    </row>
    <row r="56" spans="1:13" ht="12.75">
      <c r="A56" s="2" t="s">
        <v>277</v>
      </c>
      <c r="B56" s="70">
        <f t="shared" si="13"/>
        <v>0</v>
      </c>
      <c r="C56" s="70">
        <f t="shared" si="14"/>
        <v>0</v>
      </c>
      <c r="D56" s="70">
        <f t="shared" si="15"/>
        <v>0</v>
      </c>
      <c r="E56" s="70">
        <f t="shared" si="16"/>
        <v>0</v>
      </c>
      <c r="F56" s="70">
        <v>0</v>
      </c>
      <c r="G56" s="70">
        <v>0</v>
      </c>
      <c r="H56" s="70">
        <f t="shared" si="17"/>
        <v>0</v>
      </c>
      <c r="I56" s="70">
        <v>0</v>
      </c>
      <c r="J56" s="70">
        <v>0</v>
      </c>
      <c r="K56" s="70">
        <f t="shared" si="18"/>
        <v>0</v>
      </c>
      <c r="L56" s="70">
        <v>0</v>
      </c>
      <c r="M56" s="70">
        <v>0</v>
      </c>
    </row>
    <row r="57" spans="1:13" ht="12.75">
      <c r="A57" s="2" t="s">
        <v>38</v>
      </c>
      <c r="B57" s="70">
        <f t="shared" si="13"/>
        <v>0</v>
      </c>
      <c r="C57" s="70">
        <f t="shared" si="14"/>
        <v>0</v>
      </c>
      <c r="D57" s="70">
        <f t="shared" si="15"/>
        <v>0</v>
      </c>
      <c r="E57" s="70">
        <f t="shared" si="16"/>
        <v>0</v>
      </c>
      <c r="F57" s="70">
        <v>0</v>
      </c>
      <c r="G57" s="70">
        <v>0</v>
      </c>
      <c r="H57" s="70">
        <f t="shared" si="17"/>
        <v>0</v>
      </c>
      <c r="I57" s="70">
        <v>0</v>
      </c>
      <c r="J57" s="70">
        <v>0</v>
      </c>
      <c r="K57" s="70">
        <f t="shared" si="18"/>
        <v>0</v>
      </c>
      <c r="L57" s="70">
        <v>0</v>
      </c>
      <c r="M57" s="70">
        <v>0</v>
      </c>
    </row>
    <row r="58" spans="1:13" ht="12.75">
      <c r="A58" s="2" t="s">
        <v>39</v>
      </c>
      <c r="B58" s="70">
        <f t="shared" si="13"/>
        <v>0</v>
      </c>
      <c r="C58" s="70">
        <f t="shared" si="14"/>
        <v>0</v>
      </c>
      <c r="D58" s="70">
        <f t="shared" si="15"/>
        <v>0</v>
      </c>
      <c r="E58" s="70">
        <f t="shared" si="16"/>
        <v>0</v>
      </c>
      <c r="F58" s="70">
        <v>0</v>
      </c>
      <c r="G58" s="70">
        <v>0</v>
      </c>
      <c r="H58" s="70">
        <f t="shared" si="17"/>
        <v>0</v>
      </c>
      <c r="I58" s="70">
        <v>0</v>
      </c>
      <c r="J58" s="70">
        <v>0</v>
      </c>
      <c r="K58" s="70">
        <f t="shared" si="18"/>
        <v>0</v>
      </c>
      <c r="L58" s="70">
        <v>0</v>
      </c>
      <c r="M58" s="70">
        <v>0</v>
      </c>
    </row>
    <row r="59" spans="1:13" ht="12.75">
      <c r="A59" s="2" t="s">
        <v>40</v>
      </c>
      <c r="B59" s="70">
        <f t="shared" si="13"/>
        <v>0</v>
      </c>
      <c r="C59" s="70">
        <f t="shared" si="14"/>
        <v>0</v>
      </c>
      <c r="D59" s="70">
        <f t="shared" si="15"/>
        <v>0</v>
      </c>
      <c r="E59" s="70">
        <f t="shared" si="16"/>
        <v>0</v>
      </c>
      <c r="F59" s="70">
        <v>0</v>
      </c>
      <c r="G59" s="70">
        <v>0</v>
      </c>
      <c r="H59" s="70">
        <f t="shared" si="17"/>
        <v>0</v>
      </c>
      <c r="I59" s="70">
        <v>0</v>
      </c>
      <c r="J59" s="70">
        <v>0</v>
      </c>
      <c r="K59" s="70">
        <f t="shared" si="18"/>
        <v>0</v>
      </c>
      <c r="L59" s="70">
        <v>0</v>
      </c>
      <c r="M59" s="70">
        <v>0</v>
      </c>
    </row>
    <row r="60" spans="1:13" ht="12.75">
      <c r="A60" s="2" t="s">
        <v>41</v>
      </c>
      <c r="B60" s="70">
        <f t="shared" si="13"/>
        <v>0</v>
      </c>
      <c r="C60" s="70">
        <f t="shared" si="14"/>
        <v>0</v>
      </c>
      <c r="D60" s="70">
        <f t="shared" si="15"/>
        <v>0</v>
      </c>
      <c r="E60" s="70">
        <f t="shared" si="16"/>
        <v>0</v>
      </c>
      <c r="F60" s="70">
        <v>0</v>
      </c>
      <c r="G60" s="70">
        <v>0</v>
      </c>
      <c r="H60" s="70">
        <f t="shared" si="17"/>
        <v>0</v>
      </c>
      <c r="I60" s="70">
        <v>0</v>
      </c>
      <c r="J60" s="70">
        <v>0</v>
      </c>
      <c r="K60" s="70">
        <f t="shared" si="18"/>
        <v>0</v>
      </c>
      <c r="L60" s="70">
        <v>0</v>
      </c>
      <c r="M60" s="70">
        <v>0</v>
      </c>
    </row>
    <row r="61" spans="1:13" ht="12.75">
      <c r="A61" s="2" t="s">
        <v>42</v>
      </c>
      <c r="B61" s="70">
        <f t="shared" si="13"/>
        <v>0</v>
      </c>
      <c r="C61" s="70">
        <f t="shared" si="14"/>
        <v>0</v>
      </c>
      <c r="D61" s="70">
        <f t="shared" si="15"/>
        <v>0</v>
      </c>
      <c r="E61" s="70">
        <f t="shared" si="16"/>
        <v>0</v>
      </c>
      <c r="F61" s="70">
        <v>0</v>
      </c>
      <c r="G61" s="70">
        <v>0</v>
      </c>
      <c r="H61" s="70">
        <f t="shared" si="17"/>
        <v>0</v>
      </c>
      <c r="I61" s="70">
        <v>0</v>
      </c>
      <c r="J61" s="70">
        <v>0</v>
      </c>
      <c r="K61" s="70">
        <f t="shared" si="18"/>
        <v>0</v>
      </c>
      <c r="L61" s="70">
        <v>0</v>
      </c>
      <c r="M61" s="70">
        <v>0</v>
      </c>
    </row>
    <row r="62" spans="1:13" ht="12.75">
      <c r="A62" s="2" t="s">
        <v>43</v>
      </c>
      <c r="B62" s="70">
        <f t="shared" si="13"/>
        <v>1</v>
      </c>
      <c r="C62" s="70">
        <f t="shared" si="14"/>
        <v>0</v>
      </c>
      <c r="D62" s="70">
        <f t="shared" si="15"/>
        <v>1</v>
      </c>
      <c r="E62" s="70">
        <f t="shared" si="16"/>
        <v>0</v>
      </c>
      <c r="F62" s="70">
        <v>0</v>
      </c>
      <c r="G62" s="70">
        <v>0</v>
      </c>
      <c r="H62" s="70">
        <f t="shared" si="17"/>
        <v>0</v>
      </c>
      <c r="I62" s="70">
        <v>0</v>
      </c>
      <c r="J62" s="70">
        <v>0</v>
      </c>
      <c r="K62" s="70">
        <f t="shared" si="18"/>
        <v>1</v>
      </c>
      <c r="L62" s="70">
        <v>0</v>
      </c>
      <c r="M62" s="70">
        <v>1</v>
      </c>
    </row>
    <row r="63" spans="1:13" ht="12.75">
      <c r="A63" s="2" t="s">
        <v>44</v>
      </c>
      <c r="B63" s="70">
        <f t="shared" si="13"/>
        <v>0</v>
      </c>
      <c r="C63" s="70">
        <f t="shared" si="14"/>
        <v>0</v>
      </c>
      <c r="D63" s="70">
        <f t="shared" si="15"/>
        <v>0</v>
      </c>
      <c r="E63" s="70">
        <f t="shared" si="16"/>
        <v>0</v>
      </c>
      <c r="F63" s="70">
        <v>0</v>
      </c>
      <c r="G63" s="70">
        <v>0</v>
      </c>
      <c r="H63" s="70">
        <f t="shared" si="17"/>
        <v>0</v>
      </c>
      <c r="I63" s="70">
        <v>0</v>
      </c>
      <c r="J63" s="70">
        <v>0</v>
      </c>
      <c r="K63" s="70">
        <f t="shared" si="18"/>
        <v>0</v>
      </c>
      <c r="L63" s="70">
        <v>0</v>
      </c>
      <c r="M63" s="70">
        <v>0</v>
      </c>
    </row>
    <row r="64" spans="1:13" ht="12.75">
      <c r="A64" s="2" t="s">
        <v>45</v>
      </c>
      <c r="B64" s="70">
        <f t="shared" si="13"/>
        <v>0</v>
      </c>
      <c r="C64" s="70">
        <f t="shared" si="14"/>
        <v>0</v>
      </c>
      <c r="D64" s="70">
        <f t="shared" si="15"/>
        <v>0</v>
      </c>
      <c r="E64" s="70">
        <f t="shared" si="16"/>
        <v>0</v>
      </c>
      <c r="F64" s="70">
        <v>0</v>
      </c>
      <c r="G64" s="70">
        <v>0</v>
      </c>
      <c r="H64" s="70">
        <f t="shared" si="17"/>
        <v>0</v>
      </c>
      <c r="I64" s="70">
        <v>0</v>
      </c>
      <c r="J64" s="70">
        <v>0</v>
      </c>
      <c r="K64" s="70">
        <f t="shared" si="18"/>
        <v>0</v>
      </c>
      <c r="L64" s="70">
        <v>0</v>
      </c>
      <c r="M64" s="70">
        <v>0</v>
      </c>
    </row>
    <row r="65" spans="1:13" ht="12.75">
      <c r="A65" s="2" t="s">
        <v>46</v>
      </c>
      <c r="B65" s="70">
        <f t="shared" si="13"/>
        <v>0</v>
      </c>
      <c r="C65" s="70">
        <f t="shared" si="14"/>
        <v>0</v>
      </c>
      <c r="D65" s="70">
        <f t="shared" si="15"/>
        <v>0</v>
      </c>
      <c r="E65" s="70">
        <f t="shared" si="16"/>
        <v>0</v>
      </c>
      <c r="F65" s="70">
        <v>0</v>
      </c>
      <c r="G65" s="70">
        <v>0</v>
      </c>
      <c r="H65" s="70">
        <f t="shared" si="17"/>
        <v>0</v>
      </c>
      <c r="I65" s="70">
        <v>0</v>
      </c>
      <c r="J65" s="70">
        <v>0</v>
      </c>
      <c r="K65" s="70">
        <f t="shared" si="18"/>
        <v>0</v>
      </c>
      <c r="L65" s="70">
        <v>0</v>
      </c>
      <c r="M65" s="70">
        <v>0</v>
      </c>
    </row>
    <row r="66" spans="1:13" ht="12.75">
      <c r="A66" s="2" t="s">
        <v>47</v>
      </c>
      <c r="B66" s="70">
        <f t="shared" si="13"/>
        <v>0</v>
      </c>
      <c r="C66" s="70">
        <f t="shared" si="14"/>
        <v>0</v>
      </c>
      <c r="D66" s="70">
        <f t="shared" si="15"/>
        <v>0</v>
      </c>
      <c r="E66" s="70">
        <f t="shared" si="16"/>
        <v>0</v>
      </c>
      <c r="F66" s="70">
        <v>0</v>
      </c>
      <c r="G66" s="70">
        <v>0</v>
      </c>
      <c r="H66" s="70">
        <f t="shared" si="17"/>
        <v>0</v>
      </c>
      <c r="I66" s="70">
        <v>0</v>
      </c>
      <c r="J66" s="70">
        <v>0</v>
      </c>
      <c r="K66" s="70">
        <f t="shared" si="18"/>
        <v>0</v>
      </c>
      <c r="L66" s="70">
        <v>0</v>
      </c>
      <c r="M66" s="70">
        <v>0</v>
      </c>
    </row>
    <row r="67" spans="1:13" ht="9.75" customHeight="1">
      <c r="A67" s="2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ht="13.5" thickBot="1">
      <c r="A68" s="12" t="s">
        <v>48</v>
      </c>
      <c r="B68" s="83">
        <f>SUM(C68,D68)</f>
        <v>3</v>
      </c>
      <c r="C68" s="83">
        <f>SUM(F68,I68,L68)</f>
        <v>0</v>
      </c>
      <c r="D68" s="83">
        <f>SUM(G68,J68,M68)</f>
        <v>3</v>
      </c>
      <c r="E68" s="76">
        <f aca="true" t="shared" si="19" ref="E68:M68">SUM(E70:E86)</f>
        <v>0</v>
      </c>
      <c r="F68" s="76">
        <f t="shared" si="19"/>
        <v>0</v>
      </c>
      <c r="G68" s="76">
        <f t="shared" si="19"/>
        <v>0</v>
      </c>
      <c r="H68" s="76">
        <f t="shared" si="19"/>
        <v>1</v>
      </c>
      <c r="I68" s="76">
        <f t="shared" si="19"/>
        <v>0</v>
      </c>
      <c r="J68" s="76">
        <f t="shared" si="19"/>
        <v>1</v>
      </c>
      <c r="K68" s="76">
        <f t="shared" si="19"/>
        <v>2</v>
      </c>
      <c r="L68" s="76">
        <f t="shared" si="19"/>
        <v>0</v>
      </c>
      <c r="M68" s="76">
        <f t="shared" si="19"/>
        <v>2</v>
      </c>
    </row>
    <row r="69" spans="1:13" ht="8.25" customHeight="1">
      <c r="A69" s="2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ht="12.75">
      <c r="A70" s="2" t="s">
        <v>49</v>
      </c>
      <c r="B70" s="70">
        <f aca="true" t="shared" si="20" ref="B70:B86">C70+D70</f>
        <v>0</v>
      </c>
      <c r="C70" s="70">
        <f aca="true" t="shared" si="21" ref="C70:C86">SUM(F70,I70,L70)</f>
        <v>0</v>
      </c>
      <c r="D70" s="70">
        <f aca="true" t="shared" si="22" ref="D70:D86">SUM(G70,J70,M70)</f>
        <v>0</v>
      </c>
      <c r="E70" s="70">
        <f aca="true" t="shared" si="23" ref="E70:E86">SUM(F70,G70)</f>
        <v>0</v>
      </c>
      <c r="F70" s="70">
        <v>0</v>
      </c>
      <c r="G70" s="70">
        <v>0</v>
      </c>
      <c r="H70" s="70">
        <f aca="true" t="shared" si="24" ref="H70:H86">I70+J70</f>
        <v>0</v>
      </c>
      <c r="I70" s="70">
        <v>0</v>
      </c>
      <c r="J70" s="70">
        <v>0</v>
      </c>
      <c r="K70" s="70">
        <f aca="true" t="shared" si="25" ref="K70:K86">L70+M70</f>
        <v>0</v>
      </c>
      <c r="L70" s="70">
        <v>0</v>
      </c>
      <c r="M70" s="70">
        <v>0</v>
      </c>
    </row>
    <row r="71" spans="1:13" ht="12.75">
      <c r="A71" s="2" t="s">
        <v>50</v>
      </c>
      <c r="B71" s="70">
        <f t="shared" si="20"/>
        <v>0</v>
      </c>
      <c r="C71" s="70">
        <f t="shared" si="21"/>
        <v>0</v>
      </c>
      <c r="D71" s="70">
        <f t="shared" si="22"/>
        <v>0</v>
      </c>
      <c r="E71" s="70">
        <f t="shared" si="23"/>
        <v>0</v>
      </c>
      <c r="F71" s="70">
        <v>0</v>
      </c>
      <c r="G71" s="70">
        <v>0</v>
      </c>
      <c r="H71" s="70">
        <f t="shared" si="24"/>
        <v>0</v>
      </c>
      <c r="I71" s="70">
        <v>0</v>
      </c>
      <c r="J71" s="70">
        <v>0</v>
      </c>
      <c r="K71" s="70">
        <f t="shared" si="25"/>
        <v>0</v>
      </c>
      <c r="L71" s="70">
        <v>0</v>
      </c>
      <c r="M71" s="70">
        <v>0</v>
      </c>
    </row>
    <row r="72" spans="1:13" ht="12.75">
      <c r="A72" s="2" t="s">
        <v>51</v>
      </c>
      <c r="B72" s="70">
        <f t="shared" si="20"/>
        <v>0</v>
      </c>
      <c r="C72" s="70">
        <f t="shared" si="21"/>
        <v>0</v>
      </c>
      <c r="D72" s="70">
        <f t="shared" si="22"/>
        <v>0</v>
      </c>
      <c r="E72" s="70">
        <f t="shared" si="23"/>
        <v>0</v>
      </c>
      <c r="F72" s="70">
        <v>0</v>
      </c>
      <c r="G72" s="70">
        <v>0</v>
      </c>
      <c r="H72" s="70">
        <f t="shared" si="24"/>
        <v>0</v>
      </c>
      <c r="I72" s="70">
        <v>0</v>
      </c>
      <c r="J72" s="70">
        <v>0</v>
      </c>
      <c r="K72" s="70">
        <f t="shared" si="25"/>
        <v>0</v>
      </c>
      <c r="L72" s="70">
        <v>0</v>
      </c>
      <c r="M72" s="70">
        <v>0</v>
      </c>
    </row>
    <row r="73" spans="1:13" ht="12.75">
      <c r="A73" s="2" t="s">
        <v>52</v>
      </c>
      <c r="B73" s="70">
        <f t="shared" si="20"/>
        <v>0</v>
      </c>
      <c r="C73" s="70">
        <f t="shared" si="21"/>
        <v>0</v>
      </c>
      <c r="D73" s="70">
        <f t="shared" si="22"/>
        <v>0</v>
      </c>
      <c r="E73" s="70">
        <f t="shared" si="23"/>
        <v>0</v>
      </c>
      <c r="F73" s="70">
        <v>0</v>
      </c>
      <c r="G73" s="70">
        <v>0</v>
      </c>
      <c r="H73" s="70">
        <f t="shared" si="24"/>
        <v>0</v>
      </c>
      <c r="I73" s="70">
        <v>0</v>
      </c>
      <c r="J73" s="70">
        <v>0</v>
      </c>
      <c r="K73" s="70">
        <f t="shared" si="25"/>
        <v>0</v>
      </c>
      <c r="L73" s="70">
        <v>0</v>
      </c>
      <c r="M73" s="70">
        <v>0</v>
      </c>
    </row>
    <row r="74" spans="1:13" ht="12.75">
      <c r="A74" s="2" t="s">
        <v>53</v>
      </c>
      <c r="B74" s="70">
        <f t="shared" si="20"/>
        <v>0</v>
      </c>
      <c r="C74" s="70">
        <f t="shared" si="21"/>
        <v>0</v>
      </c>
      <c r="D74" s="70">
        <f t="shared" si="22"/>
        <v>0</v>
      </c>
      <c r="E74" s="70">
        <f t="shared" si="23"/>
        <v>0</v>
      </c>
      <c r="F74" s="70">
        <v>0</v>
      </c>
      <c r="G74" s="70">
        <v>0</v>
      </c>
      <c r="H74" s="70">
        <f t="shared" si="24"/>
        <v>0</v>
      </c>
      <c r="I74" s="70">
        <v>0</v>
      </c>
      <c r="J74" s="70">
        <v>0</v>
      </c>
      <c r="K74" s="70">
        <f t="shared" si="25"/>
        <v>0</v>
      </c>
      <c r="L74" s="70">
        <v>0</v>
      </c>
      <c r="M74" s="70">
        <v>0</v>
      </c>
    </row>
    <row r="75" spans="1:13" ht="12.75">
      <c r="A75" s="91" t="s">
        <v>301</v>
      </c>
      <c r="B75" s="70">
        <f t="shared" si="20"/>
        <v>0</v>
      </c>
      <c r="C75" s="70">
        <f t="shared" si="21"/>
        <v>0</v>
      </c>
      <c r="D75" s="70">
        <f t="shared" si="22"/>
        <v>0</v>
      </c>
      <c r="E75" s="70">
        <f t="shared" si="23"/>
        <v>0</v>
      </c>
      <c r="F75" s="70">
        <v>0</v>
      </c>
      <c r="G75" s="70">
        <v>0</v>
      </c>
      <c r="H75" s="70">
        <f t="shared" si="24"/>
        <v>0</v>
      </c>
      <c r="I75" s="70">
        <v>0</v>
      </c>
      <c r="J75" s="70">
        <v>0</v>
      </c>
      <c r="K75" s="70">
        <f t="shared" si="25"/>
        <v>0</v>
      </c>
      <c r="L75" s="70">
        <v>0</v>
      </c>
      <c r="M75" s="70">
        <v>0</v>
      </c>
    </row>
    <row r="76" spans="1:13" ht="12.75">
      <c r="A76" s="91" t="s">
        <v>278</v>
      </c>
      <c r="B76" s="70">
        <f t="shared" si="20"/>
        <v>0</v>
      </c>
      <c r="C76" s="70">
        <f t="shared" si="21"/>
        <v>0</v>
      </c>
      <c r="D76" s="70">
        <f t="shared" si="22"/>
        <v>0</v>
      </c>
      <c r="E76" s="70">
        <f t="shared" si="23"/>
        <v>0</v>
      </c>
      <c r="F76" s="70">
        <v>0</v>
      </c>
      <c r="G76" s="70">
        <v>0</v>
      </c>
      <c r="H76" s="70">
        <f t="shared" si="24"/>
        <v>0</v>
      </c>
      <c r="I76" s="70">
        <v>0</v>
      </c>
      <c r="J76" s="70">
        <v>0</v>
      </c>
      <c r="K76" s="70">
        <f t="shared" si="25"/>
        <v>0</v>
      </c>
      <c r="L76" s="70">
        <v>0</v>
      </c>
      <c r="M76" s="70">
        <v>0</v>
      </c>
    </row>
    <row r="77" spans="1:13" ht="12.75">
      <c r="A77" s="91" t="s">
        <v>285</v>
      </c>
      <c r="B77" s="70">
        <f t="shared" si="20"/>
        <v>0</v>
      </c>
      <c r="C77" s="70">
        <f t="shared" si="21"/>
        <v>0</v>
      </c>
      <c r="D77" s="70">
        <f t="shared" si="22"/>
        <v>0</v>
      </c>
      <c r="E77" s="70">
        <f t="shared" si="23"/>
        <v>0</v>
      </c>
      <c r="F77" s="70">
        <v>0</v>
      </c>
      <c r="G77" s="70">
        <v>0</v>
      </c>
      <c r="H77" s="70">
        <f t="shared" si="24"/>
        <v>0</v>
      </c>
      <c r="I77" s="70">
        <v>0</v>
      </c>
      <c r="J77" s="70">
        <v>0</v>
      </c>
      <c r="K77" s="70">
        <f t="shared" si="25"/>
        <v>0</v>
      </c>
      <c r="L77" s="70">
        <v>0</v>
      </c>
      <c r="M77" s="70">
        <v>0</v>
      </c>
    </row>
    <row r="78" spans="1:13" ht="12.75">
      <c r="A78" s="2" t="s">
        <v>54</v>
      </c>
      <c r="B78" s="70">
        <f t="shared" si="20"/>
        <v>0</v>
      </c>
      <c r="C78" s="70">
        <f t="shared" si="21"/>
        <v>0</v>
      </c>
      <c r="D78" s="70">
        <f t="shared" si="22"/>
        <v>0</v>
      </c>
      <c r="E78" s="70">
        <f t="shared" si="23"/>
        <v>0</v>
      </c>
      <c r="F78" s="70">
        <v>0</v>
      </c>
      <c r="G78" s="70">
        <v>0</v>
      </c>
      <c r="H78" s="70">
        <f t="shared" si="24"/>
        <v>0</v>
      </c>
      <c r="I78" s="70">
        <v>0</v>
      </c>
      <c r="J78" s="70">
        <v>0</v>
      </c>
      <c r="K78" s="70">
        <f t="shared" si="25"/>
        <v>0</v>
      </c>
      <c r="L78" s="70">
        <v>0</v>
      </c>
      <c r="M78" s="70">
        <v>0</v>
      </c>
    </row>
    <row r="79" spans="1:13" ht="12.75">
      <c r="A79" s="2" t="s">
        <v>55</v>
      </c>
      <c r="B79" s="70">
        <f t="shared" si="20"/>
        <v>0</v>
      </c>
      <c r="C79" s="70">
        <f t="shared" si="21"/>
        <v>0</v>
      </c>
      <c r="D79" s="70">
        <f t="shared" si="22"/>
        <v>0</v>
      </c>
      <c r="E79" s="70">
        <f t="shared" si="23"/>
        <v>0</v>
      </c>
      <c r="F79" s="70">
        <v>0</v>
      </c>
      <c r="G79" s="70">
        <v>0</v>
      </c>
      <c r="H79" s="70">
        <f t="shared" si="24"/>
        <v>0</v>
      </c>
      <c r="I79" s="70">
        <v>0</v>
      </c>
      <c r="J79" s="70">
        <v>0</v>
      </c>
      <c r="K79" s="70">
        <f t="shared" si="25"/>
        <v>0</v>
      </c>
      <c r="L79" s="70">
        <v>0</v>
      </c>
      <c r="M79" s="70">
        <v>0</v>
      </c>
    </row>
    <row r="80" spans="1:13" ht="12.75">
      <c r="A80" s="2" t="s">
        <v>56</v>
      </c>
      <c r="B80" s="70">
        <f t="shared" si="20"/>
        <v>0</v>
      </c>
      <c r="C80" s="70">
        <f t="shared" si="21"/>
        <v>0</v>
      </c>
      <c r="D80" s="70">
        <f t="shared" si="22"/>
        <v>0</v>
      </c>
      <c r="E80" s="70">
        <f t="shared" si="23"/>
        <v>0</v>
      </c>
      <c r="F80" s="70">
        <v>0</v>
      </c>
      <c r="G80" s="70">
        <v>0</v>
      </c>
      <c r="H80" s="70">
        <f t="shared" si="24"/>
        <v>0</v>
      </c>
      <c r="I80" s="70">
        <v>0</v>
      </c>
      <c r="J80" s="70">
        <v>0</v>
      </c>
      <c r="K80" s="70">
        <f t="shared" si="25"/>
        <v>0</v>
      </c>
      <c r="L80" s="70">
        <v>0</v>
      </c>
      <c r="M80" s="70">
        <v>0</v>
      </c>
    </row>
    <row r="81" spans="1:13" ht="12.75">
      <c r="A81" s="2" t="s">
        <v>57</v>
      </c>
      <c r="B81" s="70">
        <f t="shared" si="20"/>
        <v>2</v>
      </c>
      <c r="C81" s="70">
        <f t="shared" si="21"/>
        <v>0</v>
      </c>
      <c r="D81" s="70">
        <f t="shared" si="22"/>
        <v>2</v>
      </c>
      <c r="E81" s="70">
        <f t="shared" si="23"/>
        <v>0</v>
      </c>
      <c r="F81" s="70">
        <v>0</v>
      </c>
      <c r="G81" s="70">
        <v>0</v>
      </c>
      <c r="H81" s="70">
        <f t="shared" si="24"/>
        <v>1</v>
      </c>
      <c r="I81" s="70">
        <v>0</v>
      </c>
      <c r="J81" s="70">
        <v>1</v>
      </c>
      <c r="K81" s="70">
        <f t="shared" si="25"/>
        <v>1</v>
      </c>
      <c r="L81" s="70">
        <v>0</v>
      </c>
      <c r="M81" s="70">
        <v>1</v>
      </c>
    </row>
    <row r="82" spans="1:13" ht="12.75">
      <c r="A82" s="2" t="s">
        <v>58</v>
      </c>
      <c r="B82" s="70">
        <f t="shared" si="20"/>
        <v>0</v>
      </c>
      <c r="C82" s="70">
        <f t="shared" si="21"/>
        <v>0</v>
      </c>
      <c r="D82" s="70">
        <f t="shared" si="22"/>
        <v>0</v>
      </c>
      <c r="E82" s="70">
        <f t="shared" si="23"/>
        <v>0</v>
      </c>
      <c r="F82" s="70">
        <v>0</v>
      </c>
      <c r="G82" s="70">
        <v>0</v>
      </c>
      <c r="H82" s="70">
        <f t="shared" si="24"/>
        <v>0</v>
      </c>
      <c r="I82" s="70">
        <v>0</v>
      </c>
      <c r="J82" s="70">
        <v>0</v>
      </c>
      <c r="K82" s="70">
        <f t="shared" si="25"/>
        <v>0</v>
      </c>
      <c r="L82" s="70">
        <v>0</v>
      </c>
      <c r="M82" s="70">
        <v>0</v>
      </c>
    </row>
    <row r="83" spans="1:13" ht="12.75">
      <c r="A83" s="2" t="s">
        <v>59</v>
      </c>
      <c r="B83" s="70">
        <f t="shared" si="20"/>
        <v>0</v>
      </c>
      <c r="C83" s="70">
        <f t="shared" si="21"/>
        <v>0</v>
      </c>
      <c r="D83" s="70">
        <f t="shared" si="22"/>
        <v>0</v>
      </c>
      <c r="E83" s="70">
        <f t="shared" si="23"/>
        <v>0</v>
      </c>
      <c r="F83" s="70">
        <v>0</v>
      </c>
      <c r="G83" s="70">
        <v>0</v>
      </c>
      <c r="H83" s="70">
        <f t="shared" si="24"/>
        <v>0</v>
      </c>
      <c r="I83" s="70">
        <v>0</v>
      </c>
      <c r="J83" s="70">
        <v>0</v>
      </c>
      <c r="K83" s="70">
        <f t="shared" si="25"/>
        <v>0</v>
      </c>
      <c r="L83" s="70">
        <v>0</v>
      </c>
      <c r="M83" s="70">
        <v>0</v>
      </c>
    </row>
    <row r="84" spans="1:13" ht="12.75">
      <c r="A84" s="2" t="s">
        <v>60</v>
      </c>
      <c r="B84" s="70">
        <f t="shared" si="20"/>
        <v>1</v>
      </c>
      <c r="C84" s="70">
        <f t="shared" si="21"/>
        <v>0</v>
      </c>
      <c r="D84" s="70">
        <f t="shared" si="22"/>
        <v>1</v>
      </c>
      <c r="E84" s="70">
        <f t="shared" si="23"/>
        <v>0</v>
      </c>
      <c r="F84" s="70">
        <v>0</v>
      </c>
      <c r="G84" s="70">
        <v>0</v>
      </c>
      <c r="H84" s="70">
        <f t="shared" si="24"/>
        <v>0</v>
      </c>
      <c r="I84" s="70">
        <v>0</v>
      </c>
      <c r="J84" s="70">
        <v>0</v>
      </c>
      <c r="K84" s="70">
        <f t="shared" si="25"/>
        <v>1</v>
      </c>
      <c r="L84" s="70">
        <v>0</v>
      </c>
      <c r="M84" s="70">
        <v>1</v>
      </c>
    </row>
    <row r="85" spans="1:13" ht="12.75">
      <c r="A85" s="2" t="s">
        <v>61</v>
      </c>
      <c r="B85" s="70">
        <f t="shared" si="20"/>
        <v>0</v>
      </c>
      <c r="C85" s="70">
        <f t="shared" si="21"/>
        <v>0</v>
      </c>
      <c r="D85" s="70">
        <f t="shared" si="22"/>
        <v>0</v>
      </c>
      <c r="E85" s="70">
        <f t="shared" si="23"/>
        <v>0</v>
      </c>
      <c r="F85" s="70">
        <v>0</v>
      </c>
      <c r="G85" s="70">
        <v>0</v>
      </c>
      <c r="H85" s="70">
        <f t="shared" si="24"/>
        <v>0</v>
      </c>
      <c r="I85" s="70">
        <v>0</v>
      </c>
      <c r="J85" s="70">
        <v>0</v>
      </c>
      <c r="K85" s="70">
        <f t="shared" si="25"/>
        <v>0</v>
      </c>
      <c r="L85" s="70">
        <v>0</v>
      </c>
      <c r="M85" s="70">
        <v>0</v>
      </c>
    </row>
    <row r="86" spans="1:13" ht="12.75">
      <c r="A86" s="2" t="s">
        <v>62</v>
      </c>
      <c r="B86" s="70">
        <f t="shared" si="20"/>
        <v>0</v>
      </c>
      <c r="C86" s="70">
        <f t="shared" si="21"/>
        <v>0</v>
      </c>
      <c r="D86" s="70">
        <f t="shared" si="22"/>
        <v>0</v>
      </c>
      <c r="E86" s="70">
        <f t="shared" si="23"/>
        <v>0</v>
      </c>
      <c r="F86" s="70">
        <v>0</v>
      </c>
      <c r="G86" s="70">
        <v>0</v>
      </c>
      <c r="H86" s="70">
        <f t="shared" si="24"/>
        <v>0</v>
      </c>
      <c r="I86" s="70">
        <v>0</v>
      </c>
      <c r="J86" s="70">
        <v>0</v>
      </c>
      <c r="K86" s="70">
        <f t="shared" si="25"/>
        <v>0</v>
      </c>
      <c r="L86" s="70">
        <v>0</v>
      </c>
      <c r="M86" s="70">
        <v>0</v>
      </c>
    </row>
    <row r="87" spans="1:13" ht="9" customHeight="1">
      <c r="A87" s="2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1:13" ht="13.5" thickBot="1">
      <c r="A88" s="12" t="s">
        <v>63</v>
      </c>
      <c r="B88" s="83">
        <f>SUM(C88,D88)</f>
        <v>4</v>
      </c>
      <c r="C88" s="83">
        <f>SUM(F88,I88,L88)</f>
        <v>2</v>
      </c>
      <c r="D88" s="83">
        <f>SUM(G88,J88,M88)</f>
        <v>2</v>
      </c>
      <c r="E88" s="76">
        <f aca="true" t="shared" si="26" ref="E88:M88">SUM(E90:E97)</f>
        <v>0</v>
      </c>
      <c r="F88" s="76">
        <f t="shared" si="26"/>
        <v>0</v>
      </c>
      <c r="G88" s="76">
        <f t="shared" si="26"/>
        <v>0</v>
      </c>
      <c r="H88" s="76">
        <f t="shared" si="26"/>
        <v>2</v>
      </c>
      <c r="I88" s="76">
        <f t="shared" si="26"/>
        <v>1</v>
      </c>
      <c r="J88" s="76">
        <f t="shared" si="26"/>
        <v>1</v>
      </c>
      <c r="K88" s="76">
        <f t="shared" si="26"/>
        <v>2</v>
      </c>
      <c r="L88" s="76">
        <f t="shared" si="26"/>
        <v>1</v>
      </c>
      <c r="M88" s="76">
        <f t="shared" si="26"/>
        <v>1</v>
      </c>
    </row>
    <row r="89" spans="1:13" ht="8.25" customHeight="1">
      <c r="A89" s="2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>
      <c r="A90" s="2" t="s">
        <v>279</v>
      </c>
      <c r="B90" s="70">
        <f aca="true" t="shared" si="27" ref="B90:B97">C90+D90</f>
        <v>0</v>
      </c>
      <c r="C90" s="70">
        <f aca="true" t="shared" si="28" ref="C90:D97">SUM(F90,I90,L90)</f>
        <v>0</v>
      </c>
      <c r="D90" s="70">
        <f t="shared" si="28"/>
        <v>0</v>
      </c>
      <c r="E90" s="70">
        <f aca="true" t="shared" si="29" ref="E90:E97">SUM(F90,G90)</f>
        <v>0</v>
      </c>
      <c r="F90" s="70">
        <v>0</v>
      </c>
      <c r="G90" s="70">
        <v>0</v>
      </c>
      <c r="H90" s="70">
        <f aca="true" t="shared" si="30" ref="H90:H97">I90+J90</f>
        <v>0</v>
      </c>
      <c r="I90" s="70">
        <v>0</v>
      </c>
      <c r="J90" s="70">
        <v>0</v>
      </c>
      <c r="K90" s="70">
        <f aca="true" t="shared" si="31" ref="K90:K97">L90+M90</f>
        <v>0</v>
      </c>
      <c r="L90" s="70">
        <v>0</v>
      </c>
      <c r="M90" s="70">
        <v>0</v>
      </c>
    </row>
    <row r="91" spans="1:13" ht="12.75">
      <c r="A91" s="2" t="s">
        <v>64</v>
      </c>
      <c r="B91" s="70">
        <f t="shared" si="27"/>
        <v>1</v>
      </c>
      <c r="C91" s="70">
        <f t="shared" si="28"/>
        <v>1</v>
      </c>
      <c r="D91" s="70">
        <f t="shared" si="28"/>
        <v>0</v>
      </c>
      <c r="E91" s="70">
        <f t="shared" si="29"/>
        <v>0</v>
      </c>
      <c r="F91" s="70">
        <v>0</v>
      </c>
      <c r="G91" s="70">
        <v>0</v>
      </c>
      <c r="H91" s="70">
        <f t="shared" si="30"/>
        <v>1</v>
      </c>
      <c r="I91" s="70">
        <v>1</v>
      </c>
      <c r="J91" s="70">
        <v>0</v>
      </c>
      <c r="K91" s="70">
        <f t="shared" si="31"/>
        <v>0</v>
      </c>
      <c r="L91" s="70">
        <v>0</v>
      </c>
      <c r="M91" s="70">
        <v>0</v>
      </c>
    </row>
    <row r="92" spans="1:13" ht="12.75">
      <c r="A92" s="2" t="s">
        <v>52</v>
      </c>
      <c r="B92" s="70">
        <f t="shared" si="27"/>
        <v>0</v>
      </c>
      <c r="C92" s="70">
        <f t="shared" si="28"/>
        <v>0</v>
      </c>
      <c r="D92" s="70">
        <f t="shared" si="28"/>
        <v>0</v>
      </c>
      <c r="E92" s="70">
        <f t="shared" si="29"/>
        <v>0</v>
      </c>
      <c r="F92" s="70">
        <v>0</v>
      </c>
      <c r="G92" s="70">
        <v>0</v>
      </c>
      <c r="H92" s="70">
        <f t="shared" si="30"/>
        <v>0</v>
      </c>
      <c r="I92" s="70">
        <v>0</v>
      </c>
      <c r="J92" s="70">
        <v>0</v>
      </c>
      <c r="K92" s="70">
        <f t="shared" si="31"/>
        <v>0</v>
      </c>
      <c r="L92" s="70">
        <v>0</v>
      </c>
      <c r="M92" s="70">
        <v>0</v>
      </c>
    </row>
    <row r="93" spans="1:13" ht="12.75">
      <c r="A93" s="2" t="s">
        <v>65</v>
      </c>
      <c r="B93" s="70">
        <f t="shared" si="27"/>
        <v>0</v>
      </c>
      <c r="C93" s="70">
        <f t="shared" si="28"/>
        <v>0</v>
      </c>
      <c r="D93" s="70">
        <f t="shared" si="28"/>
        <v>0</v>
      </c>
      <c r="E93" s="70">
        <f t="shared" si="29"/>
        <v>0</v>
      </c>
      <c r="F93" s="70">
        <v>0</v>
      </c>
      <c r="G93" s="70">
        <v>0</v>
      </c>
      <c r="H93" s="70">
        <f t="shared" si="30"/>
        <v>0</v>
      </c>
      <c r="I93" s="70">
        <v>0</v>
      </c>
      <c r="J93" s="70">
        <v>0</v>
      </c>
      <c r="K93" s="70">
        <f t="shared" si="31"/>
        <v>0</v>
      </c>
      <c r="L93" s="70">
        <v>0</v>
      </c>
      <c r="M93" s="70">
        <v>0</v>
      </c>
    </row>
    <row r="94" spans="1:13" ht="12.75">
      <c r="A94" s="2" t="s">
        <v>66</v>
      </c>
      <c r="B94" s="70">
        <f t="shared" si="27"/>
        <v>1</v>
      </c>
      <c r="C94" s="70">
        <f t="shared" si="28"/>
        <v>0</v>
      </c>
      <c r="D94" s="70">
        <f t="shared" si="28"/>
        <v>1</v>
      </c>
      <c r="E94" s="70">
        <f t="shared" si="29"/>
        <v>0</v>
      </c>
      <c r="F94" s="70">
        <v>0</v>
      </c>
      <c r="G94" s="70">
        <v>0</v>
      </c>
      <c r="H94" s="70">
        <f t="shared" si="30"/>
        <v>1</v>
      </c>
      <c r="I94" s="70">
        <v>0</v>
      </c>
      <c r="J94" s="70">
        <v>1</v>
      </c>
      <c r="K94" s="70">
        <f t="shared" si="31"/>
        <v>0</v>
      </c>
      <c r="L94" s="70">
        <v>0</v>
      </c>
      <c r="M94" s="70">
        <v>0</v>
      </c>
    </row>
    <row r="95" spans="1:13" ht="12.75">
      <c r="A95" s="2" t="s">
        <v>67</v>
      </c>
      <c r="B95" s="70">
        <f t="shared" si="27"/>
        <v>0</v>
      </c>
      <c r="C95" s="70">
        <f t="shared" si="28"/>
        <v>0</v>
      </c>
      <c r="D95" s="70">
        <f t="shared" si="28"/>
        <v>0</v>
      </c>
      <c r="E95" s="70">
        <f t="shared" si="29"/>
        <v>0</v>
      </c>
      <c r="F95" s="70">
        <v>0</v>
      </c>
      <c r="G95" s="70">
        <v>0</v>
      </c>
      <c r="H95" s="70">
        <f t="shared" si="30"/>
        <v>0</v>
      </c>
      <c r="I95" s="70">
        <v>0</v>
      </c>
      <c r="J95" s="70">
        <v>0</v>
      </c>
      <c r="K95" s="70">
        <f t="shared" si="31"/>
        <v>0</v>
      </c>
      <c r="L95" s="70">
        <v>0</v>
      </c>
      <c r="M95" s="70">
        <v>0</v>
      </c>
    </row>
    <row r="96" spans="1:13" ht="12.75">
      <c r="A96" s="2" t="s">
        <v>68</v>
      </c>
      <c r="B96" s="70">
        <f t="shared" si="27"/>
        <v>1</v>
      </c>
      <c r="C96" s="70">
        <f t="shared" si="28"/>
        <v>1</v>
      </c>
      <c r="D96" s="70">
        <f t="shared" si="28"/>
        <v>0</v>
      </c>
      <c r="E96" s="70">
        <f t="shared" si="29"/>
        <v>0</v>
      </c>
      <c r="F96" s="70">
        <v>0</v>
      </c>
      <c r="G96" s="70">
        <v>0</v>
      </c>
      <c r="H96" s="70">
        <f t="shared" si="30"/>
        <v>0</v>
      </c>
      <c r="I96" s="70">
        <v>0</v>
      </c>
      <c r="J96" s="70">
        <v>0</v>
      </c>
      <c r="K96" s="70">
        <f t="shared" si="31"/>
        <v>1</v>
      </c>
      <c r="L96" s="70">
        <v>1</v>
      </c>
      <c r="M96" s="70">
        <v>0</v>
      </c>
    </row>
    <row r="97" spans="1:13" ht="12.75">
      <c r="A97" s="2" t="s">
        <v>69</v>
      </c>
      <c r="B97" s="70">
        <f t="shared" si="27"/>
        <v>1</v>
      </c>
      <c r="C97" s="70">
        <f t="shared" si="28"/>
        <v>0</v>
      </c>
      <c r="D97" s="70">
        <f t="shared" si="28"/>
        <v>1</v>
      </c>
      <c r="E97" s="70">
        <f t="shared" si="29"/>
        <v>0</v>
      </c>
      <c r="F97" s="70">
        <v>0</v>
      </c>
      <c r="G97" s="70">
        <v>0</v>
      </c>
      <c r="H97" s="70">
        <f t="shared" si="30"/>
        <v>0</v>
      </c>
      <c r="I97" s="70">
        <v>0</v>
      </c>
      <c r="J97" s="70">
        <v>0</v>
      </c>
      <c r="K97" s="70">
        <f t="shared" si="31"/>
        <v>1</v>
      </c>
      <c r="L97" s="70">
        <v>0</v>
      </c>
      <c r="M97" s="70">
        <v>1</v>
      </c>
    </row>
    <row r="98" spans="1:13" ht="12.75">
      <c r="A98" s="2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</row>
    <row r="99" spans="1:13" ht="12.75">
      <c r="A99" s="2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</row>
    <row r="100" spans="1:13" ht="12.75">
      <c r="A100" s="2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</row>
    <row r="101" spans="1:13" ht="12.75">
      <c r="A101" s="4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</row>
    <row r="102" spans="1:13" ht="5.25" customHeight="1">
      <c r="A102" s="2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</row>
    <row r="103" spans="1:13" ht="12.75">
      <c r="A103" s="70" t="s">
        <v>181</v>
      </c>
      <c r="I103" s="99"/>
      <c r="K103" s="70"/>
      <c r="L103" s="70"/>
      <c r="M103" s="70"/>
    </row>
    <row r="104" spans="1:13" ht="9.75" customHeight="1">
      <c r="A104" s="2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13" ht="12.75">
      <c r="A105" s="3" t="s">
        <v>7</v>
      </c>
      <c r="B105" s="74" t="s">
        <v>8</v>
      </c>
      <c r="C105" s="74"/>
      <c r="D105" s="74"/>
      <c r="E105" s="74" t="s">
        <v>9</v>
      </c>
      <c r="F105" s="74"/>
      <c r="G105" s="74"/>
      <c r="H105" s="74" t="s">
        <v>10</v>
      </c>
      <c r="I105" s="74"/>
      <c r="J105" s="74"/>
      <c r="K105" s="74" t="s">
        <v>11</v>
      </c>
      <c r="L105" s="74"/>
      <c r="M105" s="74"/>
    </row>
    <row r="106" spans="1:13" ht="12.75">
      <c r="A106" s="2"/>
      <c r="B106" s="74" t="s">
        <v>339</v>
      </c>
      <c r="C106" s="74"/>
      <c r="D106" s="74"/>
      <c r="E106" s="74">
        <v>2007</v>
      </c>
      <c r="F106" s="74"/>
      <c r="G106" s="74"/>
      <c r="H106" s="74">
        <v>2007</v>
      </c>
      <c r="I106" s="74"/>
      <c r="J106" s="74"/>
      <c r="K106" s="74">
        <v>2008</v>
      </c>
      <c r="L106" s="74"/>
      <c r="M106" s="74"/>
    </row>
    <row r="107" spans="1:13" ht="13.5" thickBot="1">
      <c r="A107" s="15"/>
      <c r="B107" s="79" t="s">
        <v>12</v>
      </c>
      <c r="C107" s="79" t="s">
        <v>13</v>
      </c>
      <c r="D107" s="79" t="s">
        <v>14</v>
      </c>
      <c r="E107" s="79" t="s">
        <v>12</v>
      </c>
      <c r="F107" s="79" t="s">
        <v>13</v>
      </c>
      <c r="G107" s="79" t="s">
        <v>14</v>
      </c>
      <c r="H107" s="79" t="s">
        <v>12</v>
      </c>
      <c r="I107" s="79" t="s">
        <v>13</v>
      </c>
      <c r="J107" s="79" t="s">
        <v>14</v>
      </c>
      <c r="K107" s="79" t="s">
        <v>12</v>
      </c>
      <c r="L107" s="79" t="s">
        <v>13</v>
      </c>
      <c r="M107" s="79" t="s">
        <v>14</v>
      </c>
    </row>
    <row r="108" spans="1:13" ht="13.5" thickBot="1">
      <c r="A108" s="9" t="s">
        <v>70</v>
      </c>
      <c r="B108" s="82">
        <f>SUM(C108,D108)</f>
        <v>90</v>
      </c>
      <c r="C108" s="82">
        <f>SUM(F108,I108,L108)</f>
        <v>36</v>
      </c>
      <c r="D108" s="82">
        <f>SUM(G108,J108,M108)</f>
        <v>54</v>
      </c>
      <c r="E108" s="75">
        <f>SUM(F108:G108)</f>
        <v>19</v>
      </c>
      <c r="F108" s="75">
        <f>SUM(F110,F122,F136,F146,F153)</f>
        <v>8</v>
      </c>
      <c r="G108" s="75">
        <f>SUM(G110,G122,G136,G146,G153)</f>
        <v>11</v>
      </c>
      <c r="H108" s="75">
        <f>H153+H146+H136+H122+H110</f>
        <v>45</v>
      </c>
      <c r="I108" s="75">
        <f>I153+I146+I136+I122+I110</f>
        <v>21</v>
      </c>
      <c r="J108" s="75">
        <f>J153+J146+J136+J122+J110</f>
        <v>24</v>
      </c>
      <c r="K108" s="75">
        <f>K110+K122+K136+K146+K153</f>
        <v>26</v>
      </c>
      <c r="L108" s="75">
        <f>L110+L122+L136+L146+L153</f>
        <v>7</v>
      </c>
      <c r="M108" s="104">
        <f>M110+M122+M136+M146+M153</f>
        <v>19</v>
      </c>
    </row>
    <row r="109" spans="1:13" ht="12.75">
      <c r="A109" s="2"/>
      <c r="B109" s="70"/>
      <c r="C109" s="70"/>
      <c r="D109" s="70"/>
      <c r="F109" s="70"/>
      <c r="G109" s="70"/>
      <c r="H109" s="70"/>
      <c r="I109" s="70"/>
      <c r="J109" s="70"/>
      <c r="K109" s="70"/>
      <c r="L109" s="70"/>
      <c r="M109" s="70"/>
    </row>
    <row r="110" spans="1:13" ht="13.5" thickBot="1">
      <c r="A110" s="12" t="s">
        <v>71</v>
      </c>
      <c r="B110" s="83">
        <f>SUM(C110,D110)</f>
        <v>12</v>
      </c>
      <c r="C110" s="83">
        <f>SUM(F110,I110,L110)</f>
        <v>5</v>
      </c>
      <c r="D110" s="83">
        <f>SUM(G110,J110,M110)</f>
        <v>7</v>
      </c>
      <c r="E110" s="76">
        <f>SUM(F110,G110)</f>
        <v>1</v>
      </c>
      <c r="F110" s="76">
        <f>SUM(F112:F120)</f>
        <v>1</v>
      </c>
      <c r="G110" s="76">
        <f>SUM(G112:G120)</f>
        <v>0</v>
      </c>
      <c r="H110" s="76">
        <f>SUM(H112:H121)</f>
        <v>8</v>
      </c>
      <c r="I110" s="76">
        <f>SUM(I112:I120)</f>
        <v>2</v>
      </c>
      <c r="J110" s="76">
        <f>SUM(J112:J120)</f>
        <v>6</v>
      </c>
      <c r="K110" s="76">
        <f>SUM(K112:K120)</f>
        <v>3</v>
      </c>
      <c r="L110" s="76">
        <f>SUM(L112:L120)</f>
        <v>2</v>
      </c>
      <c r="M110" s="76">
        <f>SUM(M112:M120)</f>
        <v>1</v>
      </c>
    </row>
    <row r="111" spans="1:13" ht="7.5" customHeight="1">
      <c r="A111" s="15"/>
      <c r="B111" s="84"/>
      <c r="C111" s="84"/>
      <c r="D111" s="84"/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1:13" ht="12.75" customHeight="1">
      <c r="A112" s="2" t="s">
        <v>310</v>
      </c>
      <c r="B112" s="70">
        <f aca="true" t="shared" si="32" ref="B112:B120">C112+D112</f>
        <v>2</v>
      </c>
      <c r="C112" s="70">
        <v>1</v>
      </c>
      <c r="D112" s="70">
        <v>1</v>
      </c>
      <c r="E112" s="70">
        <f>SUM(F112:G112)</f>
        <v>0</v>
      </c>
      <c r="F112" s="70">
        <v>0</v>
      </c>
      <c r="G112" s="70">
        <v>0</v>
      </c>
      <c r="H112" s="70">
        <f aca="true" t="shared" si="33" ref="H112:H120">I112+J112</f>
        <v>0</v>
      </c>
      <c r="I112" s="70">
        <v>0</v>
      </c>
      <c r="J112" s="70">
        <v>0</v>
      </c>
      <c r="K112" s="70">
        <f aca="true" t="shared" si="34" ref="K112:K120">L112+M112</f>
        <v>0</v>
      </c>
      <c r="L112" s="70">
        <v>0</v>
      </c>
      <c r="M112" s="70">
        <v>0</v>
      </c>
    </row>
    <row r="113" spans="1:13" ht="12.75">
      <c r="A113" s="2" t="s">
        <v>72</v>
      </c>
      <c r="B113" s="70">
        <f t="shared" si="32"/>
        <v>3</v>
      </c>
      <c r="C113" s="70">
        <f aca="true" t="shared" si="35" ref="C113:D120">SUM(F113,I113,L113)</f>
        <v>0</v>
      </c>
      <c r="D113" s="70">
        <f t="shared" si="35"/>
        <v>3</v>
      </c>
      <c r="E113" s="70">
        <f aca="true" t="shared" si="36" ref="E113:E120">SUM(F113,G113)</f>
        <v>0</v>
      </c>
      <c r="F113" s="70">
        <v>0</v>
      </c>
      <c r="G113" s="70">
        <v>0</v>
      </c>
      <c r="H113" s="70">
        <f t="shared" si="33"/>
        <v>3</v>
      </c>
      <c r="I113" s="70">
        <v>0</v>
      </c>
      <c r="J113" s="70">
        <v>3</v>
      </c>
      <c r="K113" s="70">
        <f t="shared" si="34"/>
        <v>0</v>
      </c>
      <c r="L113" s="70">
        <v>0</v>
      </c>
      <c r="M113" s="70">
        <v>0</v>
      </c>
    </row>
    <row r="114" spans="1:13" ht="12.75">
      <c r="A114" s="2" t="s">
        <v>73</v>
      </c>
      <c r="B114" s="70">
        <f t="shared" si="32"/>
        <v>2</v>
      </c>
      <c r="C114" s="70">
        <f t="shared" si="35"/>
        <v>0</v>
      </c>
      <c r="D114" s="70">
        <f t="shared" si="35"/>
        <v>2</v>
      </c>
      <c r="E114" s="70">
        <f t="shared" si="36"/>
        <v>0</v>
      </c>
      <c r="F114" s="70">
        <v>0</v>
      </c>
      <c r="G114" s="70">
        <v>0</v>
      </c>
      <c r="H114" s="70">
        <f t="shared" si="33"/>
        <v>2</v>
      </c>
      <c r="I114" s="70">
        <v>0</v>
      </c>
      <c r="J114" s="70">
        <v>2</v>
      </c>
      <c r="K114" s="70">
        <f t="shared" si="34"/>
        <v>0</v>
      </c>
      <c r="L114" s="70">
        <v>0</v>
      </c>
      <c r="M114" s="70">
        <v>0</v>
      </c>
    </row>
    <row r="115" spans="1:13" ht="12.75">
      <c r="A115" s="2" t="s">
        <v>74</v>
      </c>
      <c r="B115" s="70">
        <f t="shared" si="32"/>
        <v>4</v>
      </c>
      <c r="C115" s="70">
        <f t="shared" si="35"/>
        <v>3</v>
      </c>
      <c r="D115" s="70">
        <f t="shared" si="35"/>
        <v>1</v>
      </c>
      <c r="E115" s="70">
        <f t="shared" si="36"/>
        <v>1</v>
      </c>
      <c r="F115" s="70">
        <v>1</v>
      </c>
      <c r="G115" s="70">
        <v>0</v>
      </c>
      <c r="H115" s="70">
        <f t="shared" si="33"/>
        <v>1</v>
      </c>
      <c r="I115" s="70">
        <v>0</v>
      </c>
      <c r="J115" s="70">
        <v>1</v>
      </c>
      <c r="K115" s="70">
        <f t="shared" si="34"/>
        <v>2</v>
      </c>
      <c r="L115" s="70">
        <v>2</v>
      </c>
      <c r="M115" s="70">
        <v>0</v>
      </c>
    </row>
    <row r="116" spans="1:13" ht="12.75">
      <c r="A116" s="70" t="s">
        <v>282</v>
      </c>
      <c r="B116" s="70">
        <f t="shared" si="32"/>
        <v>0</v>
      </c>
      <c r="C116" s="70">
        <f t="shared" si="35"/>
        <v>0</v>
      </c>
      <c r="D116" s="70">
        <f t="shared" si="35"/>
        <v>0</v>
      </c>
      <c r="E116" s="70">
        <f t="shared" si="36"/>
        <v>0</v>
      </c>
      <c r="F116" s="70">
        <v>0</v>
      </c>
      <c r="G116" s="70">
        <v>0</v>
      </c>
      <c r="H116" s="70">
        <f t="shared" si="33"/>
        <v>0</v>
      </c>
      <c r="I116" s="70">
        <v>0</v>
      </c>
      <c r="J116" s="70">
        <v>0</v>
      </c>
      <c r="K116" s="70">
        <f t="shared" si="34"/>
        <v>0</v>
      </c>
      <c r="L116" s="70">
        <v>0</v>
      </c>
      <c r="M116" s="70">
        <v>0</v>
      </c>
    </row>
    <row r="117" spans="1:13" ht="12.75">
      <c r="A117" s="2" t="s">
        <v>283</v>
      </c>
      <c r="B117" s="70">
        <f t="shared" si="32"/>
        <v>0</v>
      </c>
      <c r="C117" s="70">
        <f t="shared" si="35"/>
        <v>0</v>
      </c>
      <c r="D117" s="70">
        <f t="shared" si="35"/>
        <v>0</v>
      </c>
      <c r="E117" s="70">
        <f t="shared" si="36"/>
        <v>0</v>
      </c>
      <c r="F117" s="70">
        <v>0</v>
      </c>
      <c r="G117" s="70">
        <v>0</v>
      </c>
      <c r="H117" s="70">
        <f t="shared" si="33"/>
        <v>0</v>
      </c>
      <c r="I117" s="70">
        <v>0</v>
      </c>
      <c r="J117" s="70">
        <v>0</v>
      </c>
      <c r="K117" s="70">
        <f t="shared" si="34"/>
        <v>0</v>
      </c>
      <c r="L117" s="70">
        <v>0</v>
      </c>
      <c r="M117" s="70">
        <v>0</v>
      </c>
    </row>
    <row r="118" spans="1:13" ht="12.75">
      <c r="A118" s="2" t="s">
        <v>75</v>
      </c>
      <c r="B118" s="70">
        <f t="shared" si="32"/>
        <v>0</v>
      </c>
      <c r="C118" s="70">
        <f t="shared" si="35"/>
        <v>0</v>
      </c>
      <c r="D118" s="70">
        <f t="shared" si="35"/>
        <v>0</v>
      </c>
      <c r="E118" s="70">
        <f t="shared" si="36"/>
        <v>0</v>
      </c>
      <c r="F118" s="70">
        <v>0</v>
      </c>
      <c r="G118" s="70">
        <v>0</v>
      </c>
      <c r="H118" s="70">
        <f t="shared" si="33"/>
        <v>0</v>
      </c>
      <c r="I118" s="70">
        <v>0</v>
      </c>
      <c r="J118" s="70">
        <v>0</v>
      </c>
      <c r="K118" s="70">
        <f t="shared" si="34"/>
        <v>0</v>
      </c>
      <c r="L118" s="70">
        <v>0</v>
      </c>
      <c r="M118" s="70">
        <v>0</v>
      </c>
    </row>
    <row r="119" spans="1:13" ht="12.75">
      <c r="A119" s="2" t="s">
        <v>76</v>
      </c>
      <c r="B119" s="70">
        <f t="shared" si="32"/>
        <v>3</v>
      </c>
      <c r="C119" s="70">
        <f t="shared" si="35"/>
        <v>2</v>
      </c>
      <c r="D119" s="70">
        <f t="shared" si="35"/>
        <v>1</v>
      </c>
      <c r="E119" s="70">
        <f t="shared" si="36"/>
        <v>0</v>
      </c>
      <c r="F119" s="70">
        <v>0</v>
      </c>
      <c r="G119" s="70">
        <v>0</v>
      </c>
      <c r="H119" s="70">
        <f t="shared" si="33"/>
        <v>2</v>
      </c>
      <c r="I119" s="70">
        <v>2</v>
      </c>
      <c r="J119" s="70">
        <v>0</v>
      </c>
      <c r="K119" s="70">
        <f t="shared" si="34"/>
        <v>1</v>
      </c>
      <c r="L119" s="70">
        <v>0</v>
      </c>
      <c r="M119" s="70">
        <v>1</v>
      </c>
    </row>
    <row r="120" spans="1:13" ht="12.75">
      <c r="A120" s="2" t="s">
        <v>77</v>
      </c>
      <c r="B120" s="70">
        <f t="shared" si="32"/>
        <v>0</v>
      </c>
      <c r="C120" s="70">
        <f t="shared" si="35"/>
        <v>0</v>
      </c>
      <c r="D120" s="70">
        <f t="shared" si="35"/>
        <v>0</v>
      </c>
      <c r="E120" s="70">
        <f t="shared" si="36"/>
        <v>0</v>
      </c>
      <c r="F120" s="70">
        <v>0</v>
      </c>
      <c r="G120" s="70">
        <v>0</v>
      </c>
      <c r="H120" s="70">
        <f t="shared" si="33"/>
        <v>0</v>
      </c>
      <c r="I120" s="70">
        <v>0</v>
      </c>
      <c r="J120" s="70">
        <v>0</v>
      </c>
      <c r="K120" s="70">
        <f t="shared" si="34"/>
        <v>0</v>
      </c>
      <c r="L120" s="70">
        <v>0</v>
      </c>
      <c r="M120" s="70">
        <v>0</v>
      </c>
    </row>
    <row r="121" spans="1:13" ht="8.25" customHeight="1">
      <c r="A121" s="2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</row>
    <row r="122" spans="1:13" ht="13.5" thickBot="1">
      <c r="A122" s="12" t="s">
        <v>35</v>
      </c>
      <c r="B122" s="83">
        <f>SUM(C122,D122)</f>
        <v>27</v>
      </c>
      <c r="C122" s="83">
        <f>SUM(F122,I122,L122)</f>
        <v>14</v>
      </c>
      <c r="D122" s="83">
        <f>SUM(G122,J122,M122)</f>
        <v>13</v>
      </c>
      <c r="E122" s="76">
        <f aca="true" t="shared" si="37" ref="E122:M122">SUM(E124:E134)</f>
        <v>6</v>
      </c>
      <c r="F122" s="76">
        <f t="shared" si="37"/>
        <v>3</v>
      </c>
      <c r="G122" s="76">
        <f t="shared" si="37"/>
        <v>3</v>
      </c>
      <c r="H122" s="76">
        <f t="shared" si="37"/>
        <v>12</v>
      </c>
      <c r="I122" s="76">
        <f t="shared" si="37"/>
        <v>9</v>
      </c>
      <c r="J122" s="76">
        <f t="shared" si="37"/>
        <v>3</v>
      </c>
      <c r="K122" s="76">
        <f t="shared" si="37"/>
        <v>9</v>
      </c>
      <c r="L122" s="76">
        <f t="shared" si="37"/>
        <v>2</v>
      </c>
      <c r="M122" s="76">
        <f t="shared" si="37"/>
        <v>7</v>
      </c>
    </row>
    <row r="123" spans="1:13" ht="8.25" customHeight="1">
      <c r="A123" s="2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ht="12.75">
      <c r="A124" s="2" t="s">
        <v>37</v>
      </c>
      <c r="B124" s="70">
        <f aca="true" t="shared" si="38" ref="B124:B134">C124+D124</f>
        <v>5</v>
      </c>
      <c r="C124" s="70">
        <f aca="true" t="shared" si="39" ref="C124:C134">SUM(F124,I124,L124)</f>
        <v>4</v>
      </c>
      <c r="D124" s="70">
        <f aca="true" t="shared" si="40" ref="D124:D134">SUM(G124,J124,M124)</f>
        <v>1</v>
      </c>
      <c r="E124" s="70">
        <f aca="true" t="shared" si="41" ref="E124:E134">SUM(F124,G124)</f>
        <v>0</v>
      </c>
      <c r="F124" s="70">
        <v>0</v>
      </c>
      <c r="G124" s="70">
        <v>0</v>
      </c>
      <c r="H124" s="70">
        <f aca="true" t="shared" si="42" ref="H124:H134">I124+J124</f>
        <v>4</v>
      </c>
      <c r="I124" s="70">
        <v>3</v>
      </c>
      <c r="J124" s="70">
        <v>1</v>
      </c>
      <c r="K124" s="70">
        <f aca="true" t="shared" si="43" ref="K124:K134">L124+M124</f>
        <v>1</v>
      </c>
      <c r="L124" s="70">
        <v>1</v>
      </c>
      <c r="M124" s="70">
        <v>0</v>
      </c>
    </row>
    <row r="125" spans="1:13" ht="12.75">
      <c r="A125" s="2" t="s">
        <v>78</v>
      </c>
      <c r="B125" s="70">
        <f t="shared" si="38"/>
        <v>2</v>
      </c>
      <c r="C125" s="70">
        <f t="shared" si="39"/>
        <v>1</v>
      </c>
      <c r="D125" s="70">
        <f t="shared" si="40"/>
        <v>1</v>
      </c>
      <c r="E125" s="70">
        <f t="shared" si="41"/>
        <v>2</v>
      </c>
      <c r="F125" s="70">
        <v>1</v>
      </c>
      <c r="G125" s="70">
        <v>1</v>
      </c>
      <c r="H125" s="70">
        <f t="shared" si="42"/>
        <v>0</v>
      </c>
      <c r="I125" s="70">
        <v>0</v>
      </c>
      <c r="J125" s="70">
        <v>0</v>
      </c>
      <c r="K125" s="70">
        <f t="shared" si="43"/>
        <v>0</v>
      </c>
      <c r="L125" s="70">
        <v>0</v>
      </c>
      <c r="M125" s="70">
        <v>0</v>
      </c>
    </row>
    <row r="126" spans="1:13" ht="12.75">
      <c r="A126" s="2" t="s">
        <v>307</v>
      </c>
      <c r="B126" s="70">
        <f t="shared" si="38"/>
        <v>2</v>
      </c>
      <c r="C126" s="70">
        <f t="shared" si="39"/>
        <v>2</v>
      </c>
      <c r="D126" s="70">
        <f t="shared" si="40"/>
        <v>0</v>
      </c>
      <c r="E126" s="70">
        <f t="shared" si="41"/>
        <v>1</v>
      </c>
      <c r="F126" s="70">
        <v>1</v>
      </c>
      <c r="G126" s="70">
        <v>0</v>
      </c>
      <c r="H126" s="70">
        <f t="shared" si="42"/>
        <v>1</v>
      </c>
      <c r="I126" s="70">
        <v>1</v>
      </c>
      <c r="J126" s="70">
        <v>0</v>
      </c>
      <c r="K126" s="70">
        <f t="shared" si="43"/>
        <v>0</v>
      </c>
      <c r="L126" s="70">
        <v>0</v>
      </c>
      <c r="M126" s="70">
        <v>0</v>
      </c>
    </row>
    <row r="127" spans="1:13" ht="12.75">
      <c r="A127" s="2" t="s">
        <v>79</v>
      </c>
      <c r="B127" s="70">
        <f t="shared" si="38"/>
        <v>1</v>
      </c>
      <c r="C127" s="70">
        <f t="shared" si="39"/>
        <v>1</v>
      </c>
      <c r="D127" s="70">
        <f t="shared" si="40"/>
        <v>0</v>
      </c>
      <c r="E127" s="70">
        <f t="shared" si="41"/>
        <v>0</v>
      </c>
      <c r="F127" s="70">
        <v>0</v>
      </c>
      <c r="G127" s="70">
        <v>0</v>
      </c>
      <c r="H127" s="70">
        <f t="shared" si="42"/>
        <v>1</v>
      </c>
      <c r="I127" s="70">
        <v>1</v>
      </c>
      <c r="J127" s="70">
        <v>0</v>
      </c>
      <c r="K127" s="70">
        <f t="shared" si="43"/>
        <v>0</v>
      </c>
      <c r="L127" s="70">
        <v>0</v>
      </c>
      <c r="M127" s="70">
        <v>0</v>
      </c>
    </row>
    <row r="128" spans="1:13" ht="12.75">
      <c r="A128" s="2" t="s">
        <v>54</v>
      </c>
      <c r="B128" s="70">
        <f t="shared" si="38"/>
        <v>0</v>
      </c>
      <c r="C128" s="70">
        <f t="shared" si="39"/>
        <v>0</v>
      </c>
      <c r="D128" s="70">
        <f t="shared" si="40"/>
        <v>0</v>
      </c>
      <c r="E128" s="70">
        <f t="shared" si="41"/>
        <v>0</v>
      </c>
      <c r="F128" s="70">
        <v>0</v>
      </c>
      <c r="G128" s="70">
        <v>0</v>
      </c>
      <c r="H128" s="70">
        <f t="shared" si="42"/>
        <v>0</v>
      </c>
      <c r="I128" s="70">
        <v>0</v>
      </c>
      <c r="J128" s="70">
        <v>0</v>
      </c>
      <c r="K128" s="70">
        <f t="shared" si="43"/>
        <v>0</v>
      </c>
      <c r="L128" s="70">
        <v>0</v>
      </c>
      <c r="M128" s="70">
        <v>0</v>
      </c>
    </row>
    <row r="129" spans="1:13" ht="12.75">
      <c r="A129" s="2" t="s">
        <v>40</v>
      </c>
      <c r="B129" s="70">
        <f t="shared" si="38"/>
        <v>5</v>
      </c>
      <c r="C129" s="70">
        <f t="shared" si="39"/>
        <v>1</v>
      </c>
      <c r="D129" s="70">
        <f t="shared" si="40"/>
        <v>4</v>
      </c>
      <c r="E129" s="70">
        <f t="shared" si="41"/>
        <v>2</v>
      </c>
      <c r="F129" s="70">
        <v>0</v>
      </c>
      <c r="G129" s="70">
        <v>2</v>
      </c>
      <c r="H129" s="70">
        <f t="shared" si="42"/>
        <v>1</v>
      </c>
      <c r="I129" s="70">
        <v>1</v>
      </c>
      <c r="J129" s="70">
        <v>0</v>
      </c>
      <c r="K129" s="70">
        <f t="shared" si="43"/>
        <v>2</v>
      </c>
      <c r="L129" s="70">
        <v>0</v>
      </c>
      <c r="M129" s="70">
        <v>2</v>
      </c>
    </row>
    <row r="130" spans="1:13" ht="12.75">
      <c r="A130" s="2" t="s">
        <v>41</v>
      </c>
      <c r="B130" s="70">
        <f t="shared" si="38"/>
        <v>0</v>
      </c>
      <c r="C130" s="70">
        <f t="shared" si="39"/>
        <v>0</v>
      </c>
      <c r="D130" s="70">
        <f t="shared" si="40"/>
        <v>0</v>
      </c>
      <c r="E130" s="70">
        <f t="shared" si="41"/>
        <v>0</v>
      </c>
      <c r="F130" s="70">
        <v>0</v>
      </c>
      <c r="G130" s="70">
        <v>0</v>
      </c>
      <c r="H130" s="70">
        <f t="shared" si="42"/>
        <v>0</v>
      </c>
      <c r="I130" s="70">
        <v>0</v>
      </c>
      <c r="J130" s="70">
        <v>0</v>
      </c>
      <c r="K130" s="70">
        <f t="shared" si="43"/>
        <v>0</v>
      </c>
      <c r="L130" s="70">
        <v>0</v>
      </c>
      <c r="M130" s="70">
        <v>0</v>
      </c>
    </row>
    <row r="131" spans="1:13" ht="12.75">
      <c r="A131" s="2" t="s">
        <v>42</v>
      </c>
      <c r="B131" s="70">
        <f t="shared" si="38"/>
        <v>3</v>
      </c>
      <c r="C131" s="70">
        <f t="shared" si="39"/>
        <v>0</v>
      </c>
      <c r="D131" s="70">
        <f t="shared" si="40"/>
        <v>3</v>
      </c>
      <c r="E131" s="70">
        <f t="shared" si="41"/>
        <v>0</v>
      </c>
      <c r="F131" s="70">
        <v>0</v>
      </c>
      <c r="G131" s="70">
        <v>0</v>
      </c>
      <c r="H131" s="70">
        <f t="shared" si="42"/>
        <v>0</v>
      </c>
      <c r="I131" s="70">
        <v>0</v>
      </c>
      <c r="J131" s="70">
        <v>0</v>
      </c>
      <c r="K131" s="70">
        <f t="shared" si="43"/>
        <v>3</v>
      </c>
      <c r="L131" s="70">
        <v>0</v>
      </c>
      <c r="M131" s="70">
        <v>3</v>
      </c>
    </row>
    <row r="132" spans="1:13" ht="12.75">
      <c r="A132" s="2" t="s">
        <v>281</v>
      </c>
      <c r="B132" s="70">
        <f t="shared" si="38"/>
        <v>2</v>
      </c>
      <c r="C132" s="70">
        <f t="shared" si="39"/>
        <v>1</v>
      </c>
      <c r="D132" s="70">
        <f t="shared" si="40"/>
        <v>1</v>
      </c>
      <c r="E132" s="70">
        <f t="shared" si="41"/>
        <v>0</v>
      </c>
      <c r="F132" s="70">
        <v>0</v>
      </c>
      <c r="G132" s="70">
        <v>0</v>
      </c>
      <c r="H132" s="70">
        <f t="shared" si="42"/>
        <v>2</v>
      </c>
      <c r="I132" s="70">
        <v>1</v>
      </c>
      <c r="J132" s="70">
        <v>1</v>
      </c>
      <c r="K132" s="70">
        <f t="shared" si="43"/>
        <v>0</v>
      </c>
      <c r="L132" s="70">
        <v>0</v>
      </c>
      <c r="M132" s="70">
        <v>0</v>
      </c>
    </row>
    <row r="133" spans="1:13" ht="12.75">
      <c r="A133" s="2" t="s">
        <v>313</v>
      </c>
      <c r="B133" s="70">
        <f t="shared" si="38"/>
        <v>2</v>
      </c>
      <c r="C133" s="70">
        <f t="shared" si="39"/>
        <v>0</v>
      </c>
      <c r="D133" s="70">
        <f t="shared" si="40"/>
        <v>2</v>
      </c>
      <c r="E133" s="70">
        <f t="shared" si="41"/>
        <v>0</v>
      </c>
      <c r="F133" s="70">
        <v>0</v>
      </c>
      <c r="G133" s="70">
        <v>0</v>
      </c>
      <c r="H133" s="70">
        <f t="shared" si="42"/>
        <v>1</v>
      </c>
      <c r="I133" s="70">
        <v>0</v>
      </c>
      <c r="J133" s="70">
        <v>1</v>
      </c>
      <c r="K133" s="70">
        <f t="shared" si="43"/>
        <v>1</v>
      </c>
      <c r="L133" s="70">
        <v>0</v>
      </c>
      <c r="M133" s="70">
        <v>1</v>
      </c>
    </row>
    <row r="134" spans="1:13" ht="12.75">
      <c r="A134" s="2" t="s">
        <v>47</v>
      </c>
      <c r="B134" s="70">
        <f t="shared" si="38"/>
        <v>5</v>
      </c>
      <c r="C134" s="70">
        <f t="shared" si="39"/>
        <v>4</v>
      </c>
      <c r="D134" s="70">
        <f t="shared" si="40"/>
        <v>1</v>
      </c>
      <c r="E134" s="70">
        <f t="shared" si="41"/>
        <v>1</v>
      </c>
      <c r="F134" s="70">
        <v>1</v>
      </c>
      <c r="G134" s="70">
        <v>0</v>
      </c>
      <c r="H134" s="70">
        <f t="shared" si="42"/>
        <v>2</v>
      </c>
      <c r="I134" s="70">
        <v>2</v>
      </c>
      <c r="J134" s="70">
        <v>0</v>
      </c>
      <c r="K134" s="70">
        <f t="shared" si="43"/>
        <v>2</v>
      </c>
      <c r="L134" s="70">
        <v>1</v>
      </c>
      <c r="M134" s="70">
        <v>1</v>
      </c>
    </row>
    <row r="135" spans="1:13" ht="9.75" customHeight="1">
      <c r="A135" s="2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</row>
    <row r="136" spans="1:13" ht="13.5" thickBot="1">
      <c r="A136" s="12" t="s">
        <v>26</v>
      </c>
      <c r="B136" s="83">
        <f>SUM(C136,D136)</f>
        <v>41</v>
      </c>
      <c r="C136" s="83">
        <f>SUM(F136,I136,L136)</f>
        <v>14</v>
      </c>
      <c r="D136" s="83">
        <f>SUM(G136,J136,M136)</f>
        <v>27</v>
      </c>
      <c r="E136" s="76">
        <f aca="true" t="shared" si="44" ref="E136:M136">SUM(E138:E144)</f>
        <v>10</v>
      </c>
      <c r="F136" s="76">
        <f t="shared" si="44"/>
        <v>4</v>
      </c>
      <c r="G136" s="76">
        <f t="shared" si="44"/>
        <v>6</v>
      </c>
      <c r="H136" s="76">
        <f t="shared" si="44"/>
        <v>20</v>
      </c>
      <c r="I136" s="76">
        <f t="shared" si="44"/>
        <v>8</v>
      </c>
      <c r="J136" s="76">
        <f t="shared" si="44"/>
        <v>12</v>
      </c>
      <c r="K136" s="76">
        <f t="shared" si="44"/>
        <v>11</v>
      </c>
      <c r="L136" s="76">
        <f t="shared" si="44"/>
        <v>2</v>
      </c>
      <c r="M136" s="76">
        <f t="shared" si="44"/>
        <v>9</v>
      </c>
    </row>
    <row r="137" spans="1:13" ht="9" customHeight="1">
      <c r="A137" s="2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1:13" ht="12.75">
      <c r="A138" s="70" t="s">
        <v>80</v>
      </c>
      <c r="B138" s="70">
        <f aca="true" t="shared" si="45" ref="B138:B144">C138+D138</f>
        <v>9</v>
      </c>
      <c r="C138" s="70">
        <f aca="true" t="shared" si="46" ref="C138:D144">SUM(F138,I138,L138)</f>
        <v>1</v>
      </c>
      <c r="D138" s="70">
        <f t="shared" si="46"/>
        <v>8</v>
      </c>
      <c r="E138" s="70">
        <f aca="true" t="shared" si="47" ref="E138:E144">SUM(F138,G138)</f>
        <v>1</v>
      </c>
      <c r="F138" s="70">
        <v>0</v>
      </c>
      <c r="G138" s="70">
        <v>1</v>
      </c>
      <c r="H138" s="70">
        <f aca="true" t="shared" si="48" ref="H138:H144">I138+J138</f>
        <v>2</v>
      </c>
      <c r="I138" s="70">
        <v>0</v>
      </c>
      <c r="J138" s="70">
        <v>2</v>
      </c>
      <c r="K138" s="70">
        <f aca="true" t="shared" si="49" ref="K138:K144">L138+M138</f>
        <v>6</v>
      </c>
      <c r="L138" s="70">
        <v>1</v>
      </c>
      <c r="M138" s="70">
        <v>5</v>
      </c>
    </row>
    <row r="139" spans="1:13" ht="12.75">
      <c r="A139" s="70" t="s">
        <v>81</v>
      </c>
      <c r="B139" s="70">
        <f t="shared" si="45"/>
        <v>10</v>
      </c>
      <c r="C139" s="70">
        <f t="shared" si="46"/>
        <v>3</v>
      </c>
      <c r="D139" s="70">
        <f t="shared" si="46"/>
        <v>7</v>
      </c>
      <c r="E139" s="70">
        <f t="shared" si="47"/>
        <v>2</v>
      </c>
      <c r="F139" s="70">
        <v>1</v>
      </c>
      <c r="G139" s="70">
        <v>1</v>
      </c>
      <c r="H139" s="70">
        <f t="shared" si="48"/>
        <v>7</v>
      </c>
      <c r="I139" s="70">
        <v>2</v>
      </c>
      <c r="J139" s="70">
        <v>5</v>
      </c>
      <c r="K139" s="70">
        <f t="shared" si="49"/>
        <v>1</v>
      </c>
      <c r="L139" s="70">
        <v>0</v>
      </c>
      <c r="M139" s="70">
        <v>1</v>
      </c>
    </row>
    <row r="140" spans="1:13" ht="12.75">
      <c r="A140" s="70" t="s">
        <v>280</v>
      </c>
      <c r="B140" s="70">
        <f t="shared" si="45"/>
        <v>8</v>
      </c>
      <c r="C140" s="70">
        <f t="shared" si="46"/>
        <v>5</v>
      </c>
      <c r="D140" s="70">
        <f t="shared" si="46"/>
        <v>3</v>
      </c>
      <c r="E140" s="70">
        <f t="shared" si="47"/>
        <v>1</v>
      </c>
      <c r="F140" s="70">
        <v>1</v>
      </c>
      <c r="G140" s="70">
        <v>0</v>
      </c>
      <c r="H140" s="70">
        <f t="shared" si="48"/>
        <v>6</v>
      </c>
      <c r="I140" s="70">
        <v>4</v>
      </c>
      <c r="J140" s="70">
        <v>2</v>
      </c>
      <c r="K140" s="70">
        <f t="shared" si="49"/>
        <v>1</v>
      </c>
      <c r="L140" s="70">
        <v>0</v>
      </c>
      <c r="M140" s="70">
        <v>1</v>
      </c>
    </row>
    <row r="141" spans="1:13" ht="12.75">
      <c r="A141" s="70" t="s">
        <v>292</v>
      </c>
      <c r="B141" s="70">
        <f t="shared" si="45"/>
        <v>2</v>
      </c>
      <c r="C141" s="70">
        <f t="shared" si="46"/>
        <v>2</v>
      </c>
      <c r="D141" s="70">
        <f t="shared" si="46"/>
        <v>0</v>
      </c>
      <c r="E141" s="70">
        <f t="shared" si="47"/>
        <v>0</v>
      </c>
      <c r="F141" s="70">
        <v>0</v>
      </c>
      <c r="G141" s="70">
        <v>0</v>
      </c>
      <c r="H141" s="70">
        <f t="shared" si="48"/>
        <v>2</v>
      </c>
      <c r="I141" s="70">
        <v>2</v>
      </c>
      <c r="J141" s="70">
        <v>0</v>
      </c>
      <c r="K141" s="70">
        <f t="shared" si="49"/>
        <v>0</v>
      </c>
      <c r="L141" s="70">
        <v>0</v>
      </c>
      <c r="M141" s="70">
        <v>0</v>
      </c>
    </row>
    <row r="142" spans="1:13" ht="12.75">
      <c r="A142" s="70" t="s">
        <v>82</v>
      </c>
      <c r="B142" s="70">
        <f t="shared" si="45"/>
        <v>10</v>
      </c>
      <c r="C142" s="70">
        <f t="shared" si="46"/>
        <v>2</v>
      </c>
      <c r="D142" s="70">
        <f t="shared" si="46"/>
        <v>8</v>
      </c>
      <c r="E142" s="70">
        <f t="shared" si="47"/>
        <v>6</v>
      </c>
      <c r="F142" s="70">
        <v>2</v>
      </c>
      <c r="G142" s="70">
        <v>4</v>
      </c>
      <c r="H142" s="70">
        <f t="shared" si="48"/>
        <v>3</v>
      </c>
      <c r="I142" s="70">
        <v>0</v>
      </c>
      <c r="J142" s="70">
        <v>3</v>
      </c>
      <c r="K142" s="70">
        <f t="shared" si="49"/>
        <v>1</v>
      </c>
      <c r="L142" s="70">
        <v>0</v>
      </c>
      <c r="M142" s="70">
        <v>1</v>
      </c>
    </row>
    <row r="143" spans="1:13" ht="12.75">
      <c r="A143" s="70" t="s">
        <v>83</v>
      </c>
      <c r="B143" s="70">
        <f t="shared" si="45"/>
        <v>1</v>
      </c>
      <c r="C143" s="70">
        <f t="shared" si="46"/>
        <v>0</v>
      </c>
      <c r="D143" s="70">
        <f t="shared" si="46"/>
        <v>1</v>
      </c>
      <c r="E143" s="70">
        <f t="shared" si="47"/>
        <v>0</v>
      </c>
      <c r="F143" s="70">
        <v>0</v>
      </c>
      <c r="G143" s="70">
        <v>0</v>
      </c>
      <c r="H143" s="70">
        <f t="shared" si="48"/>
        <v>0</v>
      </c>
      <c r="I143" s="70">
        <v>0</v>
      </c>
      <c r="J143" s="70">
        <v>0</v>
      </c>
      <c r="K143" s="70">
        <f t="shared" si="49"/>
        <v>1</v>
      </c>
      <c r="L143" s="70">
        <v>0</v>
      </c>
      <c r="M143" s="70">
        <v>1</v>
      </c>
    </row>
    <row r="144" spans="1:13" ht="12.75">
      <c r="A144" s="70" t="s">
        <v>84</v>
      </c>
      <c r="B144" s="70">
        <f t="shared" si="45"/>
        <v>1</v>
      </c>
      <c r="C144" s="70">
        <f t="shared" si="46"/>
        <v>1</v>
      </c>
      <c r="D144" s="70">
        <f t="shared" si="46"/>
        <v>0</v>
      </c>
      <c r="E144" s="70">
        <f t="shared" si="47"/>
        <v>0</v>
      </c>
      <c r="F144" s="70">
        <v>0</v>
      </c>
      <c r="G144" s="70">
        <v>0</v>
      </c>
      <c r="H144" s="70">
        <f t="shared" si="48"/>
        <v>0</v>
      </c>
      <c r="I144" s="70">
        <v>0</v>
      </c>
      <c r="J144" s="70">
        <v>0</v>
      </c>
      <c r="K144" s="70">
        <f t="shared" si="49"/>
        <v>1</v>
      </c>
      <c r="L144" s="70">
        <v>1</v>
      </c>
      <c r="M144" s="70">
        <v>0</v>
      </c>
    </row>
    <row r="145" spans="1:13" ht="7.5" customHeight="1">
      <c r="A145" s="2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</row>
    <row r="146" spans="1:13" ht="13.5" thickBot="1">
      <c r="A146" s="12" t="s">
        <v>63</v>
      </c>
      <c r="B146" s="83">
        <f>SUM(C146,D146)</f>
        <v>0</v>
      </c>
      <c r="C146" s="83">
        <f>SUM(F146,I146,L146)</f>
        <v>0</v>
      </c>
      <c r="D146" s="83">
        <f>SUM(G146,J146,M146)</f>
        <v>0</v>
      </c>
      <c r="E146" s="76">
        <f>SUM(E148:E151)</f>
        <v>0</v>
      </c>
      <c r="F146" s="76">
        <f>SUM(F148:F151)</f>
        <v>0</v>
      </c>
      <c r="G146" s="76">
        <f>SUM(G148:G151)</f>
        <v>0</v>
      </c>
      <c r="H146" s="76">
        <f>SUM(I146:J146)</f>
        <v>0</v>
      </c>
      <c r="I146" s="76">
        <f>SUM(I148:I151)</f>
        <v>0</v>
      </c>
      <c r="J146" s="76">
        <f>SUM(J148:J151)</f>
        <v>0</v>
      </c>
      <c r="K146" s="76">
        <f>SUM(K148:K151)</f>
        <v>0</v>
      </c>
      <c r="L146" s="76">
        <f>SUM(L148:L151)</f>
        <v>0</v>
      </c>
      <c r="M146" s="76">
        <f>SUM(M148:M151)</f>
        <v>0</v>
      </c>
    </row>
    <row r="147" spans="1:13" ht="9" customHeight="1">
      <c r="A147" s="15"/>
      <c r="C147" s="84"/>
      <c r="D147" s="84"/>
      <c r="E147" s="77"/>
      <c r="F147" s="77"/>
      <c r="G147" s="77"/>
      <c r="H147" s="77"/>
      <c r="I147" s="77"/>
      <c r="J147" s="77"/>
      <c r="K147" s="77"/>
      <c r="L147" s="77"/>
      <c r="M147" s="77"/>
    </row>
    <row r="148" spans="1:13" ht="12.75">
      <c r="A148" s="15" t="s">
        <v>303</v>
      </c>
      <c r="B148" s="84">
        <f>SUM(C148:D148)</f>
        <v>0</v>
      </c>
      <c r="C148" s="84">
        <f aca="true" t="shared" si="50" ref="C148:D151">SUM(F148,I148,L148)</f>
        <v>0</v>
      </c>
      <c r="D148" s="84">
        <f t="shared" si="50"/>
        <v>0</v>
      </c>
      <c r="E148" s="77">
        <f>SUM(F148,G148)</f>
        <v>0</v>
      </c>
      <c r="F148" s="77">
        <v>0</v>
      </c>
      <c r="G148" s="77">
        <v>0</v>
      </c>
      <c r="H148" s="77">
        <f>SUM(I148:J148)</f>
        <v>0</v>
      </c>
      <c r="I148" s="70">
        <v>0</v>
      </c>
      <c r="J148" s="70">
        <v>0</v>
      </c>
      <c r="K148" s="77">
        <f>L148+M148</f>
        <v>0</v>
      </c>
      <c r="L148" s="70">
        <v>0</v>
      </c>
      <c r="M148" s="70">
        <v>0</v>
      </c>
    </row>
    <row r="149" spans="1:13" ht="12.75">
      <c r="A149" s="15" t="s">
        <v>304</v>
      </c>
      <c r="B149" s="84">
        <f>SUM(C149:D149)</f>
        <v>0</v>
      </c>
      <c r="C149" s="84">
        <f t="shared" si="50"/>
        <v>0</v>
      </c>
      <c r="D149" s="84">
        <f t="shared" si="50"/>
        <v>0</v>
      </c>
      <c r="E149" s="77">
        <f>SUM(F149,G149)</f>
        <v>0</v>
      </c>
      <c r="F149" s="77">
        <v>0</v>
      </c>
      <c r="G149" s="77">
        <v>0</v>
      </c>
      <c r="H149" s="77">
        <f>SUM(I149:J149)</f>
        <v>0</v>
      </c>
      <c r="I149" s="70">
        <v>0</v>
      </c>
      <c r="J149" s="70">
        <v>0</v>
      </c>
      <c r="K149" s="77">
        <f>L149+M149</f>
        <v>0</v>
      </c>
      <c r="L149" s="70">
        <v>0</v>
      </c>
      <c r="M149" s="70">
        <v>0</v>
      </c>
    </row>
    <row r="150" spans="1:13" ht="12.75">
      <c r="A150" s="15" t="s">
        <v>67</v>
      </c>
      <c r="B150" s="84">
        <f>SUM(C150:D150)</f>
        <v>0</v>
      </c>
      <c r="C150" s="84">
        <f t="shared" si="50"/>
        <v>0</v>
      </c>
      <c r="D150" s="84">
        <f t="shared" si="50"/>
        <v>0</v>
      </c>
      <c r="E150" s="77">
        <v>0</v>
      </c>
      <c r="F150" s="77">
        <v>0</v>
      </c>
      <c r="G150" s="77">
        <v>0</v>
      </c>
      <c r="H150" s="77">
        <f>SUM(I150:J150)</f>
        <v>0</v>
      </c>
      <c r="I150" s="70">
        <v>0</v>
      </c>
      <c r="J150" s="70">
        <v>0</v>
      </c>
      <c r="K150" s="77">
        <f>L150+M150</f>
        <v>0</v>
      </c>
      <c r="L150" s="70">
        <v>0</v>
      </c>
      <c r="M150" s="70">
        <v>0</v>
      </c>
    </row>
    <row r="151" spans="1:13" ht="12.75">
      <c r="A151" s="15" t="s">
        <v>66</v>
      </c>
      <c r="B151" s="70">
        <f>SUM(C151,D151)</f>
        <v>0</v>
      </c>
      <c r="C151" s="84">
        <f t="shared" si="50"/>
        <v>0</v>
      </c>
      <c r="D151" s="84">
        <f t="shared" si="50"/>
        <v>0</v>
      </c>
      <c r="E151" s="77">
        <v>0</v>
      </c>
      <c r="F151" s="77">
        <v>0</v>
      </c>
      <c r="G151" s="77">
        <v>0</v>
      </c>
      <c r="H151" s="77">
        <f>SUM(I151:J151)</f>
        <v>0</v>
      </c>
      <c r="I151" s="70">
        <v>0</v>
      </c>
      <c r="J151" s="70">
        <v>0</v>
      </c>
      <c r="K151" s="77">
        <f>L151+M151</f>
        <v>0</v>
      </c>
      <c r="L151" s="70">
        <v>0</v>
      </c>
      <c r="M151" s="70">
        <v>0</v>
      </c>
    </row>
    <row r="152" spans="1:13" ht="9.75" customHeight="1">
      <c r="A152" s="2"/>
      <c r="B152" s="70"/>
      <c r="C152" s="70"/>
      <c r="E152" s="70"/>
      <c r="F152" s="70"/>
      <c r="G152" s="70"/>
      <c r="H152" s="70"/>
      <c r="I152" s="70"/>
      <c r="J152" s="70"/>
      <c r="K152" s="70"/>
      <c r="L152" s="70"/>
      <c r="M152" s="70"/>
    </row>
    <row r="153" spans="1:13" ht="13.5" thickBot="1">
      <c r="A153" s="12" t="s">
        <v>85</v>
      </c>
      <c r="B153" s="83">
        <f>SUM(C153,D153)</f>
        <v>10</v>
      </c>
      <c r="C153" s="83">
        <f>SUM(F153,I153,L153)</f>
        <v>3</v>
      </c>
      <c r="D153" s="83">
        <f>SUM(G153,J153,M153)</f>
        <v>7</v>
      </c>
      <c r="E153" s="76">
        <f>SUM(E155:E158)</f>
        <v>2</v>
      </c>
      <c r="F153" s="76">
        <f>SUM(F155:F158)</f>
        <v>0</v>
      </c>
      <c r="G153" s="76">
        <f>SUM(G155:G158)</f>
        <v>2</v>
      </c>
      <c r="H153" s="76">
        <f>SUM(I153:J153)</f>
        <v>5</v>
      </c>
      <c r="I153" s="76">
        <f>SUM(I155:I158)</f>
        <v>2</v>
      </c>
      <c r="J153" s="76">
        <f>SUM(J155:J158)</f>
        <v>3</v>
      </c>
      <c r="K153" s="76">
        <f>SUM(K155:K158)</f>
        <v>3</v>
      </c>
      <c r="L153" s="76">
        <f>SUM(L155:L158)</f>
        <v>1</v>
      </c>
      <c r="M153" s="76">
        <f>SUM(M155:M158)</f>
        <v>2</v>
      </c>
    </row>
    <row r="154" spans="1:13" ht="9" customHeight="1">
      <c r="A154" s="2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</row>
    <row r="155" spans="1:13" ht="12.75">
      <c r="A155" s="70" t="s">
        <v>78</v>
      </c>
      <c r="B155" s="70">
        <f>C155+D155</f>
        <v>0</v>
      </c>
      <c r="C155" s="70">
        <f aca="true" t="shared" si="51" ref="C155:D158">SUM(F155,I155,L155)</f>
        <v>0</v>
      </c>
      <c r="D155" s="70">
        <f t="shared" si="51"/>
        <v>0</v>
      </c>
      <c r="E155" s="70">
        <f>SUM(F155,G155)</f>
        <v>0</v>
      </c>
      <c r="F155" s="70">
        <v>0</v>
      </c>
      <c r="G155" s="70">
        <v>0</v>
      </c>
      <c r="H155" s="70">
        <f>SUM(I155:J155)</f>
        <v>0</v>
      </c>
      <c r="I155" s="70">
        <v>0</v>
      </c>
      <c r="J155" s="70">
        <v>0</v>
      </c>
      <c r="K155" s="70">
        <f>L155+M155</f>
        <v>0</v>
      </c>
      <c r="L155" s="70">
        <v>0</v>
      </c>
      <c r="M155" s="70">
        <v>0</v>
      </c>
    </row>
    <row r="156" spans="1:13" ht="12.75">
      <c r="A156" s="70" t="s">
        <v>80</v>
      </c>
      <c r="B156" s="70">
        <f>C156+D156</f>
        <v>4</v>
      </c>
      <c r="C156" s="70">
        <f t="shared" si="51"/>
        <v>2</v>
      </c>
      <c r="D156" s="70">
        <f t="shared" si="51"/>
        <v>2</v>
      </c>
      <c r="E156" s="70">
        <f>SUM(F156,G156)</f>
        <v>0</v>
      </c>
      <c r="F156" s="70">
        <v>0</v>
      </c>
      <c r="G156" s="70">
        <v>0</v>
      </c>
      <c r="H156" s="70">
        <f>SUM(I156:J156)</f>
        <v>3</v>
      </c>
      <c r="I156" s="70">
        <v>1</v>
      </c>
      <c r="J156" s="70">
        <v>2</v>
      </c>
      <c r="K156" s="70">
        <f>L156+M156</f>
        <v>1</v>
      </c>
      <c r="L156" s="70">
        <v>1</v>
      </c>
      <c r="M156" s="70">
        <v>0</v>
      </c>
    </row>
    <row r="157" spans="1:13" ht="12.75">
      <c r="A157" s="70" t="s">
        <v>83</v>
      </c>
      <c r="B157" s="70">
        <f>C157+D157</f>
        <v>2</v>
      </c>
      <c r="C157" s="70">
        <f t="shared" si="51"/>
        <v>0</v>
      </c>
      <c r="D157" s="70">
        <f t="shared" si="51"/>
        <v>2</v>
      </c>
      <c r="E157" s="70">
        <f>SUM(F157,G157)</f>
        <v>1</v>
      </c>
      <c r="F157" s="70">
        <v>0</v>
      </c>
      <c r="G157" s="70">
        <v>1</v>
      </c>
      <c r="H157" s="70">
        <f>SUM(I157:J157)</f>
        <v>0</v>
      </c>
      <c r="I157" s="70">
        <v>0</v>
      </c>
      <c r="J157" s="70">
        <v>0</v>
      </c>
      <c r="K157" s="70">
        <f>L157+M157</f>
        <v>1</v>
      </c>
      <c r="L157" s="70">
        <v>0</v>
      </c>
      <c r="M157" s="70">
        <v>1</v>
      </c>
    </row>
    <row r="158" spans="1:13" ht="28.5" customHeight="1">
      <c r="A158" s="69" t="s">
        <v>311</v>
      </c>
      <c r="B158" s="70">
        <f>SUM(C158:D158)</f>
        <v>4</v>
      </c>
      <c r="C158" s="70">
        <f t="shared" si="51"/>
        <v>1</v>
      </c>
      <c r="D158" s="70">
        <f t="shared" si="51"/>
        <v>3</v>
      </c>
      <c r="E158" s="70">
        <f>SUM(F158,G158)</f>
        <v>1</v>
      </c>
      <c r="F158" s="70">
        <v>0</v>
      </c>
      <c r="G158" s="70">
        <v>1</v>
      </c>
      <c r="H158" s="70">
        <f>SUM(I158:J158)</f>
        <v>2</v>
      </c>
      <c r="I158" s="70">
        <v>1</v>
      </c>
      <c r="J158" s="70">
        <v>1</v>
      </c>
      <c r="K158" s="70">
        <f>L158+M158</f>
        <v>1</v>
      </c>
      <c r="L158" s="70">
        <v>0</v>
      </c>
      <c r="M158" s="70">
        <v>1</v>
      </c>
    </row>
    <row r="159" spans="1:13" ht="12.75" customHeight="1">
      <c r="A159" s="2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</row>
    <row r="160" ht="10.5">
      <c r="A160" s="96"/>
    </row>
    <row r="161" spans="1:13" ht="12.75">
      <c r="A161" s="2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</row>
    <row r="162" spans="1:13" ht="12.75">
      <c r="A162" s="2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</row>
    <row r="163" spans="1:13" ht="12.75">
      <c r="A163" s="2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</row>
    <row r="164" spans="1:13" ht="12.75">
      <c r="A164" s="2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</row>
    <row r="165" spans="1:13" ht="12.75">
      <c r="A165" s="2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</row>
    <row r="166" spans="1:13" ht="12.75">
      <c r="A166" s="2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</row>
    <row r="167" spans="1:13" ht="12.75">
      <c r="A167" s="2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ht="12.75">
      <c r="A168" s="2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</row>
    <row r="169" spans="1:13" ht="12.75">
      <c r="A169" s="2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</row>
    <row r="170" spans="1:13" ht="12.75">
      <c r="A170" s="2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</row>
    <row r="171" spans="1:13" ht="12.75">
      <c r="A171" s="2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</row>
    <row r="172" spans="1:13" ht="12.75">
      <c r="A172" s="2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</row>
    <row r="173" spans="1:13" ht="12.75">
      <c r="A173" s="2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</row>
    <row r="174" spans="1:13" ht="12.75">
      <c r="A174" s="2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</row>
    <row r="175" spans="1:13" ht="12.75">
      <c r="A175" s="2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</row>
    <row r="176" spans="1:13" ht="12.75">
      <c r="A176" s="2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</row>
    <row r="177" spans="1:13" ht="12.75">
      <c r="A177" s="2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</row>
    <row r="178" spans="1:13" ht="12.75">
      <c r="A178" s="2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</row>
    <row r="179" spans="1:13" ht="12.75">
      <c r="A179" s="2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</row>
    <row r="180" spans="1:13" ht="12.75">
      <c r="A180" s="2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</row>
    <row r="181" spans="1:13" ht="12.75">
      <c r="A181" s="2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</row>
    <row r="182" spans="1:13" ht="12.75">
      <c r="A182" s="2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</row>
    <row r="183" spans="1:13" ht="12.75">
      <c r="A183" s="2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ht="12.75">
      <c r="A184" s="2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</row>
    <row r="185" spans="1:13" ht="12.75">
      <c r="A185" s="2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</row>
    <row r="186" spans="1:13" ht="12.75">
      <c r="A186" s="2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</row>
    <row r="187" spans="1:13" ht="12.75">
      <c r="A187" s="2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</row>
    <row r="188" spans="1:13" ht="12.75">
      <c r="A188" s="2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</row>
    <row r="189" spans="1:13" ht="12.75">
      <c r="A189" s="2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</row>
    <row r="190" spans="1:13" ht="12.75">
      <c r="A190" s="2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</row>
  </sheetData>
  <mergeCells count="2">
    <mergeCell ref="A9:M9"/>
    <mergeCell ref="A8:M8"/>
  </mergeCells>
  <printOptions/>
  <pageMargins left="0.25" right="0.25" top="0.75" bottom="0.25" header="0.5" footer="0.5"/>
  <pageSetup firstPageNumber="12" useFirstPageNumber="1" horizontalDpi="180" verticalDpi="180" orientation="portrait" r:id="rId2"/>
  <headerFooter alignWithMargins="0">
    <oddFooter>&amp;C &amp;P</oddFooter>
  </headerFooter>
  <rowBreaks count="2" manualBreakCount="2">
    <brk id="45" max="255" man="1"/>
    <brk id="10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2"/>
  <sheetViews>
    <sheetView workbookViewId="0" topLeftCell="A1">
      <selection activeCell="K6" sqref="K6"/>
    </sheetView>
  </sheetViews>
  <sheetFormatPr defaultColWidth="9.140625" defaultRowHeight="10.5"/>
  <sheetData>
    <row r="1" spans="1:8" ht="12.75">
      <c r="A1" s="50"/>
      <c r="B1" s="41"/>
      <c r="C1" s="41"/>
      <c r="D1" s="41"/>
      <c r="E1" s="41"/>
      <c r="F1" s="41"/>
      <c r="G1" s="41"/>
      <c r="H1" s="41"/>
    </row>
    <row r="2" spans="1:8" ht="12.75">
      <c r="A2" s="41" t="s">
        <v>0</v>
      </c>
      <c r="B2" s="41"/>
      <c r="C2" s="41"/>
      <c r="D2" s="41"/>
      <c r="E2" s="41"/>
      <c r="F2" s="41"/>
      <c r="G2" s="41"/>
      <c r="H2" s="41"/>
    </row>
    <row r="3" spans="1:9" ht="12.75">
      <c r="A3" s="41" t="s">
        <v>1</v>
      </c>
      <c r="B3" s="41"/>
      <c r="C3" s="41"/>
      <c r="D3" s="41"/>
      <c r="E3" s="41"/>
      <c r="F3" s="41"/>
      <c r="G3" s="41"/>
      <c r="H3" s="41"/>
      <c r="I3" s="51"/>
    </row>
    <row r="4" spans="1:8" ht="12.75">
      <c r="A4" s="41" t="s">
        <v>2</v>
      </c>
      <c r="B4" s="41"/>
      <c r="C4" s="41"/>
      <c r="D4" s="41"/>
      <c r="E4" s="41"/>
      <c r="F4" s="41"/>
      <c r="G4" s="41"/>
      <c r="H4" s="41"/>
    </row>
    <row r="5" spans="1:8" ht="12.75">
      <c r="A5" s="41" t="s">
        <v>182</v>
      </c>
      <c r="B5" s="41"/>
      <c r="C5" s="41"/>
      <c r="D5" s="41"/>
      <c r="E5" s="41"/>
      <c r="F5" s="41"/>
      <c r="G5" s="41"/>
      <c r="H5" s="41"/>
    </row>
    <row r="6" spans="1:8" ht="12.75">
      <c r="A6" s="40"/>
      <c r="B6" s="40"/>
      <c r="C6" s="40"/>
      <c r="D6" s="40"/>
      <c r="E6" s="40"/>
      <c r="F6" s="40"/>
      <c r="G6" s="40"/>
      <c r="H6" s="40"/>
    </row>
    <row r="7" spans="1:8" ht="12.75">
      <c r="A7" s="40" t="s">
        <v>4</v>
      </c>
      <c r="B7" s="40"/>
      <c r="C7" s="40"/>
      <c r="D7" s="40"/>
      <c r="E7" s="40"/>
      <c r="F7" s="40"/>
      <c r="G7" s="40"/>
      <c r="H7" s="40"/>
    </row>
    <row r="8" spans="1:8" ht="12.75">
      <c r="A8" s="40"/>
      <c r="B8" s="40"/>
      <c r="C8" s="40"/>
      <c r="D8" s="40"/>
      <c r="E8" s="40"/>
      <c r="F8" s="40"/>
      <c r="G8" s="40"/>
      <c r="H8" s="40"/>
    </row>
    <row r="9" spans="1:8" ht="12.75">
      <c r="A9" s="40"/>
      <c r="B9" s="40"/>
      <c r="C9" s="40"/>
      <c r="D9" s="42"/>
      <c r="E9" s="40"/>
      <c r="F9" s="40"/>
      <c r="G9" s="40"/>
      <c r="H9" s="40"/>
    </row>
    <row r="10" spans="1:8" ht="12.75">
      <c r="A10" s="41" t="s">
        <v>183</v>
      </c>
      <c r="B10" s="41"/>
      <c r="C10" s="41"/>
      <c r="D10" s="41"/>
      <c r="E10" s="41"/>
      <c r="F10" s="41"/>
      <c r="G10" s="41"/>
      <c r="H10" s="41"/>
    </row>
    <row r="11" spans="1:8" ht="12.75">
      <c r="A11" s="40"/>
      <c r="B11" s="40"/>
      <c r="C11" s="40"/>
      <c r="D11" s="40"/>
      <c r="E11" s="40"/>
      <c r="F11" s="40"/>
      <c r="G11" s="40"/>
      <c r="H11" s="40"/>
    </row>
    <row r="12" spans="1:8" ht="12.75">
      <c r="A12" s="43"/>
      <c r="B12" s="43"/>
      <c r="C12" s="43"/>
      <c r="D12" s="43"/>
      <c r="E12" s="43"/>
      <c r="F12" s="43"/>
      <c r="G12" s="43"/>
      <c r="H12" s="43"/>
    </row>
    <row r="13" spans="1:8" ht="13.5" thickBot="1">
      <c r="A13" s="44" t="s">
        <v>184</v>
      </c>
      <c r="B13" s="45"/>
      <c r="C13" s="44" t="s">
        <v>92</v>
      </c>
      <c r="D13" s="44" t="s">
        <v>185</v>
      </c>
      <c r="E13" s="44" t="s">
        <v>186</v>
      </c>
      <c r="F13" s="44" t="s">
        <v>187</v>
      </c>
      <c r="G13" s="44" t="s">
        <v>186</v>
      </c>
      <c r="H13" s="45"/>
    </row>
    <row r="14" spans="1:8" ht="12.75">
      <c r="A14" s="42" t="s">
        <v>188</v>
      </c>
      <c r="B14" s="40"/>
      <c r="C14" s="46">
        <v>15</v>
      </c>
      <c r="D14" s="46">
        <v>15</v>
      </c>
      <c r="E14" s="46">
        <v>100</v>
      </c>
      <c r="F14" s="46">
        <v>0</v>
      </c>
      <c r="G14" s="46">
        <v>0</v>
      </c>
      <c r="H14" s="40"/>
    </row>
    <row r="15" spans="1:8" ht="12.75">
      <c r="A15" s="40"/>
      <c r="B15" s="40"/>
      <c r="C15" s="46"/>
      <c r="D15" s="46"/>
      <c r="E15" s="46"/>
      <c r="F15" s="46"/>
      <c r="G15" s="46"/>
      <c r="H15" s="40"/>
    </row>
    <row r="16" spans="1:8" ht="12.75">
      <c r="A16" s="40" t="s">
        <v>189</v>
      </c>
      <c r="B16" s="40"/>
      <c r="C16" s="46">
        <v>17</v>
      </c>
      <c r="D16" s="46">
        <v>17</v>
      </c>
      <c r="E16" s="46">
        <v>100</v>
      </c>
      <c r="F16" s="46">
        <v>0</v>
      </c>
      <c r="G16" s="46">
        <v>0</v>
      </c>
      <c r="H16" s="40"/>
    </row>
    <row r="17" spans="1:8" ht="12.75">
      <c r="A17" s="40"/>
      <c r="B17" s="40"/>
      <c r="C17" s="46"/>
      <c r="D17" s="46"/>
      <c r="E17" s="46"/>
      <c r="F17" s="46"/>
      <c r="G17" s="46"/>
      <c r="H17" s="40"/>
    </row>
    <row r="18" spans="1:8" ht="12.75">
      <c r="A18" s="40" t="s">
        <v>190</v>
      </c>
      <c r="B18" s="40"/>
      <c r="C18" s="46">
        <v>17</v>
      </c>
      <c r="D18" s="46">
        <v>17</v>
      </c>
      <c r="E18" s="46">
        <v>100</v>
      </c>
      <c r="F18" s="46">
        <v>0</v>
      </c>
      <c r="G18" s="46">
        <v>0</v>
      </c>
      <c r="H18" s="40"/>
    </row>
    <row r="19" spans="1:8" ht="12.75">
      <c r="A19" s="40"/>
      <c r="B19" s="40"/>
      <c r="C19" s="46"/>
      <c r="D19" s="46"/>
      <c r="E19" s="46"/>
      <c r="F19" s="46"/>
      <c r="G19" s="46"/>
      <c r="H19" s="40"/>
    </row>
    <row r="20" spans="1:8" ht="12.75">
      <c r="A20" s="40" t="s">
        <v>191</v>
      </c>
      <c r="B20" s="40"/>
      <c r="C20" s="46">
        <v>29</v>
      </c>
      <c r="D20" s="46">
        <v>29</v>
      </c>
      <c r="E20" s="46">
        <v>100</v>
      </c>
      <c r="F20" s="46">
        <v>0</v>
      </c>
      <c r="G20" s="46">
        <v>0</v>
      </c>
      <c r="H20" s="40"/>
    </row>
    <row r="21" spans="1:8" ht="12.75">
      <c r="A21" s="40"/>
      <c r="B21" s="40"/>
      <c r="C21" s="46"/>
      <c r="D21" s="46"/>
      <c r="E21" s="46"/>
      <c r="F21" s="46"/>
      <c r="G21" s="46"/>
      <c r="H21" s="40"/>
    </row>
    <row r="22" spans="1:8" ht="12.75">
      <c r="A22" s="40" t="s">
        <v>192</v>
      </c>
      <c r="B22" s="40"/>
      <c r="C22" s="46">
        <v>36</v>
      </c>
      <c r="D22" s="46">
        <v>35</v>
      </c>
      <c r="E22" s="46">
        <v>97</v>
      </c>
      <c r="F22" s="46">
        <v>1</v>
      </c>
      <c r="G22" s="46">
        <v>3</v>
      </c>
      <c r="H22" s="40"/>
    </row>
    <row r="23" spans="1:8" ht="12.75">
      <c r="A23" s="40"/>
      <c r="B23" s="40"/>
      <c r="C23" s="46"/>
      <c r="D23" s="46"/>
      <c r="E23" s="46"/>
      <c r="F23" s="46"/>
      <c r="G23" s="46"/>
      <c r="H23" s="40"/>
    </row>
    <row r="24" spans="1:8" ht="12.75">
      <c r="A24" s="40" t="s">
        <v>193</v>
      </c>
      <c r="B24" s="40"/>
      <c r="C24" s="46">
        <v>56</v>
      </c>
      <c r="D24" s="46">
        <v>52</v>
      </c>
      <c r="E24" s="46">
        <v>93</v>
      </c>
      <c r="F24" s="46">
        <v>4</v>
      </c>
      <c r="G24" s="46">
        <v>7</v>
      </c>
      <c r="H24" s="40"/>
    </row>
    <row r="25" spans="1:8" ht="12.75">
      <c r="A25" s="40"/>
      <c r="B25" s="40"/>
      <c r="C25" s="46"/>
      <c r="D25" s="46"/>
      <c r="E25" s="46"/>
      <c r="F25" s="46"/>
      <c r="G25" s="46"/>
      <c r="H25" s="40"/>
    </row>
    <row r="26" spans="1:8" ht="12.75">
      <c r="A26" s="40" t="s">
        <v>194</v>
      </c>
      <c r="B26" s="40"/>
      <c r="C26" s="46">
        <v>29</v>
      </c>
      <c r="D26" s="46">
        <v>23</v>
      </c>
      <c r="E26" s="46">
        <v>79</v>
      </c>
      <c r="F26" s="46">
        <v>6</v>
      </c>
      <c r="G26" s="46">
        <v>21</v>
      </c>
      <c r="H26" s="40"/>
    </row>
    <row r="27" spans="1:8" ht="12.75">
      <c r="A27" s="40"/>
      <c r="B27" s="40"/>
      <c r="C27" s="46"/>
      <c r="D27" s="46"/>
      <c r="E27" s="46"/>
      <c r="F27" s="46"/>
      <c r="G27" s="46"/>
      <c r="H27" s="40"/>
    </row>
    <row r="28" spans="1:8" ht="12.75">
      <c r="A28" s="40" t="s">
        <v>195</v>
      </c>
      <c r="B28" s="40"/>
      <c r="C28" s="46">
        <v>21</v>
      </c>
      <c r="D28" s="46">
        <v>19</v>
      </c>
      <c r="E28" s="46">
        <v>90</v>
      </c>
      <c r="F28" s="46">
        <v>2</v>
      </c>
      <c r="G28" s="46">
        <v>10</v>
      </c>
      <c r="H28" s="40"/>
    </row>
    <row r="29" spans="1:8" ht="12.75">
      <c r="A29" s="40"/>
      <c r="B29" s="40"/>
      <c r="C29" s="46"/>
      <c r="D29" s="46"/>
      <c r="E29" s="46"/>
      <c r="F29" s="46"/>
      <c r="G29" s="46"/>
      <c r="H29" s="40"/>
    </row>
    <row r="30" spans="1:8" ht="12.75">
      <c r="A30" s="40" t="s">
        <v>196</v>
      </c>
      <c r="B30" s="40"/>
      <c r="C30" s="46">
        <v>42</v>
      </c>
      <c r="D30" s="46">
        <v>40</v>
      </c>
      <c r="E30" s="46">
        <v>95</v>
      </c>
      <c r="F30" s="46">
        <v>2</v>
      </c>
      <c r="G30" s="46">
        <v>5</v>
      </c>
      <c r="H30" s="40"/>
    </row>
    <row r="31" spans="1:8" ht="12.75">
      <c r="A31" s="40"/>
      <c r="B31" s="40"/>
      <c r="C31" s="46"/>
      <c r="D31" s="46"/>
      <c r="E31" s="46"/>
      <c r="F31" s="46"/>
      <c r="G31" s="46"/>
      <c r="H31" s="40"/>
    </row>
    <row r="32" spans="1:8" ht="12.75">
      <c r="A32" s="40" t="s">
        <v>197</v>
      </c>
      <c r="B32" s="40"/>
      <c r="C32" s="46">
        <v>15</v>
      </c>
      <c r="D32" s="46">
        <v>15</v>
      </c>
      <c r="E32" s="46">
        <v>100</v>
      </c>
      <c r="F32" s="46">
        <v>0</v>
      </c>
      <c r="G32" s="46">
        <v>0</v>
      </c>
      <c r="H32" s="40"/>
    </row>
    <row r="33" spans="1:8" ht="12.75">
      <c r="A33" s="40"/>
      <c r="B33" s="40"/>
      <c r="C33" s="46"/>
      <c r="D33" s="46"/>
      <c r="E33" s="46"/>
      <c r="F33" s="46"/>
      <c r="G33" s="46"/>
      <c r="H33" s="40"/>
    </row>
    <row r="34" spans="1:8" ht="12.75">
      <c r="A34" s="40" t="s">
        <v>198</v>
      </c>
      <c r="B34" s="40"/>
      <c r="C34" s="46">
        <v>11</v>
      </c>
      <c r="D34" s="46">
        <v>10</v>
      </c>
      <c r="E34" s="46">
        <v>91</v>
      </c>
      <c r="F34" s="46">
        <v>1</v>
      </c>
      <c r="G34" s="46">
        <v>9</v>
      </c>
      <c r="H34" s="40"/>
    </row>
    <row r="35" spans="1:8" ht="12.75">
      <c r="A35" s="40"/>
      <c r="B35" s="40"/>
      <c r="C35" s="46"/>
      <c r="D35" s="46"/>
      <c r="E35" s="46"/>
      <c r="F35" s="46"/>
      <c r="G35" s="46"/>
      <c r="H35" s="40"/>
    </row>
    <row r="36" spans="1:8" ht="12.75">
      <c r="A36" s="40" t="s">
        <v>199</v>
      </c>
      <c r="B36" s="40"/>
      <c r="C36" s="46">
        <v>21</v>
      </c>
      <c r="D36" s="46">
        <v>20</v>
      </c>
      <c r="E36" s="46">
        <v>95</v>
      </c>
      <c r="F36" s="46">
        <v>1</v>
      </c>
      <c r="G36" s="46">
        <v>5</v>
      </c>
      <c r="H36" s="40"/>
    </row>
    <row r="37" spans="1:8" ht="12.75">
      <c r="A37" s="40"/>
      <c r="B37" s="40"/>
      <c r="C37" s="46"/>
      <c r="D37" s="46"/>
      <c r="E37" s="46"/>
      <c r="F37" s="46"/>
      <c r="G37" s="46"/>
      <c r="H37" s="40"/>
    </row>
    <row r="38" spans="1:8" ht="12.75">
      <c r="A38" s="40" t="s">
        <v>200</v>
      </c>
      <c r="B38" s="40"/>
      <c r="C38" s="46">
        <v>10</v>
      </c>
      <c r="D38" s="46">
        <v>10</v>
      </c>
      <c r="E38" s="46">
        <v>100</v>
      </c>
      <c r="F38" s="46">
        <v>0</v>
      </c>
      <c r="G38" s="46">
        <v>0</v>
      </c>
      <c r="H38" s="40"/>
    </row>
    <row r="39" spans="1:8" ht="12.75">
      <c r="A39" s="40"/>
      <c r="B39" s="40"/>
      <c r="C39" s="46"/>
      <c r="D39" s="46"/>
      <c r="E39" s="46"/>
      <c r="F39" s="46"/>
      <c r="G39" s="46"/>
      <c r="H39" s="40"/>
    </row>
    <row r="40" spans="1:8" ht="12.75">
      <c r="A40" s="40" t="s">
        <v>201</v>
      </c>
      <c r="B40" s="40"/>
      <c r="C40" s="46">
        <v>39</v>
      </c>
      <c r="D40" s="46">
        <v>36</v>
      </c>
      <c r="E40" s="46">
        <v>92</v>
      </c>
      <c r="F40" s="46">
        <v>3</v>
      </c>
      <c r="G40" s="46">
        <v>8</v>
      </c>
      <c r="H40" s="40"/>
    </row>
    <row r="41" spans="1:8" ht="12.75">
      <c r="A41" s="40"/>
      <c r="B41" s="40"/>
      <c r="C41" s="46"/>
      <c r="D41" s="46"/>
      <c r="E41" s="46"/>
      <c r="F41" s="46"/>
      <c r="G41" s="46"/>
      <c r="H41" s="40"/>
    </row>
    <row r="42" spans="1:8" ht="12.75">
      <c r="A42" s="40" t="s">
        <v>202</v>
      </c>
      <c r="B42" s="40"/>
      <c r="C42" s="46">
        <v>30</v>
      </c>
      <c r="D42" s="46">
        <v>29</v>
      </c>
      <c r="E42" s="46">
        <v>97</v>
      </c>
      <c r="F42" s="46">
        <v>1</v>
      </c>
      <c r="G42" s="46">
        <v>3</v>
      </c>
      <c r="H42" s="40"/>
    </row>
    <row r="43" spans="1:8" ht="12.75">
      <c r="A43" s="40"/>
      <c r="B43" s="40"/>
      <c r="C43" s="46"/>
      <c r="D43" s="46"/>
      <c r="E43" s="46"/>
      <c r="F43" s="46"/>
      <c r="G43" s="46"/>
      <c r="H43" s="40"/>
    </row>
    <row r="44" spans="1:8" ht="12.75">
      <c r="A44" s="40" t="s">
        <v>203</v>
      </c>
      <c r="B44" s="40"/>
      <c r="C44" s="46">
        <v>35</v>
      </c>
      <c r="D44" s="46">
        <v>33</v>
      </c>
      <c r="E44" s="46">
        <v>94</v>
      </c>
      <c r="F44" s="46">
        <v>2</v>
      </c>
      <c r="G44" s="46">
        <v>6</v>
      </c>
      <c r="H44" s="40"/>
    </row>
    <row r="45" spans="1:8" ht="12.75">
      <c r="A45" s="40"/>
      <c r="B45" s="40"/>
      <c r="C45" s="46"/>
      <c r="D45" s="46"/>
      <c r="E45" s="46"/>
      <c r="F45" s="46"/>
      <c r="G45" s="46"/>
      <c r="H45" s="40"/>
    </row>
    <row r="46" spans="1:8" ht="12.75">
      <c r="A46" s="40" t="s">
        <v>204</v>
      </c>
      <c r="B46" s="40"/>
      <c r="C46" s="46">
        <v>50</v>
      </c>
      <c r="D46" s="46">
        <v>48</v>
      </c>
      <c r="E46" s="46">
        <v>96</v>
      </c>
      <c r="F46" s="46">
        <v>2</v>
      </c>
      <c r="G46" s="46">
        <v>4</v>
      </c>
      <c r="H46" s="40"/>
    </row>
    <row r="47" spans="1:8" ht="12.75">
      <c r="A47" s="40"/>
      <c r="B47" s="40"/>
      <c r="C47" s="46"/>
      <c r="D47" s="46"/>
      <c r="E47" s="46"/>
      <c r="F47" s="46"/>
      <c r="G47" s="46"/>
      <c r="H47" s="40"/>
    </row>
    <row r="48" spans="1:8" ht="12.75">
      <c r="A48" s="40" t="s">
        <v>205</v>
      </c>
      <c r="B48" s="40"/>
      <c r="C48" s="46">
        <v>42</v>
      </c>
      <c r="D48" s="46">
        <v>42</v>
      </c>
      <c r="E48" s="46">
        <v>100</v>
      </c>
      <c r="F48" s="46">
        <v>0</v>
      </c>
      <c r="G48" s="46">
        <v>0</v>
      </c>
      <c r="H48" s="40"/>
    </row>
    <row r="49" spans="1:8" ht="12.75">
      <c r="A49" s="40"/>
      <c r="B49" s="40"/>
      <c r="C49" s="46"/>
      <c r="D49" s="46"/>
      <c r="E49" s="46"/>
      <c r="F49" s="46"/>
      <c r="G49" s="46"/>
      <c r="H49" s="40"/>
    </row>
    <row r="50" spans="1:8" ht="12.75">
      <c r="A50" s="40" t="s">
        <v>206</v>
      </c>
      <c r="B50" s="40"/>
      <c r="C50" s="46">
        <v>49</v>
      </c>
      <c r="D50" s="46">
        <v>49</v>
      </c>
      <c r="E50" s="46">
        <v>100</v>
      </c>
      <c r="F50" s="46">
        <v>0</v>
      </c>
      <c r="G50" s="46">
        <v>0</v>
      </c>
      <c r="H50" s="40"/>
    </row>
    <row r="51" spans="1:8" ht="12.75">
      <c r="A51" s="40"/>
      <c r="B51" s="40"/>
      <c r="C51" s="46"/>
      <c r="D51" s="46"/>
      <c r="E51" s="46"/>
      <c r="F51" s="46"/>
      <c r="G51" s="46"/>
      <c r="H51" s="40"/>
    </row>
    <row r="52" spans="1:8" ht="12.75">
      <c r="A52" s="40" t="s">
        <v>207</v>
      </c>
      <c r="B52" s="40"/>
      <c r="C52" s="46">
        <v>36</v>
      </c>
      <c r="D52" s="46">
        <v>36</v>
      </c>
      <c r="E52" s="46">
        <v>100</v>
      </c>
      <c r="F52" s="46">
        <v>0</v>
      </c>
      <c r="G52" s="46">
        <v>0</v>
      </c>
      <c r="H52" s="40"/>
    </row>
    <row r="53" spans="1:8" ht="12.75">
      <c r="A53" s="40"/>
      <c r="B53" s="40"/>
      <c r="C53" s="46"/>
      <c r="D53" s="46"/>
      <c r="E53" s="46"/>
      <c r="F53" s="46"/>
      <c r="G53" s="46"/>
      <c r="H53" s="40"/>
    </row>
    <row r="54" spans="1:8" ht="12.75">
      <c r="A54" s="40" t="s">
        <v>208</v>
      </c>
      <c r="B54" s="40"/>
      <c r="C54" s="46">
        <v>90</v>
      </c>
      <c r="D54" s="46">
        <v>90</v>
      </c>
      <c r="E54" s="46">
        <v>100</v>
      </c>
      <c r="F54" s="46">
        <v>0</v>
      </c>
      <c r="G54" s="46">
        <v>0</v>
      </c>
      <c r="H54" s="40"/>
    </row>
    <row r="55" spans="1:8" ht="12.75">
      <c r="A55" s="40"/>
      <c r="B55" s="40"/>
      <c r="C55" s="46"/>
      <c r="D55" s="46"/>
      <c r="E55" s="46"/>
      <c r="F55" s="46"/>
      <c r="G55" s="46"/>
      <c r="H55" s="40"/>
    </row>
    <row r="56" spans="1:8" ht="12.75">
      <c r="A56" s="40" t="s">
        <v>209</v>
      </c>
      <c r="B56" s="40"/>
      <c r="C56" s="46">
        <v>67</v>
      </c>
      <c r="D56" s="46">
        <v>67</v>
      </c>
      <c r="E56" s="46">
        <v>100</v>
      </c>
      <c r="F56" s="46">
        <v>0</v>
      </c>
      <c r="G56" s="46">
        <v>0</v>
      </c>
      <c r="H56" s="40"/>
    </row>
    <row r="57" spans="1:8" ht="12.75">
      <c r="A57" s="40"/>
      <c r="B57" s="40"/>
      <c r="C57" s="46"/>
      <c r="D57" s="46"/>
      <c r="E57" s="46"/>
      <c r="F57" s="46"/>
      <c r="G57" s="46"/>
      <c r="H57" s="40"/>
    </row>
    <row r="58" spans="1:8" ht="12.75">
      <c r="A58" s="40" t="s">
        <v>210</v>
      </c>
      <c r="B58" s="40"/>
      <c r="C58" s="40">
        <v>52</v>
      </c>
      <c r="D58" s="40">
        <v>52</v>
      </c>
      <c r="E58" s="40">
        <v>100</v>
      </c>
      <c r="F58" s="40">
        <v>0</v>
      </c>
      <c r="G58" s="40">
        <v>0</v>
      </c>
      <c r="H58" s="40"/>
    </row>
    <row r="59" spans="1:8" ht="12.75">
      <c r="A59" s="40"/>
      <c r="B59" s="40"/>
      <c r="C59" s="40"/>
      <c r="D59" s="40"/>
      <c r="E59" s="40"/>
      <c r="F59" s="40"/>
      <c r="G59" s="40"/>
      <c r="H59" s="40"/>
    </row>
    <row r="60" spans="1:8" ht="12.75">
      <c r="A60" s="40" t="s">
        <v>211</v>
      </c>
      <c r="B60" s="40"/>
      <c r="C60" s="40">
        <v>76</v>
      </c>
      <c r="D60" s="40">
        <v>75</v>
      </c>
      <c r="E60" s="40">
        <v>99</v>
      </c>
      <c r="F60" s="40">
        <v>1</v>
      </c>
      <c r="G60" s="40">
        <v>1</v>
      </c>
      <c r="H60" s="40"/>
    </row>
    <row r="61" spans="1:8" ht="12.75">
      <c r="A61" s="40"/>
      <c r="B61" s="40"/>
      <c r="C61" s="40"/>
      <c r="D61" s="40"/>
      <c r="E61" s="40"/>
      <c r="F61" s="40"/>
      <c r="G61" s="40"/>
      <c r="H61" s="40"/>
    </row>
    <row r="62" spans="1:8" ht="12.75">
      <c r="A62" s="40" t="s">
        <v>212</v>
      </c>
      <c r="B62" s="40"/>
      <c r="C62" s="40">
        <v>117</v>
      </c>
      <c r="D62" s="40">
        <v>117</v>
      </c>
      <c r="E62" s="40">
        <v>100</v>
      </c>
      <c r="F62" s="40">
        <v>0</v>
      </c>
      <c r="G62" s="40">
        <v>0</v>
      </c>
      <c r="H62" s="40"/>
    </row>
    <row r="63" spans="1:8" ht="12.75">
      <c r="A63" s="40"/>
      <c r="B63" s="40"/>
      <c r="C63" s="40"/>
      <c r="D63" s="40"/>
      <c r="E63" s="40"/>
      <c r="F63" s="40"/>
      <c r="G63" s="40"/>
      <c r="H63" s="40"/>
    </row>
    <row r="64" spans="1:8" ht="12.75">
      <c r="A64" s="40"/>
      <c r="B64" s="40"/>
      <c r="C64" s="40"/>
      <c r="D64" s="40"/>
      <c r="E64" s="40"/>
      <c r="F64" s="40"/>
      <c r="G64" s="40"/>
      <c r="H64" s="40"/>
    </row>
    <row r="65" spans="1:8" ht="12.75">
      <c r="A65" s="40"/>
      <c r="B65" s="40"/>
      <c r="C65" s="40"/>
      <c r="D65" s="40"/>
      <c r="E65" s="40"/>
      <c r="F65" s="40"/>
      <c r="G65" s="40"/>
      <c r="H65" s="40"/>
    </row>
    <row r="66" spans="1:8" ht="12.75">
      <c r="A66" s="40"/>
      <c r="B66" s="40"/>
      <c r="C66" s="40"/>
      <c r="D66" s="40"/>
      <c r="E66" s="40"/>
      <c r="F66" s="40"/>
      <c r="G66" s="40"/>
      <c r="H66" s="40"/>
    </row>
    <row r="67" spans="1:8" ht="12.75">
      <c r="A67" s="40" t="s">
        <v>213</v>
      </c>
      <c r="B67" s="47"/>
      <c r="C67" s="47"/>
      <c r="D67" s="47"/>
      <c r="E67" s="47"/>
      <c r="F67" s="47"/>
      <c r="G67" s="47"/>
      <c r="H67" s="47"/>
    </row>
    <row r="68" spans="1:8" ht="12.75">
      <c r="A68" s="40"/>
      <c r="B68" s="40"/>
      <c r="C68" s="40"/>
      <c r="D68" s="40"/>
      <c r="E68" s="40"/>
      <c r="F68" s="40"/>
      <c r="G68" s="40"/>
      <c r="H68" s="40"/>
    </row>
    <row r="69" spans="1:8" ht="12.75">
      <c r="A69" s="40"/>
      <c r="B69" s="40"/>
      <c r="C69" s="40"/>
      <c r="D69" s="40"/>
      <c r="E69" s="40"/>
      <c r="F69" s="40"/>
      <c r="G69" s="40"/>
      <c r="H69" s="40"/>
    </row>
    <row r="70" spans="1:8" ht="13.5" thickBot="1">
      <c r="A70" s="45" t="s">
        <v>184</v>
      </c>
      <c r="B70" s="45"/>
      <c r="C70" s="44" t="s">
        <v>92</v>
      </c>
      <c r="D70" s="44" t="s">
        <v>185</v>
      </c>
      <c r="E70" s="44" t="s">
        <v>186</v>
      </c>
      <c r="F70" s="44" t="s">
        <v>187</v>
      </c>
      <c r="G70" s="44" t="s">
        <v>186</v>
      </c>
      <c r="H70" s="47"/>
    </row>
    <row r="71" spans="1:8" ht="12.75">
      <c r="A71" s="40"/>
      <c r="B71" s="40"/>
      <c r="C71" s="40"/>
      <c r="D71" s="40"/>
      <c r="E71" s="40"/>
      <c r="F71" s="40"/>
      <c r="G71" s="40"/>
      <c r="H71" s="40"/>
    </row>
    <row r="72" spans="1:8" ht="12.75">
      <c r="A72" s="40" t="s">
        <v>214</v>
      </c>
      <c r="B72" s="40"/>
      <c r="C72" s="40">
        <v>112</v>
      </c>
      <c r="D72" s="40">
        <v>112</v>
      </c>
      <c r="E72" s="40">
        <v>100</v>
      </c>
      <c r="F72" s="40">
        <v>0</v>
      </c>
      <c r="G72" s="40">
        <v>0</v>
      </c>
      <c r="H72" s="40"/>
    </row>
    <row r="73" spans="1:8" ht="12.75">
      <c r="A73" s="40"/>
      <c r="B73" s="40"/>
      <c r="C73" s="40"/>
      <c r="D73" s="40"/>
      <c r="E73" s="40"/>
      <c r="F73" s="40"/>
      <c r="G73" s="40"/>
      <c r="H73" s="40"/>
    </row>
    <row r="74" spans="1:8" ht="12.75">
      <c r="A74" s="40" t="s">
        <v>215</v>
      </c>
      <c r="B74" s="40"/>
      <c r="C74" s="40">
        <v>88</v>
      </c>
      <c r="D74" s="40">
        <v>87</v>
      </c>
      <c r="E74" s="40">
        <v>99</v>
      </c>
      <c r="F74" s="40">
        <v>1</v>
      </c>
      <c r="G74" s="40">
        <v>1</v>
      </c>
      <c r="H74" s="40"/>
    </row>
    <row r="75" spans="1:8" ht="12.75">
      <c r="A75" s="40"/>
      <c r="B75" s="40"/>
      <c r="C75" s="40"/>
      <c r="D75" s="40"/>
      <c r="E75" s="40"/>
      <c r="F75" s="40"/>
      <c r="G75" s="40"/>
      <c r="H75" s="40"/>
    </row>
    <row r="76" spans="1:8" ht="12.75">
      <c r="A76" s="43" t="s">
        <v>216</v>
      </c>
      <c r="B76" s="43"/>
      <c r="C76" s="43">
        <v>96</v>
      </c>
      <c r="D76" s="43">
        <v>94</v>
      </c>
      <c r="E76" s="43">
        <v>98</v>
      </c>
      <c r="F76" s="43">
        <v>2</v>
      </c>
      <c r="G76" s="43">
        <v>2</v>
      </c>
      <c r="H76" s="43"/>
    </row>
    <row r="77" spans="1:8" ht="12.75">
      <c r="A77" s="43"/>
      <c r="B77" s="43"/>
      <c r="C77" s="43"/>
      <c r="D77" s="43"/>
      <c r="E77" s="41"/>
      <c r="F77" s="41"/>
      <c r="G77" s="41"/>
      <c r="H77" s="41"/>
    </row>
    <row r="78" spans="1:8" ht="12.75">
      <c r="A78" s="43" t="s">
        <v>217</v>
      </c>
      <c r="B78" s="43"/>
      <c r="C78" s="43">
        <v>103</v>
      </c>
      <c r="D78" s="43">
        <v>101</v>
      </c>
      <c r="E78" s="43">
        <v>98</v>
      </c>
      <c r="F78" s="43">
        <v>2</v>
      </c>
      <c r="G78" s="43">
        <v>2</v>
      </c>
      <c r="H78" s="46"/>
    </row>
    <row r="79" spans="1:8" ht="12.75">
      <c r="A79" s="43"/>
      <c r="B79" s="43"/>
      <c r="C79" s="43"/>
      <c r="D79" s="43"/>
      <c r="E79" s="41"/>
      <c r="F79" s="41"/>
      <c r="G79" s="41"/>
      <c r="H79" s="41"/>
    </row>
    <row r="80" spans="1:8" ht="12.75">
      <c r="A80" s="43" t="s">
        <v>218</v>
      </c>
      <c r="B80" s="43"/>
      <c r="C80" s="43">
        <v>99</v>
      </c>
      <c r="D80" s="43">
        <v>97</v>
      </c>
      <c r="E80" s="43">
        <v>98</v>
      </c>
      <c r="F80" s="43">
        <v>2</v>
      </c>
      <c r="G80" s="43">
        <v>2</v>
      </c>
      <c r="H80" s="42"/>
    </row>
    <row r="81" spans="1:8" ht="12.75">
      <c r="A81" s="43"/>
      <c r="B81" s="43"/>
      <c r="C81" s="43"/>
      <c r="D81" s="43"/>
      <c r="E81" s="41"/>
      <c r="F81" s="41"/>
      <c r="G81" s="41"/>
      <c r="H81" s="41"/>
    </row>
    <row r="82" spans="1:8" ht="12.75">
      <c r="A82" s="43" t="s">
        <v>219</v>
      </c>
      <c r="B82" s="43"/>
      <c r="C82" s="43">
        <v>94</v>
      </c>
      <c r="D82" s="43">
        <v>94</v>
      </c>
      <c r="E82" s="43">
        <v>100</v>
      </c>
      <c r="F82" s="43">
        <v>0</v>
      </c>
      <c r="G82" s="43">
        <v>0</v>
      </c>
      <c r="H82" s="42"/>
    </row>
    <row r="83" spans="1:8" ht="12.75">
      <c r="A83" s="43"/>
      <c r="B83" s="43"/>
      <c r="C83" s="43"/>
      <c r="D83" s="43"/>
      <c r="E83" s="41"/>
      <c r="F83" s="41"/>
      <c r="G83" s="41"/>
      <c r="H83" s="41"/>
    </row>
    <row r="84" spans="1:8" ht="12.75">
      <c r="A84" s="43" t="s">
        <v>220</v>
      </c>
      <c r="B84" s="43"/>
      <c r="C84" s="43">
        <v>94</v>
      </c>
      <c r="D84" s="43">
        <v>88</v>
      </c>
      <c r="E84" s="43">
        <v>94</v>
      </c>
      <c r="F84" s="43">
        <v>6</v>
      </c>
      <c r="G84" s="43">
        <v>6</v>
      </c>
      <c r="H84" s="42"/>
    </row>
    <row r="85" spans="1:8" ht="12.75">
      <c r="A85" s="43"/>
      <c r="B85" s="43"/>
      <c r="C85" s="43"/>
      <c r="D85" s="43"/>
      <c r="E85" s="41"/>
      <c r="F85" s="41"/>
      <c r="G85" s="41"/>
      <c r="H85" s="41"/>
    </row>
    <row r="86" spans="1:8" ht="12.75">
      <c r="A86" s="43" t="s">
        <v>221</v>
      </c>
      <c r="B86" s="43"/>
      <c r="C86" s="43">
        <v>110</v>
      </c>
      <c r="D86" s="43">
        <v>103</v>
      </c>
      <c r="E86" s="43">
        <v>94</v>
      </c>
      <c r="F86" s="43">
        <v>7</v>
      </c>
      <c r="G86" s="46">
        <v>6</v>
      </c>
      <c r="H86" s="42"/>
    </row>
    <row r="87" spans="1:8" ht="12.75">
      <c r="A87" s="43"/>
      <c r="B87" s="43"/>
      <c r="C87" s="43"/>
      <c r="D87" s="43"/>
      <c r="E87" s="41"/>
      <c r="F87" s="41"/>
      <c r="G87" s="41"/>
      <c r="H87" s="41"/>
    </row>
    <row r="88" spans="1:8" ht="12.75">
      <c r="A88" s="43" t="s">
        <v>222</v>
      </c>
      <c r="B88" s="43"/>
      <c r="C88" s="43">
        <v>143</v>
      </c>
      <c r="D88" s="43">
        <v>123</v>
      </c>
      <c r="E88" s="46">
        <v>86</v>
      </c>
      <c r="F88" s="46">
        <v>20</v>
      </c>
      <c r="G88" s="46">
        <v>14</v>
      </c>
      <c r="H88" s="48"/>
    </row>
    <row r="89" spans="1:8" ht="12.75">
      <c r="A89" s="43"/>
      <c r="B89" s="43"/>
      <c r="C89" s="43"/>
      <c r="D89" s="41"/>
      <c r="E89" s="41"/>
      <c r="F89" s="41"/>
      <c r="G89" s="41"/>
      <c r="H89" s="41"/>
    </row>
    <row r="90" spans="1:8" ht="12.75">
      <c r="A90" s="43" t="s">
        <v>223</v>
      </c>
      <c r="B90" s="43"/>
      <c r="C90" s="43">
        <v>185</v>
      </c>
      <c r="D90" s="43">
        <v>162</v>
      </c>
      <c r="E90" s="43">
        <v>88</v>
      </c>
      <c r="F90" s="43">
        <v>23</v>
      </c>
      <c r="G90" s="43">
        <v>12</v>
      </c>
      <c r="H90" s="48"/>
    </row>
    <row r="91" spans="1:8" ht="12.75">
      <c r="A91" s="43"/>
      <c r="B91" s="43"/>
      <c r="C91" s="43"/>
      <c r="D91" s="43"/>
      <c r="E91" s="41"/>
      <c r="F91" s="41"/>
      <c r="G91" s="41"/>
      <c r="H91" s="41"/>
    </row>
    <row r="92" spans="1:8" ht="12.75">
      <c r="A92" s="43" t="s">
        <v>224</v>
      </c>
      <c r="B92" s="43"/>
      <c r="C92" s="43">
        <v>277</v>
      </c>
      <c r="D92" s="43">
        <v>258</v>
      </c>
      <c r="E92" s="43">
        <v>93</v>
      </c>
      <c r="F92" s="43">
        <v>19</v>
      </c>
      <c r="G92" s="43">
        <v>7</v>
      </c>
      <c r="H92" s="41"/>
    </row>
    <row r="93" spans="1:8" ht="12.75">
      <c r="A93" s="43"/>
      <c r="B93" s="43"/>
      <c r="C93" s="43"/>
      <c r="D93" s="43"/>
      <c r="E93" s="41"/>
      <c r="F93" s="41"/>
      <c r="G93" s="41"/>
      <c r="H93" s="41"/>
    </row>
    <row r="94" spans="1:8" ht="12.75">
      <c r="A94" s="43" t="s">
        <v>225</v>
      </c>
      <c r="B94" s="43"/>
      <c r="C94" s="43">
        <v>227</v>
      </c>
      <c r="D94" s="43">
        <v>206</v>
      </c>
      <c r="E94" s="43">
        <v>91</v>
      </c>
      <c r="F94" s="43">
        <v>21</v>
      </c>
      <c r="G94" s="43">
        <v>9</v>
      </c>
      <c r="H94" s="41"/>
    </row>
    <row r="95" spans="1:8" ht="12.75">
      <c r="A95" s="43"/>
      <c r="B95" s="43"/>
      <c r="C95" s="43"/>
      <c r="D95" s="43"/>
      <c r="E95" s="41"/>
      <c r="F95" s="41"/>
      <c r="G95" s="41"/>
      <c r="H95" s="41"/>
    </row>
    <row r="96" spans="1:8" ht="12.75">
      <c r="A96" s="43" t="s">
        <v>226</v>
      </c>
      <c r="B96" s="43"/>
      <c r="C96" s="43">
        <v>191</v>
      </c>
      <c r="D96" s="43">
        <v>163</v>
      </c>
      <c r="E96" s="43">
        <v>85</v>
      </c>
      <c r="F96" s="43">
        <v>28</v>
      </c>
      <c r="G96" s="43">
        <v>15</v>
      </c>
      <c r="H96" s="41"/>
    </row>
    <row r="97" spans="1:8" ht="12.75">
      <c r="A97" s="43"/>
      <c r="B97" s="43"/>
      <c r="C97" s="43"/>
      <c r="D97" s="43"/>
      <c r="E97" s="41"/>
      <c r="F97" s="41"/>
      <c r="G97" s="41"/>
      <c r="H97" s="41"/>
    </row>
    <row r="98" spans="1:8" ht="12.75">
      <c r="A98" s="43" t="s">
        <v>227</v>
      </c>
      <c r="B98" s="43"/>
      <c r="C98" s="43">
        <v>192</v>
      </c>
      <c r="D98" s="43">
        <v>156</v>
      </c>
      <c r="E98" s="43">
        <v>81</v>
      </c>
      <c r="F98" s="43">
        <v>36</v>
      </c>
      <c r="G98" s="43">
        <v>19</v>
      </c>
      <c r="H98" s="43"/>
    </row>
    <row r="99" spans="1:8" ht="12.75">
      <c r="A99" s="43"/>
      <c r="B99" s="43"/>
      <c r="C99" s="43"/>
      <c r="D99" s="43"/>
      <c r="E99" s="41"/>
      <c r="F99" s="41"/>
      <c r="G99" s="41"/>
      <c r="H99" s="41"/>
    </row>
    <row r="100" spans="1:8" ht="12.75">
      <c r="A100" s="43" t="s">
        <v>228</v>
      </c>
      <c r="B100" s="43"/>
      <c r="C100" s="43">
        <v>163</v>
      </c>
      <c r="D100" s="43">
        <v>144</v>
      </c>
      <c r="E100" s="43">
        <v>88</v>
      </c>
      <c r="F100" s="43">
        <v>19</v>
      </c>
      <c r="G100" s="43">
        <v>12</v>
      </c>
      <c r="H100" s="43"/>
    </row>
    <row r="101" spans="1:8" ht="12.75">
      <c r="A101" s="43"/>
      <c r="B101" s="43"/>
      <c r="C101" s="43"/>
      <c r="D101" s="43"/>
      <c r="E101" s="41"/>
      <c r="F101" s="41"/>
      <c r="G101" s="41"/>
      <c r="H101" s="41"/>
    </row>
    <row r="102" spans="1:8" ht="12.75">
      <c r="A102" s="43" t="s">
        <v>229</v>
      </c>
      <c r="B102" s="43"/>
      <c r="C102" s="43">
        <v>192</v>
      </c>
      <c r="D102" s="43">
        <v>171</v>
      </c>
      <c r="E102" s="43">
        <v>89</v>
      </c>
      <c r="F102" s="43">
        <v>21</v>
      </c>
      <c r="G102" s="43">
        <v>11</v>
      </c>
      <c r="H102" s="42"/>
    </row>
    <row r="103" spans="1:8" ht="12.75">
      <c r="A103" s="43"/>
      <c r="B103" s="43"/>
      <c r="C103" s="43"/>
      <c r="D103" s="43"/>
      <c r="E103" s="43"/>
      <c r="F103" s="41"/>
      <c r="G103" s="41"/>
      <c r="H103" s="41"/>
    </row>
    <row r="104" spans="1:8" ht="12.75">
      <c r="A104" s="43" t="s">
        <v>230</v>
      </c>
      <c r="B104" s="43"/>
      <c r="C104" s="43">
        <v>178</v>
      </c>
      <c r="D104" s="43">
        <v>160</v>
      </c>
      <c r="E104" s="43">
        <v>90</v>
      </c>
      <c r="F104" s="43">
        <v>18</v>
      </c>
      <c r="G104" s="43">
        <v>10</v>
      </c>
      <c r="H104" s="42"/>
    </row>
    <row r="105" spans="1:8" ht="12.75">
      <c r="A105" s="43"/>
      <c r="B105" s="43"/>
      <c r="C105" s="43"/>
      <c r="D105" s="43"/>
      <c r="E105" s="41"/>
      <c r="F105" s="41"/>
      <c r="G105" s="41"/>
      <c r="H105" s="41"/>
    </row>
    <row r="106" spans="1:8" ht="12.75">
      <c r="A106" s="43" t="s">
        <v>231</v>
      </c>
      <c r="B106" s="43"/>
      <c r="C106" s="43">
        <v>198</v>
      </c>
      <c r="D106" s="43">
        <v>181</v>
      </c>
      <c r="E106" s="43">
        <v>91</v>
      </c>
      <c r="F106" s="43">
        <v>17</v>
      </c>
      <c r="G106" s="43">
        <v>9</v>
      </c>
      <c r="H106" s="42"/>
    </row>
    <row r="107" spans="1:8" ht="12.75">
      <c r="A107" s="43"/>
      <c r="B107" s="43"/>
      <c r="C107" s="43"/>
      <c r="D107" s="43"/>
      <c r="E107" s="41"/>
      <c r="F107" s="41"/>
      <c r="G107" s="41"/>
      <c r="H107" s="41"/>
    </row>
    <row r="108" spans="1:8" ht="12.75">
      <c r="A108" s="43" t="s">
        <v>232</v>
      </c>
      <c r="B108" s="43"/>
      <c r="C108" s="43">
        <v>267</v>
      </c>
      <c r="D108" s="43">
        <v>251</v>
      </c>
      <c r="E108" s="43">
        <v>94</v>
      </c>
      <c r="F108" s="43">
        <v>16</v>
      </c>
      <c r="G108" s="43">
        <v>6</v>
      </c>
      <c r="H108" s="42"/>
    </row>
    <row r="109" spans="1:8" ht="12.75">
      <c r="A109" s="43"/>
      <c r="B109" s="43"/>
      <c r="C109" s="43"/>
      <c r="D109" s="43"/>
      <c r="E109" s="41"/>
      <c r="F109" s="41"/>
      <c r="G109" s="41"/>
      <c r="H109" s="41"/>
    </row>
    <row r="110" spans="1:8" ht="12.75">
      <c r="A110" s="43" t="s">
        <v>233</v>
      </c>
      <c r="B110" s="43"/>
      <c r="C110" s="43">
        <v>293</v>
      </c>
      <c r="D110" s="43">
        <v>264</v>
      </c>
      <c r="E110" s="46">
        <v>90</v>
      </c>
      <c r="F110" s="46">
        <v>29</v>
      </c>
      <c r="G110" s="43">
        <v>10</v>
      </c>
      <c r="H110" s="43"/>
    </row>
    <row r="111" spans="1:8" ht="12.75">
      <c r="A111" s="43"/>
      <c r="B111" s="43"/>
      <c r="C111" s="43"/>
      <c r="D111" s="43"/>
      <c r="E111" s="41"/>
      <c r="F111" s="41"/>
      <c r="G111" s="41"/>
      <c r="H111" s="41"/>
    </row>
    <row r="112" spans="1:8" ht="12.75">
      <c r="A112" s="43" t="s">
        <v>234</v>
      </c>
      <c r="B112" s="43"/>
      <c r="C112" s="43">
        <v>298</v>
      </c>
      <c r="D112" s="43">
        <v>262</v>
      </c>
      <c r="E112" s="46">
        <v>88</v>
      </c>
      <c r="F112" s="46">
        <v>36</v>
      </c>
      <c r="G112" s="43">
        <v>15</v>
      </c>
      <c r="H112" s="43"/>
    </row>
    <row r="113" spans="1:8" ht="12.75">
      <c r="A113" s="43"/>
      <c r="B113" s="43"/>
      <c r="C113" s="43"/>
      <c r="D113" s="43"/>
      <c r="E113" s="41"/>
      <c r="F113" s="41"/>
      <c r="G113" s="43"/>
      <c r="H113" s="43"/>
    </row>
    <row r="114" spans="1:8" ht="12.75">
      <c r="A114" s="43" t="s">
        <v>235</v>
      </c>
      <c r="B114" s="43"/>
      <c r="C114" s="43">
        <v>352</v>
      </c>
      <c r="D114" s="43">
        <v>298</v>
      </c>
      <c r="E114" s="46">
        <v>85</v>
      </c>
      <c r="F114" s="46">
        <v>54</v>
      </c>
      <c r="G114" s="43">
        <v>15</v>
      </c>
      <c r="H114" s="43"/>
    </row>
    <row r="115" spans="1:8" ht="12.75">
      <c r="A115" s="43"/>
      <c r="B115" s="43"/>
      <c r="C115" s="43"/>
      <c r="D115" s="43"/>
      <c r="E115" s="46"/>
      <c r="F115" s="46"/>
      <c r="G115" s="43"/>
      <c r="H115" s="43"/>
    </row>
    <row r="116" spans="1:8" ht="12.75">
      <c r="A116" s="43" t="s">
        <v>236</v>
      </c>
      <c r="B116" s="43"/>
      <c r="C116" s="43">
        <v>377</v>
      </c>
      <c r="D116" s="43">
        <v>323</v>
      </c>
      <c r="E116" s="46">
        <v>86</v>
      </c>
      <c r="F116" s="46">
        <v>54</v>
      </c>
      <c r="G116" s="43">
        <v>14</v>
      </c>
      <c r="H116" s="43"/>
    </row>
    <row r="117" spans="1:8" ht="12.75">
      <c r="A117" s="43"/>
      <c r="B117" s="43"/>
      <c r="C117" s="43"/>
      <c r="D117" s="43"/>
      <c r="E117" s="46"/>
      <c r="F117" s="46"/>
      <c r="G117" s="43"/>
      <c r="H117" s="43"/>
    </row>
    <row r="118" spans="1:8" ht="12.75">
      <c r="A118" s="43" t="s">
        <v>237</v>
      </c>
      <c r="B118" s="43"/>
      <c r="C118" s="43">
        <v>400</v>
      </c>
      <c r="D118" s="43">
        <v>323</v>
      </c>
      <c r="E118" s="46">
        <v>81</v>
      </c>
      <c r="F118" s="46">
        <v>77</v>
      </c>
      <c r="G118" s="43">
        <v>19</v>
      </c>
      <c r="H118" s="43"/>
    </row>
    <row r="119" spans="1:8" ht="12.75">
      <c r="A119" s="43"/>
      <c r="B119" s="43"/>
      <c r="C119" s="43"/>
      <c r="D119" s="43"/>
      <c r="E119" s="46"/>
      <c r="F119" s="46"/>
      <c r="G119" s="43"/>
      <c r="H119" s="43"/>
    </row>
    <row r="120" spans="1:8" ht="12.75">
      <c r="A120" s="43" t="s">
        <v>238</v>
      </c>
      <c r="B120" s="43"/>
      <c r="C120" s="43">
        <v>416</v>
      </c>
      <c r="D120" s="43">
        <v>343</v>
      </c>
      <c r="E120" s="46">
        <v>82</v>
      </c>
      <c r="F120" s="46">
        <v>73</v>
      </c>
      <c r="G120" s="43">
        <v>18</v>
      </c>
      <c r="H120" s="43"/>
    </row>
    <row r="121" spans="1:8" ht="12.75">
      <c r="A121" s="43"/>
      <c r="B121" s="43"/>
      <c r="C121" s="43"/>
      <c r="D121" s="43"/>
      <c r="E121" s="46"/>
      <c r="F121" s="46"/>
      <c r="G121" s="43"/>
      <c r="H121" s="43"/>
    </row>
    <row r="122" spans="1:8" ht="12.75">
      <c r="A122" s="43" t="s">
        <v>239</v>
      </c>
      <c r="B122" s="43"/>
      <c r="C122" s="43">
        <v>435</v>
      </c>
      <c r="D122" s="43">
        <v>338</v>
      </c>
      <c r="E122" s="46">
        <v>77</v>
      </c>
      <c r="F122" s="46">
        <v>98</v>
      </c>
      <c r="G122" s="43">
        <v>23</v>
      </c>
      <c r="H122" s="43"/>
    </row>
    <row r="123" spans="1:8" ht="12.75">
      <c r="A123" s="43"/>
      <c r="B123" s="43"/>
      <c r="C123" s="43"/>
      <c r="D123" s="43"/>
      <c r="E123" s="46"/>
      <c r="F123" s="46"/>
      <c r="G123" s="43"/>
      <c r="H123" s="43"/>
    </row>
    <row r="124" spans="1:8" ht="12.75">
      <c r="A124" s="43" t="s">
        <v>240</v>
      </c>
      <c r="B124" s="43"/>
      <c r="C124" s="43">
        <v>457</v>
      </c>
      <c r="D124" s="43">
        <v>343</v>
      </c>
      <c r="E124" s="46">
        <v>74</v>
      </c>
      <c r="F124" s="46">
        <v>114</v>
      </c>
      <c r="G124" s="43">
        <v>25</v>
      </c>
      <c r="H124" s="43"/>
    </row>
    <row r="125" spans="1:8" ht="12.75">
      <c r="A125" s="43"/>
      <c r="B125" s="43"/>
      <c r="C125" s="43"/>
      <c r="D125" s="43"/>
      <c r="E125" s="46"/>
      <c r="F125" s="46"/>
      <c r="G125" s="41"/>
      <c r="H125" s="41"/>
    </row>
    <row r="126" spans="1:8" ht="12.75">
      <c r="A126" s="43" t="s">
        <v>241</v>
      </c>
      <c r="B126" s="43"/>
      <c r="C126" s="43">
        <v>514</v>
      </c>
      <c r="D126" s="43">
        <v>409</v>
      </c>
      <c r="E126" s="46">
        <v>80</v>
      </c>
      <c r="F126" s="46">
        <v>105</v>
      </c>
      <c r="G126" s="43">
        <v>20</v>
      </c>
      <c r="H126" s="43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40"/>
      <c r="B128" s="40"/>
      <c r="C128" s="40"/>
      <c r="D128" s="40"/>
      <c r="E128" s="40"/>
      <c r="F128" s="40"/>
      <c r="G128" s="40"/>
      <c r="H128" s="43"/>
    </row>
    <row r="129" spans="1:8" ht="12.75">
      <c r="A129" s="43"/>
      <c r="B129" s="43"/>
      <c r="C129" s="43"/>
      <c r="D129" s="43"/>
      <c r="E129" s="43"/>
      <c r="F129" s="43"/>
      <c r="G129" s="43"/>
      <c r="H129" s="43"/>
    </row>
    <row r="130" spans="1:8" ht="12.75">
      <c r="A130" s="40" t="s">
        <v>213</v>
      </c>
      <c r="B130" s="47"/>
      <c r="C130" s="47"/>
      <c r="D130" s="47"/>
      <c r="E130" s="47"/>
      <c r="F130" s="47"/>
      <c r="G130" s="47"/>
      <c r="H130" s="43"/>
    </row>
    <row r="131" spans="1:8" ht="12.75">
      <c r="A131" s="40"/>
      <c r="B131" s="40"/>
      <c r="C131" s="40"/>
      <c r="D131" s="40"/>
      <c r="E131" s="40"/>
      <c r="F131" s="40"/>
      <c r="G131" s="40"/>
      <c r="H131" s="43"/>
    </row>
    <row r="132" spans="1:8" ht="12.75">
      <c r="A132" s="40"/>
      <c r="B132" s="40"/>
      <c r="C132" s="40"/>
      <c r="D132" s="40"/>
      <c r="E132" s="40"/>
      <c r="F132" s="40"/>
      <c r="G132" s="40"/>
      <c r="H132" s="43"/>
    </row>
    <row r="133" spans="1:8" ht="13.5" thickBot="1">
      <c r="A133" s="45" t="s">
        <v>184</v>
      </c>
      <c r="B133" s="45"/>
      <c r="C133" s="44" t="s">
        <v>92</v>
      </c>
      <c r="D133" s="44" t="s">
        <v>185</v>
      </c>
      <c r="E133" s="44" t="s">
        <v>186</v>
      </c>
      <c r="F133" s="44" t="s">
        <v>187</v>
      </c>
      <c r="G133" s="44" t="s">
        <v>186</v>
      </c>
      <c r="H133" s="43"/>
    </row>
    <row r="134" spans="1:8" ht="12.75">
      <c r="A134" s="43"/>
      <c r="B134" s="43"/>
      <c r="C134" s="43"/>
      <c r="D134" s="43"/>
      <c r="E134" s="43"/>
      <c r="F134" s="43"/>
      <c r="G134" s="43"/>
      <c r="H134" s="43"/>
    </row>
    <row r="135" spans="1:8" ht="12.75">
      <c r="A135" s="43" t="s">
        <v>242</v>
      </c>
      <c r="B135" s="43"/>
      <c r="C135" s="43">
        <v>601</v>
      </c>
      <c r="D135" s="43">
        <v>468</v>
      </c>
      <c r="E135" s="43">
        <v>78</v>
      </c>
      <c r="F135" s="43">
        <v>133</v>
      </c>
      <c r="G135" s="43">
        <v>22</v>
      </c>
      <c r="H135" s="43"/>
    </row>
    <row r="136" spans="1:8" ht="12.75">
      <c r="A136" s="43"/>
      <c r="B136" s="43"/>
      <c r="C136" s="43"/>
      <c r="D136" s="43"/>
      <c r="E136" s="43"/>
      <c r="F136" s="43"/>
      <c r="G136" s="43"/>
      <c r="H136" s="43"/>
    </row>
    <row r="137" spans="1:8" ht="12.75">
      <c r="A137" s="43" t="s">
        <v>243</v>
      </c>
      <c r="B137" s="43"/>
      <c r="C137" s="43">
        <v>710</v>
      </c>
      <c r="D137" s="43">
        <v>535</v>
      </c>
      <c r="E137" s="43">
        <v>75</v>
      </c>
      <c r="F137" s="43">
        <v>175</v>
      </c>
      <c r="G137" s="43">
        <v>25</v>
      </c>
      <c r="H137" s="43"/>
    </row>
    <row r="138" spans="1:8" ht="12.75">
      <c r="A138" s="43"/>
      <c r="B138" s="43"/>
      <c r="C138" s="43"/>
      <c r="D138" s="43"/>
      <c r="E138" s="43"/>
      <c r="F138" s="43"/>
      <c r="G138" s="43"/>
      <c r="H138" s="43"/>
    </row>
    <row r="139" spans="1:8" ht="12.75">
      <c r="A139" s="43" t="s">
        <v>244</v>
      </c>
      <c r="B139" s="43"/>
      <c r="C139" s="43">
        <v>874</v>
      </c>
      <c r="D139" s="43">
        <v>638</v>
      </c>
      <c r="E139" s="43">
        <v>73</v>
      </c>
      <c r="F139" s="43">
        <v>236</v>
      </c>
      <c r="G139" s="43">
        <v>27</v>
      </c>
      <c r="H139" s="43"/>
    </row>
    <row r="140" spans="1:8" ht="12.75">
      <c r="A140" s="43"/>
      <c r="B140" s="43"/>
      <c r="C140" s="43"/>
      <c r="D140" s="43"/>
      <c r="E140" s="43"/>
      <c r="F140" s="43"/>
      <c r="G140" s="43"/>
      <c r="H140" s="43"/>
    </row>
    <row r="141" spans="1:8" ht="12.75">
      <c r="A141" s="43" t="s">
        <v>245</v>
      </c>
      <c r="B141" s="43"/>
      <c r="C141" s="43">
        <v>930</v>
      </c>
      <c r="D141" s="43">
        <v>655</v>
      </c>
      <c r="E141" s="43">
        <v>70</v>
      </c>
      <c r="F141" s="43">
        <v>275</v>
      </c>
      <c r="G141" s="43">
        <v>30</v>
      </c>
      <c r="H141" s="43"/>
    </row>
    <row r="142" spans="1:8" ht="12.75">
      <c r="A142" s="43"/>
      <c r="B142" s="43"/>
      <c r="C142" s="43"/>
      <c r="D142" s="43"/>
      <c r="E142" s="43"/>
      <c r="F142" s="43"/>
      <c r="G142" s="43"/>
      <c r="H142" s="43"/>
    </row>
    <row r="143" spans="1:8" ht="12.75">
      <c r="A143" s="43" t="s">
        <v>246</v>
      </c>
      <c r="B143" s="43"/>
      <c r="C143" s="49">
        <v>1052</v>
      </c>
      <c r="D143" s="43">
        <v>716</v>
      </c>
      <c r="E143" s="43">
        <v>68</v>
      </c>
      <c r="F143" s="43">
        <v>336</v>
      </c>
      <c r="G143" s="43">
        <v>32</v>
      </c>
      <c r="H143" s="43"/>
    </row>
    <row r="144" spans="1:8" ht="12.75">
      <c r="A144" s="43"/>
      <c r="B144" s="43"/>
      <c r="C144" s="49"/>
      <c r="D144" s="43"/>
      <c r="E144" s="43"/>
      <c r="F144" s="43"/>
      <c r="G144" s="43"/>
      <c r="H144" s="43"/>
    </row>
    <row r="145" spans="1:8" ht="12.75">
      <c r="A145" s="43" t="s">
        <v>247</v>
      </c>
      <c r="B145" s="43"/>
      <c r="C145" s="49">
        <v>1223</v>
      </c>
      <c r="D145" s="43">
        <v>801</v>
      </c>
      <c r="E145" s="43">
        <v>65</v>
      </c>
      <c r="F145" s="43">
        <v>422</v>
      </c>
      <c r="G145" s="43">
        <v>35</v>
      </c>
      <c r="H145" s="43"/>
    </row>
    <row r="146" spans="1:8" ht="12.75">
      <c r="A146" s="43"/>
      <c r="B146" s="43"/>
      <c r="C146" s="49"/>
      <c r="D146" s="43"/>
      <c r="E146" s="43"/>
      <c r="F146" s="43"/>
      <c r="G146" s="43"/>
      <c r="H146" s="43"/>
    </row>
    <row r="147" spans="1:8" ht="12.75">
      <c r="A147" s="43" t="s">
        <v>248</v>
      </c>
      <c r="B147" s="43"/>
      <c r="C147" s="49">
        <v>1282</v>
      </c>
      <c r="D147" s="43">
        <v>838</v>
      </c>
      <c r="E147" s="43">
        <v>65</v>
      </c>
      <c r="F147" s="43">
        <v>444</v>
      </c>
      <c r="G147" s="43">
        <v>35</v>
      </c>
      <c r="H147" s="43"/>
    </row>
    <row r="148" spans="1:8" ht="12.75">
      <c r="A148" s="43"/>
      <c r="B148" s="43"/>
      <c r="C148" s="49"/>
      <c r="D148" s="43"/>
      <c r="E148" s="43"/>
      <c r="F148" s="43"/>
      <c r="G148" s="43"/>
      <c r="H148" s="43"/>
    </row>
    <row r="149" spans="1:8" ht="12.75">
      <c r="A149" s="43" t="s">
        <v>249</v>
      </c>
      <c r="B149" s="43"/>
      <c r="C149" s="49">
        <v>1302</v>
      </c>
      <c r="D149" s="43">
        <v>835</v>
      </c>
      <c r="E149" s="43">
        <v>64</v>
      </c>
      <c r="F149" s="43">
        <v>467</v>
      </c>
      <c r="G149" s="43">
        <v>36</v>
      </c>
      <c r="H149" s="43"/>
    </row>
    <row r="150" spans="1:8" ht="12.75">
      <c r="A150" s="43"/>
      <c r="B150" s="43"/>
      <c r="C150" s="49"/>
      <c r="D150" s="43"/>
      <c r="E150" s="43"/>
      <c r="F150" s="43"/>
      <c r="G150" s="43"/>
      <c r="H150" s="43"/>
    </row>
    <row r="151" spans="1:8" ht="12.75">
      <c r="A151" s="43" t="s">
        <v>250</v>
      </c>
      <c r="B151" s="43"/>
      <c r="C151" s="49">
        <v>1246</v>
      </c>
      <c r="D151" s="43">
        <v>727</v>
      </c>
      <c r="E151" s="43">
        <v>58</v>
      </c>
      <c r="F151" s="43">
        <v>519</v>
      </c>
      <c r="G151" s="43">
        <v>42</v>
      </c>
      <c r="H151" s="43"/>
    </row>
    <row r="152" spans="1:8" ht="12.75">
      <c r="A152" s="43"/>
      <c r="B152" s="43"/>
      <c r="C152" s="49"/>
      <c r="D152" s="43"/>
      <c r="E152" s="43"/>
      <c r="F152" s="43"/>
      <c r="G152" s="43"/>
      <c r="H152" s="43"/>
    </row>
    <row r="153" spans="1:8" ht="12.75">
      <c r="A153" s="43" t="s">
        <v>251</v>
      </c>
      <c r="B153" s="43"/>
      <c r="C153" s="49">
        <v>1319</v>
      </c>
      <c r="D153" s="43">
        <v>782</v>
      </c>
      <c r="E153" s="43">
        <v>59</v>
      </c>
      <c r="F153" s="43">
        <v>537</v>
      </c>
      <c r="G153" s="43">
        <v>41</v>
      </c>
      <c r="H153" s="43"/>
    </row>
    <row r="154" spans="1:8" ht="12.75">
      <c r="A154" s="43"/>
      <c r="B154" s="43"/>
      <c r="C154" s="49"/>
      <c r="D154" s="43"/>
      <c r="E154" s="43"/>
      <c r="F154" s="43"/>
      <c r="G154" s="43"/>
      <c r="H154" s="43"/>
    </row>
    <row r="155" spans="1:8" ht="12.75">
      <c r="A155" s="43" t="s">
        <v>252</v>
      </c>
      <c r="B155" s="43"/>
      <c r="C155" s="49">
        <v>1316</v>
      </c>
      <c r="D155" s="43">
        <v>775</v>
      </c>
      <c r="E155" s="43">
        <v>59</v>
      </c>
      <c r="F155" s="43">
        <v>41</v>
      </c>
      <c r="G155" s="43">
        <v>41</v>
      </c>
      <c r="H155" s="43"/>
    </row>
    <row r="156" spans="1:8" ht="12.75">
      <c r="A156" s="43"/>
      <c r="B156" s="43"/>
      <c r="C156" s="49"/>
      <c r="D156" s="43"/>
      <c r="E156" s="43"/>
      <c r="F156" s="43"/>
      <c r="G156" s="43"/>
      <c r="H156" s="43"/>
    </row>
    <row r="157" spans="1:8" ht="12.75">
      <c r="A157" s="43" t="s">
        <v>253</v>
      </c>
      <c r="B157" s="43"/>
      <c r="C157" s="49">
        <v>1384</v>
      </c>
      <c r="D157" s="43">
        <v>862</v>
      </c>
      <c r="E157" s="43">
        <v>62</v>
      </c>
      <c r="F157" s="43">
        <v>522</v>
      </c>
      <c r="G157" s="43">
        <v>38</v>
      </c>
      <c r="H157" s="43"/>
    </row>
    <row r="158" spans="1:8" ht="12.75">
      <c r="A158" s="43"/>
      <c r="B158" s="43"/>
      <c r="C158" s="49"/>
      <c r="D158" s="43"/>
      <c r="E158" s="43"/>
      <c r="F158" s="43"/>
      <c r="G158" s="43"/>
      <c r="H158" s="43"/>
    </row>
    <row r="159" spans="1:8" ht="12.75">
      <c r="A159" s="43" t="s">
        <v>254</v>
      </c>
      <c r="B159" s="43"/>
      <c r="C159" s="49">
        <v>1155</v>
      </c>
      <c r="D159" s="43">
        <v>710</v>
      </c>
      <c r="E159" s="43">
        <v>61</v>
      </c>
      <c r="F159" s="43">
        <v>445</v>
      </c>
      <c r="G159" s="43">
        <v>39</v>
      </c>
      <c r="H159" s="43"/>
    </row>
    <row r="160" spans="1:8" ht="12.75">
      <c r="A160" s="43"/>
      <c r="B160" s="43"/>
      <c r="C160" s="49"/>
      <c r="D160" s="43"/>
      <c r="E160" s="43"/>
      <c r="F160" s="43"/>
      <c r="G160" s="43"/>
      <c r="H160" s="43"/>
    </row>
    <row r="161" spans="1:8" ht="12.75">
      <c r="A161" s="43" t="s">
        <v>255</v>
      </c>
      <c r="B161" s="43"/>
      <c r="C161" s="49">
        <v>1210</v>
      </c>
      <c r="D161" s="43">
        <v>703</v>
      </c>
      <c r="E161" s="43">
        <v>58</v>
      </c>
      <c r="F161" s="43">
        <v>507</v>
      </c>
      <c r="G161" s="43">
        <v>42</v>
      </c>
      <c r="H161" s="43"/>
    </row>
    <row r="162" spans="1:8" ht="12.75">
      <c r="A162" s="43"/>
      <c r="B162" s="43"/>
      <c r="C162" s="49"/>
      <c r="D162" s="43"/>
      <c r="E162" s="43"/>
      <c r="F162" s="43"/>
      <c r="G162" s="43"/>
      <c r="H162" s="43"/>
    </row>
    <row r="163" spans="1:8" ht="12.75">
      <c r="A163" s="43" t="s">
        <v>256</v>
      </c>
      <c r="B163" s="43"/>
      <c r="C163" s="49">
        <v>1238</v>
      </c>
      <c r="D163" s="43">
        <v>710</v>
      </c>
      <c r="E163" s="43">
        <v>57</v>
      </c>
      <c r="F163" s="43">
        <v>528</v>
      </c>
      <c r="G163" s="43">
        <v>43</v>
      </c>
      <c r="H163" s="43"/>
    </row>
    <row r="164" spans="1:8" ht="12.75">
      <c r="A164" s="43"/>
      <c r="B164" s="43"/>
      <c r="C164" s="49"/>
      <c r="D164" s="43"/>
      <c r="E164" s="43"/>
      <c r="F164" s="43"/>
      <c r="G164" s="43"/>
      <c r="H164" s="43"/>
    </row>
    <row r="165" spans="1:8" ht="12.75">
      <c r="A165" s="43" t="s">
        <v>257</v>
      </c>
      <c r="B165" s="43"/>
      <c r="C165" s="49">
        <v>1230</v>
      </c>
      <c r="D165" s="43">
        <v>715</v>
      </c>
      <c r="E165" s="43">
        <v>58</v>
      </c>
      <c r="F165" s="43">
        <v>515</v>
      </c>
      <c r="G165" s="43">
        <v>42</v>
      </c>
      <c r="H165" s="43"/>
    </row>
    <row r="166" spans="1:8" ht="12.75">
      <c r="A166" s="43"/>
      <c r="B166" s="43"/>
      <c r="C166" s="49"/>
      <c r="D166" s="43"/>
      <c r="E166" s="43"/>
      <c r="F166" s="43"/>
      <c r="G166" s="43"/>
      <c r="H166" s="43"/>
    </row>
    <row r="167" spans="1:8" ht="12.75">
      <c r="A167" s="43" t="s">
        <v>258</v>
      </c>
      <c r="B167" s="43"/>
      <c r="C167" s="49">
        <v>1182</v>
      </c>
      <c r="D167" s="43">
        <v>660</v>
      </c>
      <c r="E167" s="43">
        <v>56</v>
      </c>
      <c r="F167" s="43">
        <v>522</v>
      </c>
      <c r="G167" s="43">
        <v>44</v>
      </c>
      <c r="H167" s="43"/>
    </row>
    <row r="168" spans="1:8" ht="12.75">
      <c r="A168" s="43"/>
      <c r="B168" s="43"/>
      <c r="C168" s="49"/>
      <c r="D168" s="43"/>
      <c r="E168" s="43"/>
      <c r="F168" s="43"/>
      <c r="G168" s="43"/>
      <c r="H168" s="43"/>
    </row>
    <row r="169" spans="1:8" ht="12.75">
      <c r="A169" s="43" t="s">
        <v>259</v>
      </c>
      <c r="B169" s="43"/>
      <c r="C169" s="49">
        <v>1162</v>
      </c>
      <c r="D169" s="43">
        <v>692</v>
      </c>
      <c r="E169" s="43">
        <v>60</v>
      </c>
      <c r="F169" s="43">
        <v>470</v>
      </c>
      <c r="G169" s="43">
        <v>40</v>
      </c>
      <c r="H169" s="43"/>
    </row>
    <row r="170" spans="1:8" ht="12.75">
      <c r="A170" s="43"/>
      <c r="B170" s="43"/>
      <c r="C170" s="49"/>
      <c r="D170" s="43"/>
      <c r="E170" s="43"/>
      <c r="F170" s="43"/>
      <c r="G170" s="43"/>
      <c r="H170" s="43"/>
    </row>
    <row r="171" spans="1:8" ht="12.75">
      <c r="A171" s="43" t="s">
        <v>260</v>
      </c>
      <c r="B171" s="43"/>
      <c r="C171" s="49">
        <v>1313</v>
      </c>
      <c r="D171" s="43">
        <v>713</v>
      </c>
      <c r="E171" s="43">
        <v>54</v>
      </c>
      <c r="F171" s="43">
        <v>600</v>
      </c>
      <c r="G171" s="43">
        <v>46</v>
      </c>
      <c r="H171" s="43"/>
    </row>
    <row r="172" spans="1:8" ht="12.75">
      <c r="A172" s="43"/>
      <c r="B172" s="43"/>
      <c r="C172" s="49"/>
      <c r="D172" s="43"/>
      <c r="E172" s="43"/>
      <c r="F172" s="43"/>
      <c r="G172" s="43"/>
      <c r="H172" s="43"/>
    </row>
    <row r="173" spans="1:8" ht="12.75">
      <c r="A173" s="43" t="s">
        <v>261</v>
      </c>
      <c r="B173" s="43"/>
      <c r="C173" s="49">
        <v>1406</v>
      </c>
      <c r="D173" s="43">
        <v>775</v>
      </c>
      <c r="E173" s="43">
        <v>55</v>
      </c>
      <c r="F173" s="43">
        <v>631</v>
      </c>
      <c r="G173" s="43">
        <v>45</v>
      </c>
      <c r="H173" s="43"/>
    </row>
    <row r="174" spans="1:8" ht="12.75">
      <c r="A174" s="43"/>
      <c r="B174" s="43"/>
      <c r="C174" s="49"/>
      <c r="D174" s="43"/>
      <c r="E174" s="43"/>
      <c r="F174" s="43"/>
      <c r="G174" s="43"/>
      <c r="H174" s="43"/>
    </row>
    <row r="175" spans="1:8" ht="12.75">
      <c r="A175" s="43" t="s">
        <v>262</v>
      </c>
      <c r="B175" s="43"/>
      <c r="C175" s="49">
        <v>1331</v>
      </c>
      <c r="D175" s="43">
        <v>756</v>
      </c>
      <c r="E175" s="43">
        <v>57</v>
      </c>
      <c r="F175" s="43">
        <v>575</v>
      </c>
      <c r="G175" s="43">
        <v>43</v>
      </c>
      <c r="H175" s="43"/>
    </row>
    <row r="176" spans="1:8" ht="12.75">
      <c r="A176" s="43"/>
      <c r="B176" s="43"/>
      <c r="C176" s="49"/>
      <c r="D176" s="43"/>
      <c r="E176" s="43"/>
      <c r="F176" s="43"/>
      <c r="G176" s="43"/>
      <c r="H176" s="43"/>
    </row>
    <row r="177" spans="1:8" ht="12.75">
      <c r="A177" s="43" t="s">
        <v>263</v>
      </c>
      <c r="B177" s="43"/>
      <c r="C177" s="49">
        <v>1330</v>
      </c>
      <c r="D177" s="43">
        <v>746</v>
      </c>
      <c r="E177" s="43">
        <v>56</v>
      </c>
      <c r="F177" s="43">
        <v>584</v>
      </c>
      <c r="G177" s="43">
        <v>44</v>
      </c>
      <c r="H177" s="43"/>
    </row>
    <row r="178" spans="1:8" ht="12.75">
      <c r="A178" s="43"/>
      <c r="B178" s="43"/>
      <c r="C178" s="49"/>
      <c r="D178" s="43"/>
      <c r="E178" s="43"/>
      <c r="F178" s="43"/>
      <c r="G178" s="43"/>
      <c r="H178" s="43"/>
    </row>
    <row r="179" spans="1:8" ht="12.75">
      <c r="A179" s="43" t="s">
        <v>264</v>
      </c>
      <c r="B179" s="43"/>
      <c r="C179" s="49">
        <v>1292</v>
      </c>
      <c r="D179" s="43">
        <v>716</v>
      </c>
      <c r="E179" s="43">
        <v>55</v>
      </c>
      <c r="F179" s="43">
        <v>576</v>
      </c>
      <c r="G179" s="43">
        <v>45</v>
      </c>
      <c r="H179" s="43"/>
    </row>
    <row r="180" spans="1:8" ht="12.75">
      <c r="A180" s="43"/>
      <c r="B180" s="43"/>
      <c r="C180" s="49"/>
      <c r="D180" s="43"/>
      <c r="E180" s="43"/>
      <c r="F180" s="43"/>
      <c r="G180" s="43"/>
      <c r="H180" s="43"/>
    </row>
    <row r="181" spans="1:8" ht="12.75">
      <c r="A181" s="43" t="s">
        <v>265</v>
      </c>
      <c r="B181" s="43"/>
      <c r="C181" s="49">
        <v>1348</v>
      </c>
      <c r="D181" s="43">
        <v>730</v>
      </c>
      <c r="E181" s="43">
        <v>54</v>
      </c>
      <c r="F181" s="43">
        <v>618</v>
      </c>
      <c r="G181" s="43">
        <v>46</v>
      </c>
      <c r="H181" s="43"/>
    </row>
    <row r="182" spans="1:8" ht="12.75">
      <c r="A182" s="43"/>
      <c r="B182" s="43"/>
      <c r="C182" s="49"/>
      <c r="D182" s="43"/>
      <c r="E182" s="43"/>
      <c r="F182" s="43"/>
      <c r="G182" s="43"/>
      <c r="H182" s="43"/>
    </row>
    <row r="183" spans="1:8" ht="12.75">
      <c r="A183" s="43" t="s">
        <v>266</v>
      </c>
      <c r="B183" s="43"/>
      <c r="C183" s="49">
        <v>1396</v>
      </c>
      <c r="D183" s="43">
        <v>756</v>
      </c>
      <c r="E183" s="43">
        <v>54</v>
      </c>
      <c r="F183" s="43">
        <v>640</v>
      </c>
      <c r="G183" s="43">
        <v>46</v>
      </c>
      <c r="H183" s="43"/>
    </row>
    <row r="184" spans="1:8" ht="12.75">
      <c r="A184" s="43"/>
      <c r="B184" s="43"/>
      <c r="C184" s="49"/>
      <c r="D184" s="43"/>
      <c r="E184" s="43"/>
      <c r="F184" s="43"/>
      <c r="G184" s="41"/>
      <c r="H184" s="41"/>
    </row>
    <row r="185" spans="1:8" ht="12.75">
      <c r="A185" s="43" t="s">
        <v>267</v>
      </c>
      <c r="B185" s="43"/>
      <c r="C185" s="49">
        <v>1441</v>
      </c>
      <c r="D185" s="43">
        <v>775</v>
      </c>
      <c r="E185" s="43">
        <v>54</v>
      </c>
      <c r="F185" s="43">
        <v>666</v>
      </c>
      <c r="G185" s="43">
        <v>46</v>
      </c>
      <c r="H185" s="43"/>
    </row>
    <row r="186" spans="1:8" ht="12.75">
      <c r="A186" s="43"/>
      <c r="B186" s="43"/>
      <c r="C186" s="49"/>
      <c r="D186" s="43"/>
      <c r="E186" s="43"/>
      <c r="F186" s="43"/>
      <c r="G186" s="43"/>
      <c r="H186" s="43"/>
    </row>
    <row r="187" spans="1:8" ht="12.75">
      <c r="A187" s="43" t="s">
        <v>268</v>
      </c>
      <c r="B187" s="43"/>
      <c r="C187" s="49">
        <v>1465</v>
      </c>
      <c r="D187" s="43">
        <v>736</v>
      </c>
      <c r="E187" s="43">
        <v>50</v>
      </c>
      <c r="F187" s="43">
        <v>729</v>
      </c>
      <c r="G187" s="43">
        <v>50</v>
      </c>
      <c r="H187" s="43"/>
    </row>
    <row r="188" spans="1:8" ht="12.75">
      <c r="A188" s="43"/>
      <c r="B188" s="43"/>
      <c r="C188" s="49"/>
      <c r="D188" s="43"/>
      <c r="E188" s="43"/>
      <c r="F188" s="43"/>
      <c r="G188" s="43"/>
      <c r="H188" s="43"/>
    </row>
    <row r="189" spans="1:8" ht="12.75">
      <c r="A189" s="40"/>
      <c r="B189" s="40"/>
      <c r="C189" s="40"/>
      <c r="D189" s="40"/>
      <c r="E189" s="40"/>
      <c r="F189" s="40"/>
      <c r="G189" s="40"/>
      <c r="H189" s="43"/>
    </row>
    <row r="190" spans="1:8" ht="12.75">
      <c r="A190" s="43"/>
      <c r="B190" s="43"/>
      <c r="C190" s="43"/>
      <c r="D190" s="43"/>
      <c r="E190" s="43"/>
      <c r="F190" s="43"/>
      <c r="G190" s="43"/>
      <c r="H190" s="43"/>
    </row>
    <row r="191" spans="1:8" ht="12.75">
      <c r="A191" s="43"/>
      <c r="B191" s="43"/>
      <c r="C191" s="43"/>
      <c r="D191" s="43"/>
      <c r="E191" s="43"/>
      <c r="F191" s="43"/>
      <c r="G191" s="43"/>
      <c r="H191" s="43"/>
    </row>
    <row r="192" spans="1:8" ht="12.75">
      <c r="A192" s="43"/>
      <c r="B192" s="43"/>
      <c r="C192" s="43"/>
      <c r="D192" s="43"/>
      <c r="E192" s="41"/>
      <c r="F192" s="41"/>
      <c r="G192" s="43"/>
      <c r="H192" s="43"/>
    </row>
    <row r="193" spans="1:8" ht="12.75">
      <c r="A193" s="43"/>
      <c r="B193" s="43"/>
      <c r="C193" s="43"/>
      <c r="D193" s="43"/>
      <c r="E193" s="41"/>
      <c r="F193" s="41"/>
      <c r="G193" s="43"/>
      <c r="H193" s="43"/>
    </row>
    <row r="194" spans="1:8" ht="12.75">
      <c r="A194" s="40" t="s">
        <v>213</v>
      </c>
      <c r="B194" s="47"/>
      <c r="C194" s="47"/>
      <c r="D194" s="47"/>
      <c r="E194" s="47"/>
      <c r="F194" s="47"/>
      <c r="G194" s="47"/>
      <c r="H194" s="43"/>
    </row>
    <row r="195" spans="1:8" ht="12.75">
      <c r="A195" s="40"/>
      <c r="B195" s="40"/>
      <c r="C195" s="40"/>
      <c r="D195" s="40"/>
      <c r="E195" s="40"/>
      <c r="F195" s="40"/>
      <c r="G195" s="40"/>
      <c r="H195" s="43"/>
    </row>
    <row r="196" spans="1:8" ht="12.75">
      <c r="A196" s="40"/>
      <c r="B196" s="40"/>
      <c r="C196" s="40"/>
      <c r="D196" s="40"/>
      <c r="E196" s="40"/>
      <c r="F196" s="40"/>
      <c r="G196" s="40"/>
      <c r="H196" s="43"/>
    </row>
    <row r="197" spans="1:8" ht="13.5" thickBot="1">
      <c r="A197" s="45" t="s">
        <v>184</v>
      </c>
      <c r="B197" s="45"/>
      <c r="C197" s="44" t="s">
        <v>92</v>
      </c>
      <c r="D197" s="44" t="s">
        <v>185</v>
      </c>
      <c r="E197" s="44" t="s">
        <v>186</v>
      </c>
      <c r="F197" s="44" t="s">
        <v>187</v>
      </c>
      <c r="G197" s="44" t="s">
        <v>186</v>
      </c>
      <c r="H197" s="43"/>
    </row>
    <row r="198" spans="1:8" ht="12.75">
      <c r="A198" s="43"/>
      <c r="B198" s="43"/>
      <c r="C198" s="43"/>
      <c r="D198" s="43"/>
      <c r="E198" s="41"/>
      <c r="F198" s="41"/>
      <c r="G198" s="43"/>
      <c r="H198" s="43"/>
    </row>
    <row r="199" spans="1:8" ht="12.75">
      <c r="A199" s="43" t="s">
        <v>269</v>
      </c>
      <c r="B199" s="49"/>
      <c r="C199" s="49">
        <v>1580</v>
      </c>
      <c r="D199" s="43">
        <v>822</v>
      </c>
      <c r="E199" s="43">
        <v>52</v>
      </c>
      <c r="F199" s="43">
        <v>758</v>
      </c>
      <c r="G199" s="43">
        <v>48</v>
      </c>
      <c r="H199" s="43"/>
    </row>
    <row r="200" spans="1:8" ht="12.75">
      <c r="A200" s="40"/>
      <c r="B200" s="43"/>
      <c r="C200" s="43"/>
      <c r="D200" s="43"/>
      <c r="E200" s="41"/>
      <c r="F200" s="41"/>
      <c r="G200" s="43"/>
      <c r="H200" s="43"/>
    </row>
    <row r="201" spans="1:8" ht="12.75">
      <c r="A201" s="43" t="s">
        <v>270</v>
      </c>
      <c r="B201" s="43"/>
      <c r="C201" s="43"/>
      <c r="D201" s="43"/>
      <c r="E201" s="41"/>
      <c r="F201" s="41"/>
      <c r="G201" s="41"/>
      <c r="H201" s="41"/>
    </row>
    <row r="202" spans="1:8" ht="12.75">
      <c r="A202" s="43"/>
      <c r="B202" s="43"/>
      <c r="C202" s="43"/>
      <c r="D202" s="43"/>
      <c r="E202" s="41"/>
      <c r="F202" s="41"/>
      <c r="G202" s="41"/>
      <c r="H202" s="41"/>
    </row>
    <row r="203" spans="1:8" ht="12.75">
      <c r="A203" s="43" t="s">
        <v>166</v>
      </c>
      <c r="B203" s="43"/>
      <c r="C203" s="43"/>
      <c r="D203" s="43"/>
      <c r="E203" s="41"/>
      <c r="F203" s="41"/>
      <c r="G203" s="41"/>
      <c r="H203" s="41"/>
    </row>
    <row r="204" spans="1:8" ht="12.75">
      <c r="A204" s="40"/>
      <c r="B204" s="43"/>
      <c r="C204" s="43"/>
      <c r="D204" s="43"/>
      <c r="E204" s="41"/>
      <c r="F204" s="41"/>
      <c r="G204" s="41"/>
      <c r="H204" s="41"/>
    </row>
    <row r="205" spans="1:8" ht="12.75">
      <c r="A205" s="40"/>
      <c r="B205" s="43"/>
      <c r="C205" s="43"/>
      <c r="D205" s="43"/>
      <c r="E205" s="41"/>
      <c r="F205" s="41"/>
      <c r="G205" s="41"/>
      <c r="H205" s="41"/>
    </row>
    <row r="206" spans="1:8" ht="12.75">
      <c r="A206" s="43"/>
      <c r="B206" s="43"/>
      <c r="C206" s="43"/>
      <c r="D206" s="43"/>
      <c r="E206" s="41"/>
      <c r="F206" s="41"/>
      <c r="G206" s="41"/>
      <c r="H206" s="41"/>
    </row>
    <row r="207" spans="1:8" ht="12.75">
      <c r="A207" s="40"/>
      <c r="B207" s="40"/>
      <c r="C207" s="43"/>
      <c r="D207" s="43"/>
      <c r="E207" s="41"/>
      <c r="F207" s="41" t="s">
        <v>271</v>
      </c>
      <c r="G207" s="43"/>
      <c r="H207" s="43"/>
    </row>
    <row r="208" spans="1:8" ht="12.75">
      <c r="A208" s="43"/>
      <c r="B208" s="43"/>
      <c r="C208" s="43"/>
      <c r="D208" s="43"/>
      <c r="E208" s="41"/>
      <c r="F208" s="41" t="s">
        <v>272</v>
      </c>
      <c r="G208" s="43"/>
      <c r="H208" s="43"/>
    </row>
    <row r="209" spans="1:8" ht="12.75">
      <c r="A209" s="43" t="s">
        <v>273</v>
      </c>
      <c r="B209" s="43"/>
      <c r="C209" s="43"/>
      <c r="D209" s="43"/>
      <c r="E209" s="41"/>
      <c r="F209" s="41"/>
      <c r="G209" s="41"/>
      <c r="H209" s="41"/>
    </row>
    <row r="210" spans="1:8" ht="12.75">
      <c r="A210" s="43"/>
      <c r="B210" s="43"/>
      <c r="C210" s="43"/>
      <c r="D210" s="43"/>
      <c r="E210" s="41"/>
      <c r="F210" s="41"/>
      <c r="G210" s="41"/>
      <c r="H210" s="41"/>
    </row>
    <row r="211" spans="1:8" ht="10.5">
      <c r="A211" s="32"/>
      <c r="B211" s="32"/>
      <c r="C211" s="32"/>
      <c r="D211" s="32"/>
      <c r="E211" s="6"/>
      <c r="F211" s="6"/>
      <c r="G211" s="6"/>
      <c r="H211" s="6"/>
    </row>
    <row r="212" spans="1:8" ht="10.5">
      <c r="A212" s="32"/>
      <c r="B212" s="32"/>
      <c r="C212" s="32"/>
      <c r="D212" s="32"/>
      <c r="E212" s="6"/>
      <c r="F212" s="6"/>
      <c r="G212" s="6"/>
      <c r="H212" s="6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M. Ghigliotty Montalvo</dc:creator>
  <cp:keywords/>
  <dc:description/>
  <cp:lastModifiedBy>xramirez</cp:lastModifiedBy>
  <cp:lastPrinted>2008-06-11T18:43:57Z</cp:lastPrinted>
  <dcterms:created xsi:type="dcterms:W3CDTF">2000-03-07T00:33:25Z</dcterms:created>
  <dcterms:modified xsi:type="dcterms:W3CDTF">2008-06-16T14:56:07Z</dcterms:modified>
  <cp:category/>
  <cp:version/>
  <cp:contentType/>
  <cp:contentStatus/>
</cp:coreProperties>
</file>