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rim Romero\Desktop\Backup 12nov2020\Mairim\Comité de Personal\Formularios\"/>
    </mc:Choice>
  </mc:AlternateContent>
  <bookViews>
    <workbookView xWindow="0" yWindow="0" windowWidth="23040" windowHeight="8616"/>
  </bookViews>
  <sheets>
    <sheet name="C-TAL 1.5 (5)" sheetId="1" r:id="rId1"/>
    <sheet name="C-1" sheetId="2" r:id="rId2"/>
    <sheet name="C-2" sheetId="3" r:id="rId3"/>
    <sheet name="C-3" sheetId="4" r:id="rId4"/>
    <sheet name="C-4" sheetId="5" r:id="rId5"/>
    <sheet name="C-5" sheetId="6" r:id="rId6"/>
    <sheet name="C-6" sheetId="7" r:id="rId7"/>
  </sheets>
  <calcPr calcId="162913"/>
  <extLst>
    <ext uri="GoogleSheetsCustomDataVersion1">
      <go:sheetsCustomData xmlns:go="http://customooxmlschemas.google.com/" r:id="rId10" roundtripDataSignature="AMtx7mh9LqJP0s+Si9xXiDnsqZ68gsxOVQ==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K10" i="1" s="1"/>
  <c r="E9" i="1"/>
  <c r="E8" i="1"/>
  <c r="G14" i="7"/>
  <c r="F14" i="7"/>
  <c r="G13" i="7"/>
  <c r="F13" i="7"/>
  <c r="F12" i="7"/>
  <c r="G12" i="7" s="1"/>
  <c r="G11" i="7"/>
  <c r="F11" i="7"/>
  <c r="F10" i="7"/>
  <c r="G10" i="7" s="1"/>
  <c r="B5" i="7"/>
  <c r="B3" i="7"/>
  <c r="G14" i="6"/>
  <c r="F14" i="6"/>
  <c r="F16" i="1" s="1"/>
  <c r="F13" i="6"/>
  <c r="G13" i="6" s="1"/>
  <c r="G12" i="6"/>
  <c r="F12" i="6"/>
  <c r="F11" i="6"/>
  <c r="G11" i="6" s="1"/>
  <c r="F10" i="6"/>
  <c r="G10" i="6" s="1"/>
  <c r="B5" i="6"/>
  <c r="B3" i="6"/>
  <c r="F14" i="5"/>
  <c r="G14" i="5" s="1"/>
  <c r="G15" i="5" s="1"/>
  <c r="G13" i="5"/>
  <c r="F13" i="5"/>
  <c r="F12" i="5"/>
  <c r="G12" i="5" s="1"/>
  <c r="F11" i="5"/>
  <c r="G11" i="5" s="1"/>
  <c r="F10" i="5"/>
  <c r="G10" i="5" s="1"/>
  <c r="B5" i="5"/>
  <c r="B3" i="5"/>
  <c r="G14" i="4"/>
  <c r="F14" i="4"/>
  <c r="F13" i="4"/>
  <c r="G13" i="4" s="1"/>
  <c r="G15" i="4" s="1"/>
  <c r="F12" i="4"/>
  <c r="G12" i="4" s="1"/>
  <c r="F11" i="4"/>
  <c r="G11" i="4" s="1"/>
  <c r="G10" i="4"/>
  <c r="F10" i="4"/>
  <c r="B5" i="4"/>
  <c r="B3" i="4"/>
  <c r="F14" i="3"/>
  <c r="G14" i="3" s="1"/>
  <c r="F13" i="3"/>
  <c r="G13" i="3" s="1"/>
  <c r="F12" i="3"/>
  <c r="G12" i="3" s="1"/>
  <c r="G11" i="3"/>
  <c r="F11" i="3"/>
  <c r="F10" i="3"/>
  <c r="G10" i="3" s="1"/>
  <c r="B5" i="3"/>
  <c r="B3" i="3"/>
  <c r="F14" i="2"/>
  <c r="G14" i="2" s="1"/>
  <c r="F13" i="2"/>
  <c r="G13" i="2" s="1"/>
  <c r="G12" i="2"/>
  <c r="F12" i="2"/>
  <c r="J12" i="1" s="1"/>
  <c r="F11" i="2"/>
  <c r="J11" i="1" s="1"/>
  <c r="K11" i="1" s="1"/>
  <c r="G10" i="2"/>
  <c r="F10" i="2"/>
  <c r="B5" i="2"/>
  <c r="B3" i="2"/>
  <c r="J16" i="1"/>
  <c r="I16" i="1"/>
  <c r="H16" i="1"/>
  <c r="J15" i="1"/>
  <c r="I15" i="1"/>
  <c r="H15" i="1"/>
  <c r="G15" i="1"/>
  <c r="F15" i="1"/>
  <c r="I14" i="1"/>
  <c r="H14" i="1"/>
  <c r="G14" i="1"/>
  <c r="J13" i="1"/>
  <c r="I13" i="1"/>
  <c r="H13" i="1"/>
  <c r="G13" i="1"/>
  <c r="F13" i="1"/>
  <c r="K13" i="1" s="1"/>
  <c r="I12" i="1"/>
  <c r="H12" i="1"/>
  <c r="G12" i="1"/>
  <c r="F12" i="1"/>
  <c r="I11" i="1"/>
  <c r="H11" i="1"/>
  <c r="G11" i="1"/>
  <c r="F11" i="1"/>
  <c r="J10" i="1"/>
  <c r="I10" i="1"/>
  <c r="H10" i="1"/>
  <c r="G10" i="1"/>
  <c r="F10" i="1"/>
  <c r="K9" i="1"/>
  <c r="J9" i="1"/>
  <c r="I9" i="1"/>
  <c r="H9" i="1"/>
  <c r="G9" i="1"/>
  <c r="F9" i="1"/>
  <c r="J8" i="1"/>
  <c r="I8" i="1"/>
  <c r="H8" i="1"/>
  <c r="G8" i="1"/>
  <c r="F8" i="1"/>
  <c r="K15" i="1" l="1"/>
  <c r="G15" i="7"/>
  <c r="G16" i="7" s="1"/>
  <c r="G16" i="5"/>
  <c r="G17" i="1"/>
  <c r="H17" i="1"/>
  <c r="G16" i="4"/>
  <c r="K12" i="1"/>
  <c r="G15" i="3"/>
  <c r="G15" i="6"/>
  <c r="F14" i="1"/>
  <c r="G16" i="1"/>
  <c r="K16" i="1" s="1"/>
  <c r="J14" i="1"/>
  <c r="G11" i="2"/>
  <c r="G15" i="2" s="1"/>
  <c r="J17" i="1" l="1"/>
  <c r="G16" i="2"/>
  <c r="K14" i="1"/>
  <c r="G16" i="6"/>
  <c r="F17" i="1"/>
  <c r="I17" i="1"/>
  <c r="G16" i="3"/>
  <c r="K17" i="1" l="1"/>
  <c r="K18" i="1" s="1"/>
  <c r="K19" i="1" s="1"/>
</calcChain>
</file>

<file path=xl/comments1.xml><?xml version="1.0" encoding="utf-8"?>
<comments xmlns="http://schemas.openxmlformats.org/spreadsheetml/2006/main">
  <authors>
    <author/>
  </authors>
  <commentList>
    <comment ref="B3" authorId="0" shapeId="0">
      <text>
        <r>
          <rPr>
            <sz val="12"/>
            <color rgb="FF000000"/>
            <rFont val="Calibri"/>
          </rPr>
          <t>======
ID#AAAAH2gMfhY
Mairim Romero    (2021-02-17 16:33:19)
Si llena esto se pasa al de cada año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HXiqWPoR4rPfoaWVKn9UumFPeQg=="/>
    </ext>
  </extLst>
</comments>
</file>

<file path=xl/comments2.xml><?xml version="1.0" encoding="utf-8"?>
<comments xmlns="http://schemas.openxmlformats.org/spreadsheetml/2006/main">
  <authors>
    <author/>
  </authors>
  <commentList>
    <comment ref="B6" authorId="0" shapeId="0">
      <text>
        <r>
          <rPr>
            <sz val="12"/>
            <color rgb="FF000000"/>
            <rFont val="Calibri"/>
          </rPr>
          <t>======
ID#AAAAH2gMfgs
Mairim Romero    (2021-02-17 16:33:19)
Si llena aquí se para al C-TAL 1.5 (5)</t>
        </r>
      </text>
    </comment>
    <comment ref="D9" authorId="0" shapeId="0">
      <text>
        <r>
          <rPr>
            <sz val="12"/>
            <color rgb="FF000000"/>
            <rFont val="Calibri"/>
          </rPr>
          <t>======
ID#AAAAH2gMfhU
Mairim Romero    (2021-02-17 16:33:19)
Resultados de las autoevaluaciones del Profesor</t>
        </r>
      </text>
    </comment>
    <comment ref="E9" authorId="0" shapeId="0">
      <text>
        <r>
          <rPr>
            <sz val="12"/>
            <color rgb="FF000000"/>
            <rFont val="Calibri"/>
          </rPr>
          <t>======
ID#AAAAH2gMfhA
Mairim Romero    (2021-02-17 16:33:19)
Resultados del Comité o Estudiantes</t>
        </r>
      </text>
    </comment>
    <comment ref="A10" authorId="0" shapeId="0">
      <text>
        <r>
          <rPr>
            <sz val="12"/>
            <color rgb="FF000000"/>
            <rFont val="Calibri"/>
          </rPr>
          <t>======
ID#AAAAH2gMfhI
Mairim Romero    (2021-02-17 16:33:19)
Apéndice F</t>
        </r>
      </text>
    </comment>
    <comment ref="B10" authorId="0" shapeId="0">
      <text>
        <r>
          <rPr>
            <sz val="12"/>
            <color rgb="FF000000"/>
            <rFont val="Calibri"/>
          </rPr>
          <t>======
ID#AAAAH2gMfhc
Mairim Romero    (2021-02-17 16:33:19)
Aquí siempre es 1.00</t>
        </r>
      </text>
    </comment>
    <comment ref="B11" authorId="0" shapeId="0">
      <text>
        <r>
          <rPr>
            <sz val="12"/>
            <color rgb="FF000000"/>
            <rFont val="Calibri"/>
          </rPr>
          <t>======
ID#AAAAH2gMfgw
Mairim Romero    (2021-02-17 16:33:19)
Enseñanza estudiantes y Enseñanza Comité lleva el mismo número (porciento)</t>
        </r>
      </text>
    </comment>
    <comment ref="D11" authorId="0" shapeId="0">
      <text>
        <r>
          <rPr>
            <sz val="12"/>
            <color rgb="FF000000"/>
            <rFont val="Calibri"/>
          </rPr>
          <t>======
ID#AAAAH2gMfhQ
Mairim Romero    (2021-02-17 16:33:19)
Resultado AutoCOE (antes apéndice H)</t>
        </r>
      </text>
    </comment>
    <comment ref="E11" authorId="0" shapeId="0">
      <text>
        <r>
          <rPr>
            <sz val="12"/>
            <color rgb="FF000000"/>
            <rFont val="Calibri"/>
          </rPr>
          <t>======
ID#AAAAH2gMfg0
Mairim Romero    (2021-02-17 16:33:19)
COE 
Si es menor a un 5% se aplica la Certificación 17-18-183 y se coloca la misma puntuación que se puso el docente</t>
        </r>
      </text>
    </comment>
    <comment ref="A12" authorId="0" shapeId="0">
      <text>
        <r>
          <rPr>
            <sz val="12"/>
            <color rgb="FF000000"/>
            <rFont val="Calibri"/>
          </rPr>
          <t>======
ID#AAAAH2gMfhE
Mairim Romero    (2021-02-17 16:33:19)
Apéndice G</t>
        </r>
      </text>
    </comment>
    <comment ref="B12" authorId="0" shapeId="0">
      <text>
        <r>
          <rPr>
            <sz val="12"/>
            <color rgb="FF000000"/>
            <rFont val="Calibri"/>
          </rPr>
          <t>======
ID#AAAAH2gMfg8
Mairim Romero    (2021-02-17 16:33:19)
Enseñanza estudiantes y Enseñanza Comité lleva el mismo número (porciento)</t>
        </r>
      </text>
    </comment>
    <comment ref="A13" authorId="0" shapeId="0">
      <text>
        <r>
          <rPr>
            <sz val="12"/>
            <color rgb="FF000000"/>
            <rFont val="Calibri"/>
          </rPr>
          <t>======
ID#AAAAH2gMfg4
Mairim Romero    (2021-02-17 16:33:19)
Apéndice I</t>
        </r>
      </text>
    </comment>
    <comment ref="A14" authorId="0" shapeId="0">
      <text>
        <r>
          <rPr>
            <sz val="12"/>
            <color rgb="FF000000"/>
            <rFont val="Calibri"/>
          </rPr>
          <t>======
ID#AAAAH2gMfhM
Mairim Romero    (2021-02-17 16:33:19)
Apéndice L</t>
        </r>
      </text>
    </comment>
    <comment ref="E14" authorId="0" shapeId="0">
      <text>
        <r>
          <rPr>
            <sz val="12"/>
            <color rgb="FF000000"/>
            <rFont val="Calibri"/>
          </rPr>
          <t>======
ID#AAAAH2gMfhg
Mairim Romero    (2021-02-17 16:33:19)
Casi siempre se pone el resultado de las evaluaciones realizadas por los profesores-Docentes y la del Decano no se utiliza.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754pjK0vHiueLkv0t7uXflJK85A=="/>
    </ext>
  </extLst>
</comments>
</file>

<file path=xl/sharedStrings.xml><?xml version="1.0" encoding="utf-8"?>
<sst xmlns="http://schemas.openxmlformats.org/spreadsheetml/2006/main" count="193" uniqueCount="54">
  <si>
    <t>Appendix C    Informe Individual de Evaluación (Cont.)</t>
  </si>
  <si>
    <t>TABLA DE ANALISIS LONGITUDINAL</t>
  </si>
  <si>
    <t>Name</t>
  </si>
  <si>
    <t xml:space="preserve">Nota: Esta hoja se va llenando mientras llena el C-1, C-2, C-3, C-4, C-5 </t>
  </si>
  <si>
    <t>Facultad</t>
  </si>
  <si>
    <t>Artes Y Ciencias</t>
  </si>
  <si>
    <t>Departamento</t>
  </si>
  <si>
    <t>Ciencias Sociales</t>
  </si>
  <si>
    <t>Perido del Resumen: De</t>
  </si>
  <si>
    <t>Enero 2016</t>
  </si>
  <si>
    <t>A</t>
  </si>
  <si>
    <t>Diciembre 2020</t>
  </si>
  <si>
    <t>Año</t>
  </si>
  <si>
    <t>Promedio por Areas</t>
  </si>
  <si>
    <t>General</t>
  </si>
  <si>
    <t>% carga académica</t>
  </si>
  <si>
    <t xml:space="preserve">Enseñanza </t>
  </si>
  <si>
    <t>Puntuación Estudiantil</t>
  </si>
  <si>
    <t>Puntuación comité</t>
  </si>
  <si>
    <t>Investigación</t>
  </si>
  <si>
    <t>Gerencia Académica</t>
  </si>
  <si>
    <t>Puntuación docentes</t>
  </si>
  <si>
    <t>Promedio por año</t>
  </si>
  <si>
    <t>Promedio para todos los años</t>
  </si>
  <si>
    <t xml:space="preserve">Notas: </t>
  </si>
  <si>
    <t>% Carga Académica es el la columna 2 de los apéndices anuales</t>
  </si>
  <si>
    <t>Resultados de Puntuación estudiantil y puntuación del comité es el resultado en la columna #6 de los apéndices anuales</t>
  </si>
  <si>
    <t>Appendix C    Informe Individual de Evaluación</t>
  </si>
  <si>
    <t>Artes y Ciencias</t>
  </si>
  <si>
    <t>Año Evaluado</t>
  </si>
  <si>
    <t>Agosto a Diciembre de 2020</t>
  </si>
  <si>
    <t>Instrumento</t>
  </si>
  <si>
    <t>Peso por tarea académica</t>
  </si>
  <si>
    <t>Peso asignado al documento</t>
  </si>
  <si>
    <t>resultado auto-evaluación</t>
  </si>
  <si>
    <t>evaluación comité o estudiantes</t>
  </si>
  <si>
    <t>resultado combinado (.1)x4 + (.9)x5</t>
  </si>
  <si>
    <t>Promedio Final Parcial       2 x 3 x 6</t>
  </si>
  <si>
    <t>Enseñanza Estudiantes</t>
  </si>
  <si>
    <t>Enseñanza Comité</t>
  </si>
  <si>
    <t>Promedio total</t>
  </si>
  <si>
    <t>PORCIENTO</t>
  </si>
  <si>
    <t>Notas:</t>
  </si>
  <si>
    <t xml:space="preserve">Col. #2: </t>
  </si>
  <si>
    <t>El peso de la tarea académica asignado a "enseñanza estudiantes" y "enseñanza comté" tienen quer iguales.</t>
  </si>
  <si>
    <t>El peso asignado a "investigación" más el peso asignado a "gerencia académica" más el peso asignado a "enseñanza comité"tiene que sumar a 1.00.</t>
  </si>
  <si>
    <t>Col. #6:</t>
  </si>
  <si>
    <t>Si la persona evaluada no emitió una auto-evaluación, la columna 4 es igual a la columna 5.</t>
  </si>
  <si>
    <t>2019-2020</t>
  </si>
  <si>
    <t>2018-2019</t>
  </si>
  <si>
    <t>2017-2018</t>
  </si>
  <si>
    <t>2016-2017</t>
  </si>
  <si>
    <t>Enero a Mayo 2016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</si>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</sst>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0.000"/>
  </numFmts>
  <fonts count="5">
    <font>
      <sz val="12"/>
      <color rgb="FF000000"/>
      <name val="Calibri"/>
    </font>
    <font>
      <sz val="12"/>
      <color theme="1"/>
      <name val="New york"/>
    </font>
    <font>
      <sz val="12"/>
      <color theme="1"/>
      <name val="Arial"/>
    </font>
    <font>
      <sz val="16"/>
      <color rgb="FFFF0000"/>
      <name val="New york"/>
    </font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/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top" wrapText="1"/>
    </xf>
    <xf numFmtId="9" fontId="1" fillId="0" borderId="0" xfId="0" applyNumberFormat="1" applyFont="1"/>
    <xf numFmtId="0" fontId="1" fillId="0" borderId="10" xfId="0" applyFont="1" applyBorder="1"/>
    <xf numFmtId="0" fontId="1" fillId="0" borderId="1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2" fontId="1" fillId="0" borderId="0" xfId="0" applyNumberFormat="1" applyFont="1"/>
    <xf numFmtId="0" fontId="1" fillId="0" borderId="0" xfId="0" applyFont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/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165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166" fontId="1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164" fontId="1" fillId="0" borderId="3" xfId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B3" sqref="B3"/>
    </sheetView>
  </sheetViews>
  <sheetFormatPr defaultColWidth="11.19921875" defaultRowHeight="15" customHeight="1"/>
  <cols>
    <col min="1" max="1" width="13.69921875" customWidth="1"/>
    <col min="2" max="2" width="10.59765625" customWidth="1"/>
    <col min="3" max="3" width="11.59765625" customWidth="1"/>
    <col min="4" max="4" width="8.59765625" customWidth="1"/>
    <col min="5" max="5" width="10" customWidth="1"/>
    <col min="6" max="7" width="9.59765625" customWidth="1"/>
    <col min="8" max="9" width="9.8984375" customWidth="1"/>
    <col min="10" max="10" width="10.09765625" customWidth="1"/>
    <col min="11" max="11" width="15.59765625" customWidth="1"/>
    <col min="12" max="26" width="10.59765625" customWidth="1"/>
  </cols>
  <sheetData>
    <row r="1" spans="1:26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1"/>
      <c r="C2" s="1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>
      <c r="A3" s="1" t="s">
        <v>2</v>
      </c>
      <c r="B3" s="2" t="s">
        <v>53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 t="s">
        <v>3</v>
      </c>
      <c r="P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>
      <c r="A4" s="1" t="s">
        <v>4</v>
      </c>
      <c r="B4" s="4" t="s">
        <v>5</v>
      </c>
      <c r="C4" s="4"/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>
      <c r="A5" s="1" t="s">
        <v>6</v>
      </c>
      <c r="B5" s="2" t="s">
        <v>7</v>
      </c>
      <c r="C5" s="4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>
      <c r="A6" s="1" t="s">
        <v>8</v>
      </c>
      <c r="B6" s="5"/>
      <c r="C6" s="6" t="s">
        <v>9</v>
      </c>
      <c r="D6" s="7" t="s">
        <v>10</v>
      </c>
      <c r="E6" s="8" t="s">
        <v>11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9.5" customHeight="1">
      <c r="A8" s="1"/>
      <c r="B8" s="9"/>
      <c r="C8" s="9"/>
      <c r="D8" s="10" t="s">
        <v>12</v>
      </c>
      <c r="E8" s="10" t="str">
        <f>'C-6'!B6</f>
        <v>Enero a Mayo 2016</v>
      </c>
      <c r="F8" s="10" t="str">
        <f>'C-5'!B6</f>
        <v>2016-2017</v>
      </c>
      <c r="G8" s="10" t="str">
        <f>'C-4'!B6</f>
        <v>2017-2018</v>
      </c>
      <c r="H8" s="10" t="str">
        <f>'C-3'!B6</f>
        <v>2018-2019</v>
      </c>
      <c r="I8" s="10" t="str">
        <f>'C-2'!B6</f>
        <v>2019-2020</v>
      </c>
      <c r="J8" s="10" t="str">
        <f>'C-1'!B6</f>
        <v>Agosto a Diciembre de 2020</v>
      </c>
      <c r="K8" s="11" t="s">
        <v>13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9.75" customHeight="1">
      <c r="A9" s="12" t="s">
        <v>14</v>
      </c>
      <c r="B9" s="13"/>
      <c r="C9" s="14"/>
      <c r="D9" s="15"/>
      <c r="E9" s="16">
        <f>'C-6'!F10</f>
        <v>4.99</v>
      </c>
      <c r="F9" s="16">
        <f>'C-5'!F10</f>
        <v>4.99</v>
      </c>
      <c r="G9" s="16">
        <f>'C-4'!F10</f>
        <v>4.03</v>
      </c>
      <c r="H9" s="16">
        <f>'C-3'!F10</f>
        <v>4.7550000000000008</v>
      </c>
      <c r="I9" s="16">
        <f>'C-2'!F10</f>
        <v>4.5299999999999994</v>
      </c>
      <c r="J9" s="16">
        <f>'C-1'!F10</f>
        <v>4.5349999999999993</v>
      </c>
      <c r="K9" s="16">
        <f t="shared" ref="K9:K17" si="0">AVERAGE(D9:J9)</f>
        <v>4.6383333333333336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.75" customHeight="1">
      <c r="A10" s="17"/>
      <c r="B10" s="18" t="s">
        <v>15</v>
      </c>
      <c r="C10" s="19"/>
      <c r="D10" s="20"/>
      <c r="E10" s="64">
        <f>'C-6'!B11</f>
        <v>0.72</v>
      </c>
      <c r="F10" s="21">
        <f>'C-5'!B11</f>
        <v>0.72</v>
      </c>
      <c r="G10" s="21">
        <f>'C-4'!B11</f>
        <v>0.5</v>
      </c>
      <c r="H10" s="22">
        <f>'C-3'!B11</f>
        <v>1</v>
      </c>
      <c r="I10" s="22">
        <f>'C-2'!B11</f>
        <v>1</v>
      </c>
      <c r="J10" s="21">
        <f>'C-1'!B11</f>
        <v>0.75</v>
      </c>
      <c r="K10" s="23">
        <f t="shared" si="0"/>
        <v>0.78166666666666662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9.75" customHeight="1">
      <c r="A11" s="17" t="s">
        <v>16</v>
      </c>
      <c r="B11" s="24" t="s">
        <v>17</v>
      </c>
      <c r="C11" s="25"/>
      <c r="D11" s="20"/>
      <c r="E11" s="16">
        <f>'C-6'!F11</f>
        <v>5</v>
      </c>
      <c r="F11" s="16">
        <f>'C-5'!F11</f>
        <v>5</v>
      </c>
      <c r="G11" s="16">
        <f>'C-4'!F11</f>
        <v>4.0999999999999996</v>
      </c>
      <c r="H11" s="26">
        <f>'C-3'!F11</f>
        <v>5</v>
      </c>
      <c r="I11" s="26">
        <f>'C-2'!F11</f>
        <v>4.82</v>
      </c>
      <c r="J11" s="16">
        <f>'C-1'!F11</f>
        <v>4.92</v>
      </c>
      <c r="K11" s="16">
        <f t="shared" si="0"/>
        <v>4.8066666666666675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9.75" customHeight="1">
      <c r="A12" s="27"/>
      <c r="B12" s="28" t="s">
        <v>18</v>
      </c>
      <c r="C12" s="29"/>
      <c r="D12" s="30"/>
      <c r="E12" s="16">
        <f>'C-6'!F12</f>
        <v>4.7300000000000004</v>
      </c>
      <c r="F12" s="16">
        <f>'C-5'!F12</f>
        <v>4.7300000000000004</v>
      </c>
      <c r="G12" s="16">
        <f>'C-4'!F12</f>
        <v>4.08</v>
      </c>
      <c r="H12" s="26">
        <f>'C-3'!F12</f>
        <v>4.8900000000000006</v>
      </c>
      <c r="I12" s="26">
        <f>'C-2'!F12</f>
        <v>4.9000000000000004</v>
      </c>
      <c r="J12" s="16">
        <f>'C-1'!F12</f>
        <v>4.9050000000000002</v>
      </c>
      <c r="K12" s="16">
        <f t="shared" si="0"/>
        <v>4.7058333333333335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>
      <c r="A13" s="31" t="s">
        <v>19</v>
      </c>
      <c r="B13" s="32" t="s">
        <v>15</v>
      </c>
      <c r="C13" s="33"/>
      <c r="D13" s="34"/>
      <c r="E13" s="64">
        <f>'C-6'!B13</f>
        <v>0.28000000000000003</v>
      </c>
      <c r="F13" s="21">
        <f>'C-5'!B13</f>
        <v>0.28000000000000003</v>
      </c>
      <c r="G13" s="21">
        <f>'C-4'!B13</f>
        <v>0</v>
      </c>
      <c r="H13" s="22">
        <f>'C-3'!B13</f>
        <v>0</v>
      </c>
      <c r="I13" s="22">
        <f>'C-2'!B13</f>
        <v>0</v>
      </c>
      <c r="J13" s="21">
        <f>'C-1'!B13</f>
        <v>0</v>
      </c>
      <c r="K13" s="23">
        <f t="shared" si="0"/>
        <v>9.3333333333333338E-2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9.75" customHeight="1">
      <c r="A14" s="35"/>
      <c r="B14" s="32" t="s">
        <v>18</v>
      </c>
      <c r="C14" s="36"/>
      <c r="D14" s="15"/>
      <c r="E14" s="16">
        <f>'C-6'!F13</f>
        <v>4.51</v>
      </c>
      <c r="F14" s="16">
        <f>'C-5'!F13</f>
        <v>4.51</v>
      </c>
      <c r="G14" s="16">
        <f>'C-4'!F13</f>
        <v>0</v>
      </c>
      <c r="H14" s="26">
        <f>'C-3'!F13</f>
        <v>0</v>
      </c>
      <c r="I14" s="26">
        <f>'C-2'!F13</f>
        <v>0</v>
      </c>
      <c r="J14" s="16">
        <f>'C-1'!F13</f>
        <v>0</v>
      </c>
      <c r="K14" s="16">
        <f t="shared" si="0"/>
        <v>1.5033333333333332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9.75" customHeight="1">
      <c r="A15" s="37" t="s">
        <v>20</v>
      </c>
      <c r="B15" s="28" t="s">
        <v>15</v>
      </c>
      <c r="C15" s="36"/>
      <c r="D15" s="15"/>
      <c r="E15" s="64">
        <f>'C-6'!B14</f>
        <v>0</v>
      </c>
      <c r="F15" s="21">
        <f>'C-5'!B14</f>
        <v>0</v>
      </c>
      <c r="G15" s="21">
        <f>'C-4'!B14</f>
        <v>0.5</v>
      </c>
      <c r="H15" s="22">
        <f>'C-3'!B14</f>
        <v>0</v>
      </c>
      <c r="I15" s="22">
        <f>'C-2'!B14</f>
        <v>0</v>
      </c>
      <c r="J15" s="21">
        <f>'C-1'!B14</f>
        <v>0.25</v>
      </c>
      <c r="K15" s="23">
        <f t="shared" si="0"/>
        <v>0.125</v>
      </c>
      <c r="L15" s="1"/>
      <c r="M15" s="3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9.75" customHeight="1">
      <c r="A16" s="39"/>
      <c r="B16" s="24" t="s">
        <v>21</v>
      </c>
      <c r="C16" s="14"/>
      <c r="D16" s="15"/>
      <c r="E16" s="16">
        <f>'C-6'!F14</f>
        <v>0</v>
      </c>
      <c r="F16" s="16">
        <f>'C-5'!F14</f>
        <v>0</v>
      </c>
      <c r="G16" s="16">
        <f>'C-4'!F14</f>
        <v>4.82</v>
      </c>
      <c r="H16" s="26">
        <f>'C-3'!F14</f>
        <v>0</v>
      </c>
      <c r="I16" s="26">
        <f>'C-2'!F14</f>
        <v>0</v>
      </c>
      <c r="J16" s="16">
        <f>'C-1'!F14</f>
        <v>4.9460000000000006</v>
      </c>
      <c r="K16" s="16">
        <f t="shared" si="0"/>
        <v>1.627666666666667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9.75" customHeight="1">
      <c r="A17" s="40" t="s">
        <v>22</v>
      </c>
      <c r="B17" s="41"/>
      <c r="C17" s="42"/>
      <c r="D17" s="16"/>
      <c r="E17" s="16">
        <f>'C-6'!G15</f>
        <v>4.8202000000000007</v>
      </c>
      <c r="F17" s="16">
        <f>'C-5'!G15</f>
        <v>4.8202000000000007</v>
      </c>
      <c r="G17" s="16">
        <f>'C-4'!G15</f>
        <v>4.3704999999999998</v>
      </c>
      <c r="H17" s="26">
        <f>'C-3'!G15</f>
        <v>4.9125000000000005</v>
      </c>
      <c r="I17" s="26">
        <f>'C-2'!G15</f>
        <v>4.79</v>
      </c>
      <c r="J17" s="16">
        <f>'C-1'!G15</f>
        <v>4.8442625000000001</v>
      </c>
      <c r="K17" s="16">
        <f t="shared" si="0"/>
        <v>4.7596104166666668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9.75" customHeight="1">
      <c r="A18" s="43" t="s">
        <v>23</v>
      </c>
      <c r="B18" s="43"/>
      <c r="C18" s="1"/>
      <c r="D18" s="44"/>
      <c r="E18" s="44"/>
      <c r="F18" s="44"/>
      <c r="G18" s="44"/>
      <c r="H18" s="44"/>
      <c r="I18" s="44"/>
      <c r="J18" s="44"/>
      <c r="K18" s="16">
        <f>K17</f>
        <v>4.7596104166666668</v>
      </c>
      <c r="L18" s="1"/>
      <c r="M18" s="4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9.75" customHeight="1">
      <c r="A19" s="45"/>
      <c r="B19" s="1"/>
      <c r="C19" s="1"/>
      <c r="D19" s="44"/>
      <c r="E19" s="44"/>
      <c r="F19" s="44"/>
      <c r="G19" s="44"/>
      <c r="H19" s="44"/>
      <c r="I19" s="44"/>
      <c r="J19" s="44"/>
      <c r="K19" s="46">
        <f>K18/5*100</f>
        <v>95.19220833333334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9.75" customHeight="1">
      <c r="A20" s="1" t="s">
        <v>24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>
      <c r="A21" s="1" t="s">
        <v>25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>
      <c r="A22" s="1" t="s">
        <v>26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3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3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3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3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3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25" right="0.25" top="0.75" bottom="0.75" header="0" footer="0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1.19921875" defaultRowHeight="15" customHeight="1"/>
  <cols>
    <col min="1" max="1" width="13.59765625" customWidth="1"/>
    <col min="2" max="2" width="11.09765625" customWidth="1"/>
    <col min="3" max="3" width="10.59765625" customWidth="1"/>
    <col min="4" max="4" width="11" customWidth="1"/>
    <col min="5" max="5" width="12.59765625" customWidth="1"/>
    <col min="6" max="6" width="15.09765625" customWidth="1"/>
    <col min="7" max="26" width="10.59765625" customWidth="1"/>
  </cols>
  <sheetData>
    <row r="1" spans="1:26" ht="30" customHeight="1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>
      <c r="A3" s="1" t="s">
        <v>2</v>
      </c>
      <c r="B3" s="43" t="str">
        <f>'C-TAL 1.5 (5)'!B3</f>
        <v>Nombre</v>
      </c>
      <c r="C3" s="1"/>
      <c r="D3" s="1"/>
      <c r="E3" s="1"/>
      <c r="F3" s="1"/>
      <c r="G3" s="1"/>
      <c r="H3" s="1"/>
      <c r="I3" s="1"/>
      <c r="J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>
      <c r="A4" s="1" t="s">
        <v>4</v>
      </c>
      <c r="B4" s="47" t="s">
        <v>28</v>
      </c>
      <c r="C4" s="4"/>
      <c r="D4" s="4"/>
      <c r="E4" s="4"/>
      <c r="F4" s="1"/>
      <c r="G4" s="1"/>
      <c r="H4" s="1"/>
      <c r="I4" s="1"/>
      <c r="J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>
      <c r="A5" s="1" t="s">
        <v>6</v>
      </c>
      <c r="B5" s="47" t="str">
        <f>'C-TAL 1.5 (5)'!B5</f>
        <v>Ciencias Sociales</v>
      </c>
      <c r="C5" s="1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>
      <c r="A6" s="1" t="s">
        <v>29</v>
      </c>
      <c r="B6" s="48" t="s">
        <v>30</v>
      </c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36">
        <v>7</v>
      </c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64.5" customHeight="1">
      <c r="A9" s="51" t="s">
        <v>31</v>
      </c>
      <c r="B9" s="52" t="s">
        <v>32</v>
      </c>
      <c r="C9" s="52" t="s">
        <v>33</v>
      </c>
      <c r="D9" s="52" t="s">
        <v>34</v>
      </c>
      <c r="E9" s="52" t="s">
        <v>35</v>
      </c>
      <c r="F9" s="52" t="s">
        <v>36</v>
      </c>
      <c r="G9" s="53" t="s">
        <v>37</v>
      </c>
      <c r="H9" s="9"/>
      <c r="I9" s="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.75" customHeight="1">
      <c r="A10" s="54" t="s">
        <v>14</v>
      </c>
      <c r="B10" s="16">
        <v>1</v>
      </c>
      <c r="C10" s="16">
        <v>0.2</v>
      </c>
      <c r="D10" s="16">
        <v>4.67</v>
      </c>
      <c r="E10" s="16">
        <v>4.5199999999999996</v>
      </c>
      <c r="F10" s="16">
        <f t="shared" ref="F10:F14" si="0">D10*0.1+E10*0.9</f>
        <v>4.5349999999999993</v>
      </c>
      <c r="G10" s="20">
        <f t="shared" ref="G10:G14" si="1">B10*C10*F10</f>
        <v>0.90699999999999992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9.75" customHeight="1">
      <c r="A11" s="55" t="s">
        <v>38</v>
      </c>
      <c r="B11" s="16">
        <v>0.75</v>
      </c>
      <c r="C11" s="56">
        <v>0.45</v>
      </c>
      <c r="D11" s="16">
        <v>4.92</v>
      </c>
      <c r="E11" s="16">
        <v>4.92</v>
      </c>
      <c r="F11" s="16">
        <f t="shared" si="0"/>
        <v>4.92</v>
      </c>
      <c r="G11" s="20">
        <f t="shared" si="1"/>
        <v>1.6605000000000001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9.75" customHeight="1">
      <c r="A12" s="55" t="s">
        <v>39</v>
      </c>
      <c r="B12" s="16">
        <v>0.75</v>
      </c>
      <c r="C12" s="56">
        <v>0.35</v>
      </c>
      <c r="D12" s="16">
        <v>4.95</v>
      </c>
      <c r="E12" s="16">
        <v>4.9000000000000004</v>
      </c>
      <c r="F12" s="16">
        <f t="shared" si="0"/>
        <v>4.9050000000000002</v>
      </c>
      <c r="G12" s="20">
        <f t="shared" si="1"/>
        <v>1.2875624999999999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>
      <c r="A13" s="54" t="s">
        <v>19</v>
      </c>
      <c r="B13" s="16"/>
      <c r="C13" s="16">
        <v>0.8</v>
      </c>
      <c r="D13" s="16">
        <v>0</v>
      </c>
      <c r="E13" s="16">
        <v>0</v>
      </c>
      <c r="F13" s="16">
        <f t="shared" si="0"/>
        <v>0</v>
      </c>
      <c r="G13" s="20">
        <f t="shared" si="1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9.75" customHeight="1">
      <c r="A14" s="57" t="s">
        <v>20</v>
      </c>
      <c r="B14" s="26">
        <v>0.25</v>
      </c>
      <c r="C14" s="26">
        <v>0.8</v>
      </c>
      <c r="D14" s="26">
        <v>5</v>
      </c>
      <c r="E14" s="26">
        <v>4.9400000000000004</v>
      </c>
      <c r="F14" s="16">
        <f t="shared" si="0"/>
        <v>4.9460000000000006</v>
      </c>
      <c r="G14" s="20">
        <f t="shared" si="1"/>
        <v>0.98920000000000019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9.75" customHeight="1">
      <c r="C15" s="1"/>
      <c r="D15" s="1"/>
      <c r="E15" s="1"/>
      <c r="F15" s="58" t="s">
        <v>40</v>
      </c>
      <c r="G15" s="16">
        <f>G14+G13+G12+G11+G10</f>
        <v>4.8442625000000001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9.75" customHeight="1">
      <c r="C16" s="1"/>
      <c r="D16" s="1"/>
      <c r="E16" s="1"/>
      <c r="F16" s="58" t="s">
        <v>41</v>
      </c>
      <c r="G16" s="59">
        <f>G15/5*100</f>
        <v>96.885249999999999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9.75" customHeight="1">
      <c r="A17" s="60" t="s">
        <v>42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.75" customHeight="1">
      <c r="A18" s="1" t="s">
        <v>43</v>
      </c>
      <c r="B18" s="62" t="s">
        <v>44</v>
      </c>
      <c r="C18" s="63"/>
      <c r="D18" s="63"/>
      <c r="E18" s="63"/>
      <c r="F18" s="63"/>
      <c r="G18" s="6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7.5" customHeight="1">
      <c r="A19" s="1"/>
      <c r="B19" s="62" t="s">
        <v>45</v>
      </c>
      <c r="C19" s="63"/>
      <c r="D19" s="63"/>
      <c r="E19" s="63"/>
      <c r="F19" s="63"/>
      <c r="G19" s="6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5.25" customHeight="1">
      <c r="A20" s="1" t="s">
        <v>46</v>
      </c>
      <c r="B20" s="62" t="s">
        <v>47</v>
      </c>
      <c r="C20" s="63"/>
      <c r="D20" s="63"/>
      <c r="E20" s="63"/>
      <c r="F20" s="63"/>
      <c r="G20" s="6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8:G18"/>
    <mergeCell ref="B19:G19"/>
    <mergeCell ref="B20:G20"/>
  </mergeCells>
  <pageMargins left="1" right="1" top="1" bottom="1" header="0" footer="0"/>
  <pageSetup scale="90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1.19921875" defaultRowHeight="15" customHeight="1"/>
  <cols>
    <col min="1" max="1" width="13.59765625" customWidth="1"/>
    <col min="2" max="2" width="11.09765625" customWidth="1"/>
    <col min="3" max="3" width="10.59765625" customWidth="1"/>
    <col min="4" max="4" width="11" customWidth="1"/>
    <col min="5" max="5" width="12.59765625" customWidth="1"/>
    <col min="6" max="6" width="15.09765625" customWidth="1"/>
    <col min="7" max="26" width="10.59765625" customWidth="1"/>
  </cols>
  <sheetData>
    <row r="1" spans="1:26" ht="30" customHeight="1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>
      <c r="A3" s="1" t="s">
        <v>2</v>
      </c>
      <c r="B3" s="43" t="str">
        <f>'C-TAL 1.5 (5)'!B3</f>
        <v>Nombre</v>
      </c>
      <c r="C3" s="1"/>
      <c r="D3" s="1"/>
      <c r="E3" s="1"/>
      <c r="F3" s="1"/>
      <c r="G3" s="1"/>
      <c r="H3" s="1"/>
      <c r="I3" s="1"/>
      <c r="J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>
      <c r="A4" s="1" t="s">
        <v>4</v>
      </c>
      <c r="B4" s="47" t="s">
        <v>28</v>
      </c>
      <c r="C4" s="4"/>
      <c r="D4" s="4"/>
      <c r="E4" s="4"/>
      <c r="F4" s="1"/>
      <c r="G4" s="1"/>
      <c r="H4" s="1"/>
      <c r="I4" s="1"/>
      <c r="J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>
      <c r="A5" s="1" t="s">
        <v>6</v>
      </c>
      <c r="B5" s="47" t="str">
        <f>'C-TAL 1.5 (5)'!B5</f>
        <v>Ciencias Sociales</v>
      </c>
      <c r="C5" s="1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>
      <c r="A6" s="1" t="s">
        <v>29</v>
      </c>
      <c r="B6" s="47" t="s">
        <v>48</v>
      </c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36">
        <v>7</v>
      </c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64.5" customHeight="1">
      <c r="A9" s="51" t="s">
        <v>31</v>
      </c>
      <c r="B9" s="52" t="s">
        <v>32</v>
      </c>
      <c r="C9" s="52" t="s">
        <v>33</v>
      </c>
      <c r="D9" s="52" t="s">
        <v>34</v>
      </c>
      <c r="E9" s="52" t="s">
        <v>35</v>
      </c>
      <c r="F9" s="52" t="s">
        <v>36</v>
      </c>
      <c r="G9" s="53" t="s">
        <v>37</v>
      </c>
      <c r="H9" s="9"/>
      <c r="I9" s="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.75" customHeight="1">
      <c r="A10" s="54" t="s">
        <v>14</v>
      </c>
      <c r="B10" s="16">
        <v>1</v>
      </c>
      <c r="C10" s="16">
        <v>0.2</v>
      </c>
      <c r="D10" s="16">
        <v>4.8</v>
      </c>
      <c r="E10" s="16">
        <v>4.5</v>
      </c>
      <c r="F10" s="16">
        <f t="shared" ref="F10:F14" si="0">D10*0.1+E10*0.9</f>
        <v>4.5299999999999994</v>
      </c>
      <c r="G10" s="20">
        <f t="shared" ref="G10:G14" si="1">B10*C10*F10</f>
        <v>0.90599999999999992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9.75" customHeight="1">
      <c r="A11" s="55" t="s">
        <v>38</v>
      </c>
      <c r="B11" s="16">
        <v>1</v>
      </c>
      <c r="C11" s="56">
        <v>0.45</v>
      </c>
      <c r="D11" s="16">
        <v>5</v>
      </c>
      <c r="E11" s="16">
        <v>4.8</v>
      </c>
      <c r="F11" s="16">
        <f t="shared" si="0"/>
        <v>4.82</v>
      </c>
      <c r="G11" s="20">
        <f t="shared" si="1"/>
        <v>2.169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9.75" customHeight="1">
      <c r="A12" s="55" t="s">
        <v>39</v>
      </c>
      <c r="B12" s="16">
        <v>1</v>
      </c>
      <c r="C12" s="56">
        <v>0.35</v>
      </c>
      <c r="D12" s="16">
        <v>4.9000000000000004</v>
      </c>
      <c r="E12" s="16">
        <v>4.9000000000000004</v>
      </c>
      <c r="F12" s="16">
        <f t="shared" si="0"/>
        <v>4.9000000000000004</v>
      </c>
      <c r="G12" s="20">
        <f t="shared" si="1"/>
        <v>1.7150000000000001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>
      <c r="A13" s="54" t="s">
        <v>19</v>
      </c>
      <c r="B13" s="61"/>
      <c r="C13" s="16">
        <v>0.8</v>
      </c>
      <c r="D13" s="16"/>
      <c r="E13" s="16"/>
      <c r="F13" s="16">
        <f t="shared" si="0"/>
        <v>0</v>
      </c>
      <c r="G13" s="20">
        <f t="shared" si="1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9.75" customHeight="1">
      <c r="A14" s="57" t="s">
        <v>20</v>
      </c>
      <c r="B14" s="61"/>
      <c r="C14" s="26">
        <v>0.8</v>
      </c>
      <c r="D14" s="26"/>
      <c r="E14" s="26"/>
      <c r="F14" s="16">
        <f t="shared" si="0"/>
        <v>0</v>
      </c>
      <c r="G14" s="20">
        <f t="shared" si="1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9.75" customHeight="1">
      <c r="C15" s="1"/>
      <c r="D15" s="1"/>
      <c r="E15" s="1"/>
      <c r="F15" s="58" t="s">
        <v>40</v>
      </c>
      <c r="G15" s="16">
        <f>G14+G13+G12+G11+G10</f>
        <v>4.79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9.75" customHeight="1">
      <c r="C16" s="1"/>
      <c r="D16" s="1"/>
      <c r="E16" s="1"/>
      <c r="F16" s="58" t="s">
        <v>41</v>
      </c>
      <c r="G16" s="59">
        <f>G15/5*100</f>
        <v>95.8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9.75" customHeight="1">
      <c r="A17" s="60" t="s">
        <v>42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.75" customHeight="1">
      <c r="A18" s="1" t="s">
        <v>43</v>
      </c>
      <c r="B18" s="62" t="s">
        <v>44</v>
      </c>
      <c r="C18" s="63"/>
      <c r="D18" s="63"/>
      <c r="E18" s="63"/>
      <c r="F18" s="63"/>
      <c r="G18" s="6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7.5" customHeight="1">
      <c r="A19" s="1"/>
      <c r="B19" s="62" t="s">
        <v>45</v>
      </c>
      <c r="C19" s="63"/>
      <c r="D19" s="63"/>
      <c r="E19" s="63"/>
      <c r="F19" s="63"/>
      <c r="G19" s="6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5.25" customHeight="1">
      <c r="A20" s="1" t="s">
        <v>46</v>
      </c>
      <c r="B20" s="62" t="s">
        <v>47</v>
      </c>
      <c r="C20" s="63"/>
      <c r="D20" s="63"/>
      <c r="E20" s="63"/>
      <c r="F20" s="63"/>
      <c r="G20" s="6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8:G18"/>
    <mergeCell ref="B19:G19"/>
    <mergeCell ref="B20:G20"/>
  </mergeCells>
  <pageMargins left="1" right="1" top="1" bottom="1" header="0" footer="0"/>
  <pageSetup scale="9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1.19921875" defaultRowHeight="15" customHeight="1"/>
  <cols>
    <col min="1" max="1" width="13.59765625" customWidth="1"/>
    <col min="2" max="2" width="11.09765625" customWidth="1"/>
    <col min="3" max="3" width="10.59765625" customWidth="1"/>
    <col min="4" max="4" width="11" customWidth="1"/>
    <col min="5" max="5" width="12.59765625" customWidth="1"/>
    <col min="6" max="6" width="15.09765625" customWidth="1"/>
    <col min="7" max="26" width="10.59765625" customWidth="1"/>
  </cols>
  <sheetData>
    <row r="1" spans="1:26" ht="30" customHeight="1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>
      <c r="A3" s="1" t="s">
        <v>2</v>
      </c>
      <c r="B3" s="43" t="str">
        <f>'C-TAL 1.5 (5)'!B3</f>
        <v>Nombre</v>
      </c>
      <c r="C3" s="1"/>
      <c r="D3" s="1"/>
      <c r="E3" s="1"/>
      <c r="F3" s="1"/>
      <c r="G3" s="1"/>
      <c r="H3" s="1"/>
      <c r="I3" s="1"/>
      <c r="J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>
      <c r="A4" s="1" t="s">
        <v>4</v>
      </c>
      <c r="B4" s="47" t="s">
        <v>28</v>
      </c>
      <c r="C4" s="4"/>
      <c r="D4" s="4"/>
      <c r="E4" s="4"/>
      <c r="F4" s="1"/>
      <c r="G4" s="1"/>
      <c r="H4" s="1"/>
      <c r="I4" s="1"/>
      <c r="J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>
      <c r="A5" s="1" t="s">
        <v>6</v>
      </c>
      <c r="B5" s="47" t="str">
        <f>'C-TAL 1.5 (5)'!B5</f>
        <v>Ciencias Sociales</v>
      </c>
      <c r="C5" s="1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>
      <c r="A6" s="1" t="s">
        <v>29</v>
      </c>
      <c r="B6" s="47" t="s">
        <v>49</v>
      </c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36">
        <v>7</v>
      </c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64.5" customHeight="1">
      <c r="A9" s="51" t="s">
        <v>31</v>
      </c>
      <c r="B9" s="52" t="s">
        <v>32</v>
      </c>
      <c r="C9" s="52" t="s">
        <v>33</v>
      </c>
      <c r="D9" s="52" t="s">
        <v>34</v>
      </c>
      <c r="E9" s="52" t="s">
        <v>35</v>
      </c>
      <c r="F9" s="52" t="s">
        <v>36</v>
      </c>
      <c r="G9" s="53" t="s">
        <v>37</v>
      </c>
      <c r="H9" s="9"/>
      <c r="I9" s="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.75" customHeight="1">
      <c r="A10" s="54" t="s">
        <v>14</v>
      </c>
      <c r="B10" s="16">
        <v>1</v>
      </c>
      <c r="C10" s="16">
        <v>0.2</v>
      </c>
      <c r="D10" s="16">
        <v>4.8</v>
      </c>
      <c r="E10" s="16">
        <v>4.75</v>
      </c>
      <c r="F10" s="16">
        <f t="shared" ref="F10:F14" si="0">D10*0.1+E10*0.9</f>
        <v>4.7550000000000008</v>
      </c>
      <c r="G10" s="20">
        <f t="shared" ref="G10:G14" si="1">B10*C10*F10</f>
        <v>0.95100000000000018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9.75" customHeight="1">
      <c r="A11" s="55" t="s">
        <v>38</v>
      </c>
      <c r="B11" s="16">
        <v>1</v>
      </c>
      <c r="C11" s="56">
        <v>0.45</v>
      </c>
      <c r="D11" s="16">
        <v>5</v>
      </c>
      <c r="E11" s="16">
        <v>5</v>
      </c>
      <c r="F11" s="16">
        <f t="shared" si="0"/>
        <v>5</v>
      </c>
      <c r="G11" s="20">
        <f t="shared" si="1"/>
        <v>2.25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9.75" customHeight="1">
      <c r="A12" s="55" t="s">
        <v>39</v>
      </c>
      <c r="B12" s="16">
        <v>1</v>
      </c>
      <c r="C12" s="56">
        <v>0.35</v>
      </c>
      <c r="D12" s="16">
        <v>4.8</v>
      </c>
      <c r="E12" s="16">
        <v>4.9000000000000004</v>
      </c>
      <c r="F12" s="16">
        <f t="shared" si="0"/>
        <v>4.8900000000000006</v>
      </c>
      <c r="G12" s="20">
        <f t="shared" si="1"/>
        <v>1.7115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>
      <c r="A13" s="54" t="s">
        <v>19</v>
      </c>
      <c r="B13" s="26"/>
      <c r="C13" s="16">
        <v>0.8</v>
      </c>
      <c r="D13" s="16"/>
      <c r="E13" s="16"/>
      <c r="F13" s="16">
        <f t="shared" si="0"/>
        <v>0</v>
      </c>
      <c r="G13" s="20">
        <f t="shared" si="1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9.75" customHeight="1">
      <c r="A14" s="57" t="s">
        <v>20</v>
      </c>
      <c r="B14" s="26"/>
      <c r="C14" s="26">
        <v>0.8</v>
      </c>
      <c r="D14" s="26"/>
      <c r="E14" s="26"/>
      <c r="F14" s="16">
        <f t="shared" si="0"/>
        <v>0</v>
      </c>
      <c r="G14" s="20">
        <f t="shared" si="1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9.75" customHeight="1">
      <c r="C15" s="1"/>
      <c r="D15" s="1"/>
      <c r="E15" s="1"/>
      <c r="F15" s="58" t="s">
        <v>40</v>
      </c>
      <c r="G15" s="16">
        <f>G14+G13+G12+G11+G10</f>
        <v>4.9125000000000005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9.75" customHeight="1">
      <c r="C16" s="1"/>
      <c r="D16" s="1"/>
      <c r="E16" s="1"/>
      <c r="F16" s="58" t="s">
        <v>41</v>
      </c>
      <c r="G16" s="59">
        <f>G15/5*100</f>
        <v>98.250000000000014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9.75" customHeight="1">
      <c r="A17" s="60" t="s">
        <v>42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.75" customHeight="1">
      <c r="A18" s="1" t="s">
        <v>43</v>
      </c>
      <c r="B18" s="62" t="s">
        <v>44</v>
      </c>
      <c r="C18" s="63"/>
      <c r="D18" s="63"/>
      <c r="E18" s="63"/>
      <c r="F18" s="63"/>
      <c r="G18" s="6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7.5" customHeight="1">
      <c r="A19" s="1"/>
      <c r="B19" s="62" t="s">
        <v>45</v>
      </c>
      <c r="C19" s="63"/>
      <c r="D19" s="63"/>
      <c r="E19" s="63"/>
      <c r="F19" s="63"/>
      <c r="G19" s="6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5.25" customHeight="1">
      <c r="A20" s="1" t="s">
        <v>46</v>
      </c>
      <c r="B20" s="62" t="s">
        <v>47</v>
      </c>
      <c r="C20" s="63"/>
      <c r="D20" s="63"/>
      <c r="E20" s="63"/>
      <c r="F20" s="63"/>
      <c r="G20" s="6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8:G18"/>
    <mergeCell ref="B19:G19"/>
    <mergeCell ref="B20:G20"/>
  </mergeCells>
  <pageMargins left="1" right="1" top="1" bottom="1" header="0" footer="0"/>
  <pageSetup scale="9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1.19921875" defaultRowHeight="15" customHeight="1"/>
  <cols>
    <col min="1" max="1" width="13.59765625" customWidth="1"/>
    <col min="2" max="2" width="11.09765625" customWidth="1"/>
    <col min="3" max="3" width="10.59765625" customWidth="1"/>
    <col min="4" max="4" width="11" customWidth="1"/>
    <col min="5" max="5" width="12.59765625" customWidth="1"/>
    <col min="6" max="6" width="15.09765625" customWidth="1"/>
    <col min="7" max="26" width="10.59765625" customWidth="1"/>
  </cols>
  <sheetData>
    <row r="1" spans="1:26" ht="30" customHeight="1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>
      <c r="A3" s="1" t="s">
        <v>2</v>
      </c>
      <c r="B3" s="43" t="str">
        <f>'C-TAL 1.5 (5)'!B3</f>
        <v>Nombre</v>
      </c>
      <c r="C3" s="1"/>
      <c r="D3" s="1"/>
      <c r="E3" s="1"/>
      <c r="F3" s="1"/>
      <c r="G3" s="1"/>
      <c r="H3" s="1"/>
      <c r="I3" s="1"/>
      <c r="J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>
      <c r="A4" s="1" t="s">
        <v>4</v>
      </c>
      <c r="B4" s="47" t="s">
        <v>28</v>
      </c>
      <c r="C4" s="4"/>
      <c r="D4" s="4"/>
      <c r="E4" s="4"/>
      <c r="F4" s="1"/>
      <c r="G4" s="1"/>
      <c r="H4" s="1"/>
      <c r="I4" s="1"/>
      <c r="J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>
      <c r="A5" s="1" t="s">
        <v>6</v>
      </c>
      <c r="B5" s="47" t="str">
        <f>'C-TAL 1.5 (5)'!B5</f>
        <v>Ciencias Sociales</v>
      </c>
      <c r="C5" s="1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>
      <c r="A6" s="1" t="s">
        <v>29</v>
      </c>
      <c r="B6" s="47" t="s">
        <v>50</v>
      </c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36">
        <v>7</v>
      </c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64.5" customHeight="1">
      <c r="A9" s="51" t="s">
        <v>31</v>
      </c>
      <c r="B9" s="52" t="s">
        <v>32</v>
      </c>
      <c r="C9" s="52" t="s">
        <v>33</v>
      </c>
      <c r="D9" s="52" t="s">
        <v>34</v>
      </c>
      <c r="E9" s="52" t="s">
        <v>35</v>
      </c>
      <c r="F9" s="52" t="s">
        <v>36</v>
      </c>
      <c r="G9" s="53" t="s">
        <v>37</v>
      </c>
      <c r="H9" s="9"/>
      <c r="I9" s="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.75" customHeight="1">
      <c r="A10" s="54" t="s">
        <v>14</v>
      </c>
      <c r="B10" s="16">
        <v>1</v>
      </c>
      <c r="C10" s="16">
        <v>0.2</v>
      </c>
      <c r="D10" s="16">
        <v>4.3</v>
      </c>
      <c r="E10" s="16">
        <v>4</v>
      </c>
      <c r="F10" s="16">
        <f t="shared" ref="F10:F14" si="0">D10*0.1+E10*0.9</f>
        <v>4.03</v>
      </c>
      <c r="G10" s="20">
        <f t="shared" ref="G10:G14" si="1">B10*C10*F10</f>
        <v>0.80600000000000005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9.75" customHeight="1">
      <c r="A11" s="55" t="s">
        <v>38</v>
      </c>
      <c r="B11" s="16">
        <v>0.5</v>
      </c>
      <c r="C11" s="56">
        <v>0.45</v>
      </c>
      <c r="D11" s="16">
        <v>5</v>
      </c>
      <c r="E11" s="16">
        <v>4</v>
      </c>
      <c r="F11" s="16">
        <f t="shared" si="0"/>
        <v>4.0999999999999996</v>
      </c>
      <c r="G11" s="20">
        <f t="shared" si="1"/>
        <v>0.92249999999999999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9.75" customHeight="1">
      <c r="A12" s="55" t="s">
        <v>39</v>
      </c>
      <c r="B12" s="16">
        <v>0.5</v>
      </c>
      <c r="C12" s="56">
        <v>0.35</v>
      </c>
      <c r="D12" s="16">
        <v>4.8</v>
      </c>
      <c r="E12" s="16">
        <v>4</v>
      </c>
      <c r="F12" s="16">
        <f t="shared" si="0"/>
        <v>4.08</v>
      </c>
      <c r="G12" s="20">
        <f t="shared" si="1"/>
        <v>0.71399999999999997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>
      <c r="A13" s="54" t="s">
        <v>19</v>
      </c>
      <c r="B13" s="26"/>
      <c r="C13" s="16">
        <v>0.8</v>
      </c>
      <c r="D13" s="16"/>
      <c r="E13" s="16"/>
      <c r="F13" s="16">
        <f t="shared" si="0"/>
        <v>0</v>
      </c>
      <c r="G13" s="20">
        <f t="shared" si="1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9.75" customHeight="1">
      <c r="A14" s="57" t="s">
        <v>20</v>
      </c>
      <c r="B14" s="26">
        <v>0.5</v>
      </c>
      <c r="C14" s="26">
        <v>0.8</v>
      </c>
      <c r="D14" s="26">
        <v>5</v>
      </c>
      <c r="E14" s="26">
        <v>4.8</v>
      </c>
      <c r="F14" s="16">
        <f t="shared" si="0"/>
        <v>4.82</v>
      </c>
      <c r="G14" s="20">
        <f t="shared" si="1"/>
        <v>1.9280000000000002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9.75" customHeight="1">
      <c r="C15" s="1"/>
      <c r="D15" s="1"/>
      <c r="E15" s="1"/>
      <c r="F15" s="58" t="s">
        <v>40</v>
      </c>
      <c r="G15" s="16">
        <f>G14+G13+G12+G11+G10</f>
        <v>4.3704999999999998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9.75" customHeight="1">
      <c r="C16" s="1"/>
      <c r="D16" s="1"/>
      <c r="E16" s="1"/>
      <c r="F16" s="58" t="s">
        <v>41</v>
      </c>
      <c r="G16" s="59">
        <f>G15/5*100</f>
        <v>87.41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9.75" customHeight="1">
      <c r="A17" s="60" t="s">
        <v>42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.75" customHeight="1">
      <c r="A18" s="1" t="s">
        <v>43</v>
      </c>
      <c r="B18" s="62" t="s">
        <v>44</v>
      </c>
      <c r="C18" s="63"/>
      <c r="D18" s="63"/>
      <c r="E18" s="63"/>
      <c r="F18" s="63"/>
      <c r="G18" s="6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7.5" customHeight="1">
      <c r="A19" s="1"/>
      <c r="B19" s="62" t="s">
        <v>45</v>
      </c>
      <c r="C19" s="63"/>
      <c r="D19" s="63"/>
      <c r="E19" s="63"/>
      <c r="F19" s="63"/>
      <c r="G19" s="6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5.25" customHeight="1">
      <c r="A20" s="1" t="s">
        <v>46</v>
      </c>
      <c r="B20" s="62" t="s">
        <v>47</v>
      </c>
      <c r="C20" s="63"/>
      <c r="D20" s="63"/>
      <c r="E20" s="63"/>
      <c r="F20" s="63"/>
      <c r="G20" s="6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8:G18"/>
    <mergeCell ref="B19:G19"/>
    <mergeCell ref="B20:G20"/>
  </mergeCells>
  <pageMargins left="1" right="1" top="1" bottom="1" header="0" footer="0"/>
  <pageSetup scale="9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1.19921875" defaultRowHeight="15" customHeight="1"/>
  <cols>
    <col min="1" max="1" width="13.59765625" customWidth="1"/>
    <col min="2" max="2" width="11.09765625" customWidth="1"/>
    <col min="3" max="3" width="10.59765625" customWidth="1"/>
    <col min="4" max="4" width="11" customWidth="1"/>
    <col min="5" max="5" width="12.59765625" customWidth="1"/>
    <col min="6" max="6" width="15.09765625" customWidth="1"/>
    <col min="7" max="26" width="10.59765625" customWidth="1"/>
  </cols>
  <sheetData>
    <row r="1" spans="1:26" ht="30" customHeight="1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>
      <c r="A3" s="1" t="s">
        <v>2</v>
      </c>
      <c r="B3" s="43" t="str">
        <f>'C-TAL 1.5 (5)'!B3</f>
        <v>Nombre</v>
      </c>
      <c r="C3" s="1"/>
      <c r="D3" s="1"/>
      <c r="E3" s="1"/>
      <c r="F3" s="1"/>
      <c r="G3" s="1"/>
      <c r="H3" s="1"/>
      <c r="I3" s="1"/>
      <c r="J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>
      <c r="A4" s="1" t="s">
        <v>4</v>
      </c>
      <c r="B4" s="47" t="s">
        <v>28</v>
      </c>
      <c r="C4" s="4"/>
      <c r="D4" s="4"/>
      <c r="E4" s="4"/>
      <c r="F4" s="1"/>
      <c r="G4" s="1"/>
      <c r="H4" s="1"/>
      <c r="I4" s="1"/>
      <c r="J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>
      <c r="A5" s="1" t="s">
        <v>6</v>
      </c>
      <c r="B5" s="47" t="str">
        <f>'C-TAL 1.5 (5)'!B5</f>
        <v>Ciencias Sociales</v>
      </c>
      <c r="C5" s="1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>
      <c r="A6" s="1" t="s">
        <v>29</v>
      </c>
      <c r="B6" s="47" t="s">
        <v>51</v>
      </c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36">
        <v>7</v>
      </c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64.5" customHeight="1">
      <c r="A9" s="51" t="s">
        <v>31</v>
      </c>
      <c r="B9" s="52" t="s">
        <v>32</v>
      </c>
      <c r="C9" s="52" t="s">
        <v>33</v>
      </c>
      <c r="D9" s="52" t="s">
        <v>34</v>
      </c>
      <c r="E9" s="52" t="s">
        <v>35</v>
      </c>
      <c r="F9" s="52" t="s">
        <v>36</v>
      </c>
      <c r="G9" s="53" t="s">
        <v>37</v>
      </c>
      <c r="H9" s="9"/>
      <c r="I9" s="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.75" customHeight="1">
      <c r="A10" s="54" t="s">
        <v>14</v>
      </c>
      <c r="B10" s="16">
        <v>1</v>
      </c>
      <c r="C10" s="16">
        <v>0.2</v>
      </c>
      <c r="D10" s="16">
        <v>4.9000000000000004</v>
      </c>
      <c r="E10" s="16">
        <v>5</v>
      </c>
      <c r="F10" s="16">
        <f t="shared" ref="F10:F14" si="0">D10*0.1+E10*0.9</f>
        <v>4.99</v>
      </c>
      <c r="G10" s="20">
        <f t="shared" ref="G10:G14" si="1">B10*C10*F10</f>
        <v>0.99800000000000011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9.75" customHeight="1">
      <c r="A11" s="55" t="s">
        <v>38</v>
      </c>
      <c r="B11" s="16">
        <v>0.72</v>
      </c>
      <c r="C11" s="56">
        <v>0.45</v>
      </c>
      <c r="D11" s="16">
        <v>5</v>
      </c>
      <c r="E11" s="16">
        <v>5</v>
      </c>
      <c r="F11" s="16">
        <f t="shared" si="0"/>
        <v>5</v>
      </c>
      <c r="G11" s="20">
        <f t="shared" si="1"/>
        <v>1.62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9.75" customHeight="1">
      <c r="A12" s="55" t="s">
        <v>39</v>
      </c>
      <c r="B12" s="16">
        <v>0.72</v>
      </c>
      <c r="C12" s="56">
        <v>0.35</v>
      </c>
      <c r="D12" s="16">
        <v>5</v>
      </c>
      <c r="E12" s="16">
        <v>4.7</v>
      </c>
      <c r="F12" s="16">
        <f t="shared" si="0"/>
        <v>4.7300000000000004</v>
      </c>
      <c r="G12" s="20">
        <f t="shared" si="1"/>
        <v>1.1919600000000001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>
      <c r="A13" s="54" t="s">
        <v>19</v>
      </c>
      <c r="B13" s="26">
        <v>0.28000000000000003</v>
      </c>
      <c r="C13" s="16">
        <v>0.8</v>
      </c>
      <c r="D13" s="16">
        <v>4.5999999999999996</v>
      </c>
      <c r="E13" s="16">
        <v>4.5</v>
      </c>
      <c r="F13" s="16">
        <f t="shared" si="0"/>
        <v>4.51</v>
      </c>
      <c r="G13" s="20">
        <f t="shared" si="1"/>
        <v>1.01024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9.75" customHeight="1">
      <c r="A14" s="57" t="s">
        <v>20</v>
      </c>
      <c r="B14" s="61"/>
      <c r="C14" s="26">
        <v>0.8</v>
      </c>
      <c r="D14" s="26"/>
      <c r="E14" s="26"/>
      <c r="F14" s="16">
        <f t="shared" si="0"/>
        <v>0</v>
      </c>
      <c r="G14" s="20">
        <f t="shared" si="1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9.75" customHeight="1">
      <c r="C15" s="1"/>
      <c r="D15" s="1"/>
      <c r="E15" s="1"/>
      <c r="F15" s="58" t="s">
        <v>40</v>
      </c>
      <c r="G15" s="16">
        <f>G14+G13+G12+G11+G10</f>
        <v>4.8202000000000007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9.75" customHeight="1">
      <c r="C16" s="1"/>
      <c r="D16" s="1"/>
      <c r="E16" s="1"/>
      <c r="F16" s="58" t="s">
        <v>41</v>
      </c>
      <c r="G16" s="59">
        <f>G15/5*100</f>
        <v>96.404000000000011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9.75" customHeight="1">
      <c r="A17" s="60" t="s">
        <v>42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.75" customHeight="1">
      <c r="A18" s="1" t="s">
        <v>43</v>
      </c>
      <c r="B18" s="62" t="s">
        <v>44</v>
      </c>
      <c r="C18" s="63"/>
      <c r="D18" s="63"/>
      <c r="E18" s="63"/>
      <c r="F18" s="63"/>
      <c r="G18" s="6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7.5" customHeight="1">
      <c r="A19" s="1"/>
      <c r="B19" s="62" t="s">
        <v>45</v>
      </c>
      <c r="C19" s="63"/>
      <c r="D19" s="63"/>
      <c r="E19" s="63"/>
      <c r="F19" s="63"/>
      <c r="G19" s="6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5.25" customHeight="1">
      <c r="A20" s="1" t="s">
        <v>46</v>
      </c>
      <c r="B20" s="62" t="s">
        <v>47</v>
      </c>
      <c r="C20" s="63"/>
      <c r="D20" s="63"/>
      <c r="E20" s="63"/>
      <c r="F20" s="63"/>
      <c r="G20" s="6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8:G18"/>
    <mergeCell ref="B19:G19"/>
    <mergeCell ref="B20:G20"/>
  </mergeCells>
  <pageMargins left="1" right="1" top="1" bottom="1" header="0" footer="0"/>
  <pageSetup scale="9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opLeftCell="A8" workbookViewId="0">
      <selection activeCell="B7" sqref="B7"/>
    </sheetView>
  </sheetViews>
  <sheetFormatPr defaultColWidth="11.19921875" defaultRowHeight="15" customHeight="1"/>
  <cols>
    <col min="1" max="1" width="13.59765625" customWidth="1"/>
    <col min="2" max="2" width="11.09765625" customWidth="1"/>
    <col min="3" max="3" width="10.59765625" customWidth="1"/>
    <col min="4" max="4" width="11" customWidth="1"/>
    <col min="5" max="5" width="12.59765625" customWidth="1"/>
    <col min="6" max="6" width="15.09765625" customWidth="1"/>
    <col min="7" max="26" width="10.59765625" customWidth="1"/>
  </cols>
  <sheetData>
    <row r="1" spans="1:26" ht="30" customHeight="1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>
      <c r="A3" s="1" t="s">
        <v>2</v>
      </c>
      <c r="B3" s="43" t="str">
        <f>'C-TAL 1.5 (5)'!B3</f>
        <v>Nombre</v>
      </c>
      <c r="C3" s="1"/>
      <c r="D3" s="1"/>
      <c r="E3" s="1"/>
      <c r="F3" s="1"/>
      <c r="G3" s="1"/>
      <c r="H3" s="1"/>
      <c r="I3" s="1"/>
      <c r="J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>
      <c r="A4" s="1" t="s">
        <v>4</v>
      </c>
      <c r="B4" s="47" t="s">
        <v>28</v>
      </c>
      <c r="C4" s="4"/>
      <c r="D4" s="4"/>
      <c r="E4" s="4"/>
      <c r="F4" s="1"/>
      <c r="G4" s="1"/>
      <c r="H4" s="1"/>
      <c r="I4" s="1"/>
      <c r="J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>
      <c r="A5" s="1" t="s">
        <v>6</v>
      </c>
      <c r="B5" s="47" t="str">
        <f>'C-TAL 1.5 (5)'!B5</f>
        <v>Ciencias Sociales</v>
      </c>
      <c r="C5" s="1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>
      <c r="A6" s="1" t="s">
        <v>29</v>
      </c>
      <c r="B6" s="47" t="s">
        <v>52</v>
      </c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36">
        <v>7</v>
      </c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64.5" customHeight="1" thickBot="1">
      <c r="A9" s="51" t="s">
        <v>31</v>
      </c>
      <c r="B9" s="52" t="s">
        <v>32</v>
      </c>
      <c r="C9" s="52" t="s">
        <v>33</v>
      </c>
      <c r="D9" s="52" t="s">
        <v>34</v>
      </c>
      <c r="E9" s="52" t="s">
        <v>35</v>
      </c>
      <c r="F9" s="52" t="s">
        <v>36</v>
      </c>
      <c r="G9" s="53" t="s">
        <v>37</v>
      </c>
      <c r="H9" s="9"/>
      <c r="I9" s="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.75" customHeight="1" thickBot="1">
      <c r="A10" s="54" t="s">
        <v>14</v>
      </c>
      <c r="B10" s="16">
        <v>1</v>
      </c>
      <c r="C10" s="16">
        <v>0.2</v>
      </c>
      <c r="D10" s="16">
        <v>4.9000000000000004</v>
      </c>
      <c r="E10" s="16">
        <v>5</v>
      </c>
      <c r="F10" s="16">
        <f t="shared" ref="F10:F14" si="0">D10*0.1+E10*0.9</f>
        <v>4.99</v>
      </c>
      <c r="G10" s="20">
        <f t="shared" ref="G10:G14" si="1">B10*C10*F10</f>
        <v>0.99800000000000011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9.75" customHeight="1" thickBot="1">
      <c r="A11" s="55" t="s">
        <v>38</v>
      </c>
      <c r="B11" s="16">
        <v>0.72</v>
      </c>
      <c r="C11" s="56">
        <v>0.45</v>
      </c>
      <c r="D11" s="16">
        <v>5</v>
      </c>
      <c r="E11" s="16">
        <v>5</v>
      </c>
      <c r="F11" s="16">
        <f t="shared" si="0"/>
        <v>5</v>
      </c>
      <c r="G11" s="20">
        <f t="shared" si="1"/>
        <v>1.62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9.75" customHeight="1" thickBot="1">
      <c r="A12" s="55" t="s">
        <v>39</v>
      </c>
      <c r="B12" s="16">
        <v>0.72</v>
      </c>
      <c r="C12" s="56">
        <v>0.35</v>
      </c>
      <c r="D12" s="16">
        <v>5</v>
      </c>
      <c r="E12" s="16">
        <v>4.7</v>
      </c>
      <c r="F12" s="16">
        <f t="shared" si="0"/>
        <v>4.7300000000000004</v>
      </c>
      <c r="G12" s="20">
        <f t="shared" si="1"/>
        <v>1.1919600000000001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 thickBot="1">
      <c r="A13" s="54" t="s">
        <v>19</v>
      </c>
      <c r="B13" s="26">
        <v>0.28000000000000003</v>
      </c>
      <c r="C13" s="16">
        <v>0.8</v>
      </c>
      <c r="D13" s="16">
        <v>4.5999999999999996</v>
      </c>
      <c r="E13" s="16">
        <v>4.5</v>
      </c>
      <c r="F13" s="16">
        <f t="shared" si="0"/>
        <v>4.51</v>
      </c>
      <c r="G13" s="20">
        <f t="shared" si="1"/>
        <v>1.01024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9.75" customHeight="1" thickBot="1">
      <c r="A14" s="57" t="s">
        <v>20</v>
      </c>
      <c r="B14" s="61"/>
      <c r="C14" s="26">
        <v>0.8</v>
      </c>
      <c r="D14" s="26"/>
      <c r="E14" s="26"/>
      <c r="F14" s="16">
        <f t="shared" si="0"/>
        <v>0</v>
      </c>
      <c r="G14" s="20">
        <f t="shared" si="1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9.75" customHeight="1" thickBot="1">
      <c r="C15" s="1"/>
      <c r="D15" s="1"/>
      <c r="E15" s="1"/>
      <c r="F15" s="58" t="s">
        <v>40</v>
      </c>
      <c r="G15" s="16">
        <f>G14+G13+G12+G11+G10</f>
        <v>4.8202000000000007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9.75" customHeight="1" thickBot="1">
      <c r="C16" s="1"/>
      <c r="D16" s="1"/>
      <c r="E16" s="1"/>
      <c r="F16" s="58" t="s">
        <v>41</v>
      </c>
      <c r="G16" s="59">
        <f>G15/5*100</f>
        <v>96.404000000000011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9.75" customHeight="1">
      <c r="A17" s="60" t="s">
        <v>42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.75" customHeight="1">
      <c r="A18" s="1" t="s">
        <v>43</v>
      </c>
      <c r="B18" s="62" t="s">
        <v>44</v>
      </c>
      <c r="C18" s="63"/>
      <c r="D18" s="63"/>
      <c r="E18" s="63"/>
      <c r="F18" s="63"/>
      <c r="G18" s="6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7.5" customHeight="1">
      <c r="A19" s="1"/>
      <c r="B19" s="62" t="s">
        <v>45</v>
      </c>
      <c r="C19" s="63"/>
      <c r="D19" s="63"/>
      <c r="E19" s="63"/>
      <c r="F19" s="63"/>
      <c r="G19" s="6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5.25" customHeight="1">
      <c r="A20" s="1" t="s">
        <v>46</v>
      </c>
      <c r="B20" s="62" t="s">
        <v>47</v>
      </c>
      <c r="C20" s="63"/>
      <c r="D20" s="63"/>
      <c r="E20" s="63"/>
      <c r="F20" s="63"/>
      <c r="G20" s="6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8:G18"/>
    <mergeCell ref="B19:G19"/>
    <mergeCell ref="B20:G20"/>
  </mergeCells>
  <pageMargins left="1" right="1" top="1" bottom="1" header="0" footer="0"/>
  <pageSetup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C-TAL 1.5 (5)</vt:lpstr>
      <vt:lpstr>C-1</vt:lpstr>
      <vt:lpstr>C-2</vt:lpstr>
      <vt:lpstr>C-3</vt:lpstr>
      <vt:lpstr>C-4</vt:lpstr>
      <vt:lpstr>C-5</vt:lpstr>
      <vt:lpstr>C-6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Mairim Romero</cp:lastModifiedBy>
  <dcterms:created xsi:type="dcterms:W3CDTF">2018-05-10T11:42:28Z</dcterms:created>
  <dcterms:modified xsi:type="dcterms:W3CDTF">2021-02-17T16:39:57Z</dcterms:modified>
</cp:coreProperties>
</file>