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amarafelixmassa/Desktop/Draft_L-Tryp/1. Paper/"/>
    </mc:Choice>
  </mc:AlternateContent>
  <xr:revisionPtr revIDLastSave="0" documentId="13_ncr:1_{2E23F223-5930-8A47-8407-792CB5A05241}" xr6:coauthVersionLast="47" xr6:coauthVersionMax="47" xr10:uidLastSave="{00000000-0000-0000-0000-000000000000}"/>
  <bookViews>
    <workbookView xWindow="960" yWindow="900" windowWidth="26680" windowHeight="15720" activeTab="2" xr2:uid="{00000000-000D-0000-FFFF-FFFF00000000}"/>
  </bookViews>
  <sheets>
    <sheet name="Chart1" sheetId="5" r:id="rId1"/>
    <sheet name="Energias Trp Ag" sheetId="1" r:id="rId2"/>
    <sheet name="Chart2" sheetId="6" r:id="rId3"/>
    <sheet name="Energias Trp Au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7" i="1" s="1"/>
  <c r="D19" i="1" s="1"/>
  <c r="D20" i="1" s="1"/>
  <c r="H9" i="1" l="1"/>
  <c r="H10" i="1"/>
  <c r="H11" i="1"/>
  <c r="C26" i="4" l="1"/>
  <c r="F6" i="4" l="1"/>
  <c r="F7" i="4"/>
  <c r="E6" i="4"/>
  <c r="H6" i="4" s="1"/>
  <c r="E7" i="4"/>
  <c r="H7" i="4" s="1"/>
  <c r="F11" i="4"/>
  <c r="F8" i="4"/>
  <c r="F9" i="4"/>
  <c r="F10" i="4"/>
  <c r="E8" i="4"/>
  <c r="E9" i="4"/>
  <c r="H9" i="4" s="1"/>
  <c r="E10" i="4"/>
  <c r="E11" i="4"/>
  <c r="E5" i="4"/>
  <c r="H5" i="4" s="1"/>
  <c r="F2" i="4"/>
  <c r="E2" i="4"/>
  <c r="C18" i="4"/>
  <c r="C19" i="4" s="1"/>
  <c r="C21" i="4" s="1"/>
  <c r="C22" i="4" s="1"/>
  <c r="F5" i="4"/>
  <c r="F4" i="4"/>
  <c r="E4" i="4"/>
  <c r="H4" i="4" s="1"/>
  <c r="M3" i="4"/>
  <c r="L3" i="4"/>
  <c r="F3" i="4"/>
  <c r="E3" i="4"/>
  <c r="H3" i="4" s="1"/>
  <c r="L3" i="1"/>
  <c r="M3" i="1"/>
  <c r="E3" i="1"/>
  <c r="F3" i="1"/>
  <c r="H3" i="1" s="1"/>
  <c r="E4" i="1"/>
  <c r="F4" i="1"/>
  <c r="H4" i="1" s="1"/>
  <c r="E5" i="1"/>
  <c r="F5" i="1"/>
  <c r="H5" i="1" s="1"/>
  <c r="E6" i="1"/>
  <c r="F6" i="1"/>
  <c r="E7" i="1"/>
  <c r="F7" i="1"/>
  <c r="H7" i="1" s="1"/>
  <c r="E8" i="1"/>
  <c r="F8" i="1"/>
  <c r="H8" i="1" s="1"/>
  <c r="F2" i="1"/>
  <c r="E2" i="1"/>
  <c r="H2" i="1" l="1"/>
  <c r="H11" i="4"/>
  <c r="I7" i="1"/>
  <c r="H10" i="4"/>
  <c r="I10" i="4" s="1"/>
  <c r="J4" i="1"/>
  <c r="J3" i="1"/>
  <c r="J6" i="1"/>
  <c r="J7" i="1"/>
  <c r="J8" i="1"/>
  <c r="J5" i="1"/>
  <c r="J10" i="4"/>
  <c r="J4" i="4"/>
  <c r="J6" i="4"/>
  <c r="J7" i="4"/>
  <c r="J8" i="4"/>
  <c r="J9" i="4"/>
  <c r="J11" i="4"/>
  <c r="J3" i="4"/>
  <c r="J5" i="4"/>
  <c r="H2" i="4"/>
  <c r="I5" i="4" s="1"/>
  <c r="H6" i="1"/>
  <c r="H8" i="4"/>
  <c r="I8" i="4" l="1"/>
  <c r="I7" i="4"/>
  <c r="I3" i="4"/>
  <c r="I9" i="4"/>
  <c r="I6" i="4"/>
  <c r="I4" i="4"/>
  <c r="I11" i="4"/>
  <c r="I8" i="1"/>
  <c r="I4" i="1"/>
  <c r="I5" i="1"/>
  <c r="I3" i="1"/>
  <c r="I6" i="1"/>
</calcChain>
</file>

<file path=xl/sharedStrings.xml><?xml version="1.0" encoding="utf-8"?>
<sst xmlns="http://schemas.openxmlformats.org/spreadsheetml/2006/main" count="40" uniqueCount="22">
  <si>
    <t>Homo</t>
  </si>
  <si>
    <t>Lumo</t>
  </si>
  <si>
    <t>Ag</t>
  </si>
  <si>
    <t>Au</t>
  </si>
  <si>
    <t>Fermi level Ag</t>
  </si>
  <si>
    <t>TRP Neutral</t>
  </si>
  <si>
    <t>TRP Acid</t>
  </si>
  <si>
    <t>TRP Basic</t>
  </si>
  <si>
    <t>Ag … TRP Neutral</t>
  </si>
  <si>
    <t>Ag … TRP acid</t>
  </si>
  <si>
    <t>Ag … TRP basic</t>
  </si>
  <si>
    <t>4.52 – 4.74</t>
  </si>
  <si>
    <t>cte Faraday</t>
  </si>
  <si>
    <t>96.4853365(21) kJ/mol</t>
  </si>
  <si>
    <t>Fermi level Au</t>
  </si>
  <si>
    <r>
      <t>Au … Trp Neutral NH</t>
    </r>
    <r>
      <rPr>
        <vertAlign val="subscript"/>
        <sz val="11"/>
        <color theme="1"/>
        <rFont val="Calibri"/>
        <family val="2"/>
        <scheme val="minor"/>
      </rPr>
      <t>3</t>
    </r>
    <r>
      <rPr>
        <vertAlign val="superscript"/>
        <sz val="11"/>
        <color theme="1"/>
        <rFont val="Calibri"/>
        <family val="2"/>
        <scheme val="minor"/>
      </rPr>
      <t>+</t>
    </r>
  </si>
  <si>
    <r>
      <t>Au … Trp Neutral COO</t>
    </r>
    <r>
      <rPr>
        <vertAlign val="superscript"/>
        <sz val="11"/>
        <color theme="1"/>
        <rFont val="Calibri"/>
        <family val="2"/>
        <scheme val="minor"/>
      </rPr>
      <t>-</t>
    </r>
  </si>
  <si>
    <r>
      <t>Au … Trp Acid NH</t>
    </r>
    <r>
      <rPr>
        <vertAlign val="subscript"/>
        <sz val="11"/>
        <color theme="1"/>
        <rFont val="Calibri"/>
        <family val="2"/>
        <scheme val="minor"/>
      </rPr>
      <t>3</t>
    </r>
    <r>
      <rPr>
        <vertAlign val="superscript"/>
        <sz val="11"/>
        <color theme="1"/>
        <rFont val="Calibri"/>
        <family val="2"/>
        <scheme val="minor"/>
      </rPr>
      <t>+</t>
    </r>
  </si>
  <si>
    <t>Au … TRP Acid COOH</t>
  </si>
  <si>
    <r>
      <t>Au … Trp Basic NH</t>
    </r>
    <r>
      <rPr>
        <vertAlign val="subscript"/>
        <sz val="11"/>
        <color theme="1"/>
        <rFont val="Calibri"/>
        <family val="2"/>
        <scheme val="minor"/>
      </rPr>
      <t>2</t>
    </r>
  </si>
  <si>
    <r>
      <t>Au … Trp Basic COO</t>
    </r>
    <r>
      <rPr>
        <vertAlign val="superscript"/>
        <sz val="11"/>
        <color theme="1"/>
        <rFont val="Calibri"/>
        <family val="2"/>
        <scheme val="minor"/>
      </rPr>
      <t>-</t>
    </r>
  </si>
  <si>
    <t xml:space="preserve">5.1 – 5.47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</si>
</sst>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0.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0" fontId="4" fillId="0" borderId="0" xfId="1" applyFont="1" applyAlignment="1" applyProtection="1">
      <alignment horizontal="center"/>
    </xf>
    <xf numFmtId="11" fontId="0" fillId="0" borderId="0" xfId="0" applyNumberFormat="1"/>
    <xf numFmtId="164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/>
    <xf numFmtId="2" fontId="0" fillId="0" borderId="0" xfId="0" applyNumberFormat="1"/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60573900594441"/>
          <c:y val="3.4313725490196081E-2"/>
          <c:w val="0.77779174836347043"/>
          <c:h val="0.88359548276804367"/>
        </c:manualLayout>
      </c:layout>
      <c:scatterChart>
        <c:scatterStyle val="lineMarker"/>
        <c:varyColors val="0"/>
        <c:ser>
          <c:idx val="1"/>
          <c:order val="0"/>
          <c:tx>
            <c:strRef>
              <c:f>'Energias Trp Ag'!$F$1</c:f>
              <c:strCache>
                <c:ptCount val="1"/>
                <c:pt idx="0">
                  <c:v>Lumo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FF0000"/>
              </a:solidFill>
            </c:spPr>
          </c:marker>
          <c:xVal>
            <c:numRef>
              <c:f>'Energias Trp Ag'!$D$2:$D$8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'Energias Trp Ag'!$F$2:$F$8</c:f>
              <c:numCache>
                <c:formatCode>0.0</c:formatCode>
                <c:ptCount val="7"/>
                <c:pt idx="0">
                  <c:v>-252.048</c:v>
                </c:pt>
                <c:pt idx="1">
                  <c:v>-42.008000000000003</c:v>
                </c:pt>
                <c:pt idx="2">
                  <c:v>-493.59399999999999</c:v>
                </c:pt>
                <c:pt idx="3">
                  <c:v>225.79299999999998</c:v>
                </c:pt>
                <c:pt idx="4">
                  <c:v>-231.77913999999998</c:v>
                </c:pt>
                <c:pt idx="5">
                  <c:v>-536.28462999999999</c:v>
                </c:pt>
                <c:pt idx="6">
                  <c:v>-19.297425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B3-C647-BFCE-E2C95580C08D}"/>
            </c:ext>
          </c:extLst>
        </c:ser>
        <c:ser>
          <c:idx val="0"/>
          <c:order val="1"/>
          <c:tx>
            <c:strRef>
              <c:f>'Energias Trp Ag'!$E$1</c:f>
              <c:strCache>
                <c:ptCount val="1"/>
                <c:pt idx="0">
                  <c:v>Homo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6"/>
            <c:spPr>
              <a:solidFill>
                <a:schemeClr val="tx1"/>
              </a:solidFill>
            </c:spPr>
          </c:marker>
          <c:xVal>
            <c:numRef>
              <c:f>'Energias Trp Ag'!$D$2:$D$11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</c:numCache>
            </c:numRef>
          </c:xVal>
          <c:yVal>
            <c:numRef>
              <c:f>'Energias Trp Ag'!$E$2:$E$11</c:f>
              <c:numCache>
                <c:formatCode>0.0</c:formatCode>
                <c:ptCount val="10"/>
                <c:pt idx="0">
                  <c:v>-385.94849999999997</c:v>
                </c:pt>
                <c:pt idx="1">
                  <c:v>-540.85299999999995</c:v>
                </c:pt>
                <c:pt idx="2">
                  <c:v>-842.78550000000007</c:v>
                </c:pt>
                <c:pt idx="3">
                  <c:v>-141.77699999999999</c:v>
                </c:pt>
                <c:pt idx="4">
                  <c:v>-354.86257999999998</c:v>
                </c:pt>
                <c:pt idx="5">
                  <c:v>-721.408635</c:v>
                </c:pt>
                <c:pt idx="6">
                  <c:v>-94.938079999999999</c:v>
                </c:pt>
                <c:pt idx="7">
                  <c:v>-540.85299999999995</c:v>
                </c:pt>
                <c:pt idx="8">
                  <c:v>-842.78550000000007</c:v>
                </c:pt>
                <c:pt idx="9">
                  <c:v>-141.77699999999999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B3-C647-BFCE-E2C95580C08D}"/>
            </c:ext>
          </c:extLst>
        </c:ser>
        <c:ser>
          <c:idx val="2"/>
          <c:order val="2"/>
          <c:tx>
            <c:strRef>
              <c:f>'Energias Trp Ag'!$N$1</c:f>
              <c:strCache>
                <c:ptCount val="1"/>
                <c:pt idx="0">
                  <c:v>Fermi level Ag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'Energias Trp Ag'!$N$2:$N$3</c:f>
              <c:numCache>
                <c:formatCode>General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xVal>
          <c:yVal>
            <c:numRef>
              <c:f>'Energias Trp Ag'!$M$2:$M$3</c:f>
              <c:numCache>
                <c:formatCode>General</c:formatCode>
                <c:ptCount val="2"/>
                <c:pt idx="0">
                  <c:v>-446.73018000000002</c:v>
                </c:pt>
                <c:pt idx="1">
                  <c:v>-446.73018000000002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B3-C647-BFCE-E2C95580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39680"/>
        <c:axId val="83762560"/>
      </c:scatterChart>
      <c:valAx>
        <c:axId val="70839680"/>
        <c:scaling>
          <c:orientation val="minMax"/>
          <c:max val="7.5"/>
          <c:min val="0.5"/>
        </c:scaling>
        <c:delete val="0"/>
        <c:axPos val="b"/>
        <c:majorGridlines>
          <c:spPr>
            <a:ln>
              <a:solidFill>
                <a:prstClr val="black">
                  <a:alpha val="15000"/>
                </a:prst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MOLECULE</a:t>
                </a:r>
              </a:p>
            </c:rich>
          </c:tx>
          <c:layout>
            <c:manualLayout>
              <c:xMode val="edge"/>
              <c:yMode val="edge"/>
              <c:x val="0.48796574776850288"/>
              <c:y val="0.95019325974083768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83762560"/>
        <c:crossesAt val="-2000"/>
        <c:crossBetween val="midCat"/>
        <c:majorUnit val="1"/>
      </c:valAx>
      <c:valAx>
        <c:axId val="83762560"/>
        <c:scaling>
          <c:orientation val="minMax"/>
          <c:max val="300"/>
          <c:min val="-1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 [Kj/mol]</a:t>
                </a:r>
              </a:p>
            </c:rich>
          </c:tx>
          <c:layout>
            <c:manualLayout>
              <c:xMode val="edge"/>
              <c:yMode val="edge"/>
              <c:x val="6.7332422428542857E-2"/>
              <c:y val="0.3810921726103517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70839680"/>
        <c:crossesAt val="-4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4303731232758458"/>
          <c:y val="6.2680287296042664E-2"/>
          <c:w val="0.18249633630712436"/>
          <c:h val="0.16517597369294357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58947816893659"/>
          <c:y val="3.4313725490196081E-2"/>
          <c:w val="0.8138079834209101"/>
          <c:h val="0.88359548276804367"/>
        </c:manualLayout>
      </c:layout>
      <c:scatterChart>
        <c:scatterStyle val="lineMarker"/>
        <c:varyColors val="0"/>
        <c:ser>
          <c:idx val="1"/>
          <c:order val="0"/>
          <c:tx>
            <c:strRef>
              <c:f>'Energias Trp Au'!$F$1</c:f>
              <c:strCache>
                <c:ptCount val="1"/>
                <c:pt idx="0">
                  <c:v>Lumo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FF0000"/>
              </a:solidFill>
            </c:spPr>
          </c:marker>
          <c:xVal>
            <c:numRef>
              <c:f>'Energias Trp Au'!$D$2:$D$17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</c:numCache>
            </c:numRef>
          </c:xVal>
          <c:yVal>
            <c:numRef>
              <c:f>'Energias Trp Au'!$F$2:$F$17</c:f>
              <c:numCache>
                <c:formatCode>General</c:formatCode>
                <c:ptCount val="16"/>
                <c:pt idx="0">
                  <c:v>-358.1182</c:v>
                </c:pt>
                <c:pt idx="1">
                  <c:v>-42.008000000000003</c:v>
                </c:pt>
                <c:pt idx="2">
                  <c:v>-493.59399999999999</c:v>
                </c:pt>
                <c:pt idx="3">
                  <c:v>225.79299999999998</c:v>
                </c:pt>
                <c:pt idx="4" formatCode="0.000">
                  <c:v>-330.34040999999996</c:v>
                </c:pt>
                <c:pt idx="5">
                  <c:v>-330.47168500000004</c:v>
                </c:pt>
                <c:pt idx="6">
                  <c:v>-615.23341500000004</c:v>
                </c:pt>
                <c:pt idx="7">
                  <c:v>-597.35375999999997</c:v>
                </c:pt>
                <c:pt idx="8">
                  <c:v>-74.958024999999992</c:v>
                </c:pt>
                <c:pt idx="9">
                  <c:v>-59.231279999999998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C8-AE4E-ABCE-127F30684754}"/>
            </c:ext>
          </c:extLst>
        </c:ser>
        <c:ser>
          <c:idx val="0"/>
          <c:order val="1"/>
          <c:tx>
            <c:strRef>
              <c:f>'Energias Trp Au'!$E$1</c:f>
              <c:strCache>
                <c:ptCount val="1"/>
                <c:pt idx="0">
                  <c:v>Homo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6"/>
            <c:spPr>
              <a:solidFill>
                <a:schemeClr val="tx1"/>
              </a:solidFill>
            </c:spPr>
          </c:marker>
          <c:xVal>
            <c:numRef>
              <c:f>'Energias Trp Au'!$D$2:$D$17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</c:numCache>
            </c:numRef>
          </c:xVal>
          <c:yVal>
            <c:numRef>
              <c:f>'Energias Trp Au'!$E$2:$E$17</c:f>
              <c:numCache>
                <c:formatCode>0.00</c:formatCode>
                <c:ptCount val="16"/>
                <c:pt idx="0">
                  <c:v>-505.98635999999999</c:v>
                </c:pt>
                <c:pt idx="1">
                  <c:v>-540.85299999999995</c:v>
                </c:pt>
                <c:pt idx="2">
                  <c:v>-842.78550000000007</c:v>
                </c:pt>
                <c:pt idx="3">
                  <c:v>-141.77699999999999</c:v>
                </c:pt>
                <c:pt idx="4">
                  <c:v>-470.90967999999998</c:v>
                </c:pt>
                <c:pt idx="5">
                  <c:v>-462.45556999999997</c:v>
                </c:pt>
                <c:pt idx="6">
                  <c:v>-762.57647499999996</c:v>
                </c:pt>
                <c:pt idx="7">
                  <c:v>-744.95937000000004</c:v>
                </c:pt>
                <c:pt idx="8">
                  <c:v>-208.85852499999999</c:v>
                </c:pt>
                <c:pt idx="9">
                  <c:v>-197.56887499999999</c:v>
                </c:pt>
                <c:pt idx="10">
                  <c:v>-540.85299999999995</c:v>
                </c:pt>
                <c:pt idx="11">
                  <c:v>-540.85299999999995</c:v>
                </c:pt>
                <c:pt idx="12">
                  <c:v>-842.78550000000007</c:v>
                </c:pt>
                <c:pt idx="13">
                  <c:v>-842.78550000000007</c:v>
                </c:pt>
                <c:pt idx="14">
                  <c:v>-141.77699999999999</c:v>
                </c:pt>
                <c:pt idx="15">
                  <c:v>-141.77699999999999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C8-AE4E-ABCE-127F30684754}"/>
            </c:ext>
          </c:extLst>
        </c:ser>
        <c:ser>
          <c:idx val="3"/>
          <c:order val="2"/>
          <c:tx>
            <c:strRef>
              <c:f>'Energias Trp Au'!$O$1</c:f>
              <c:strCache>
                <c:ptCount val="1"/>
                <c:pt idx="0">
                  <c:v>Fermi level Au</c:v>
                </c:pt>
              </c:strCache>
            </c:strRef>
          </c:tx>
          <c:spPr>
            <a:ln w="28575">
              <a:solidFill>
                <a:prstClr val="black"/>
              </a:solidFill>
              <a:prstDash val="sysDot"/>
            </a:ln>
          </c:spPr>
          <c:marker>
            <c:symbol val="none"/>
          </c:marker>
          <c:xVal>
            <c:numRef>
              <c:f>'Energias Trp Au'!$N$2:$N$3</c:f>
              <c:numCache>
                <c:formatCode>General</c:formatCode>
                <c:ptCount val="2"/>
                <c:pt idx="0">
                  <c:v>0</c:v>
                </c:pt>
                <c:pt idx="1">
                  <c:v>11</c:v>
                </c:pt>
              </c:numCache>
            </c:numRef>
          </c:xVal>
          <c:yVal>
            <c:numRef>
              <c:f>'Energias Trp Au'!$L$2:$L$3</c:f>
              <c:numCache>
                <c:formatCode>General</c:formatCode>
                <c:ptCount val="2"/>
                <c:pt idx="0">
                  <c:v>-509.92851000000002</c:v>
                </c:pt>
                <c:pt idx="1">
                  <c:v>-509.92851000000002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C8-AE4E-ABCE-127F30684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88288"/>
        <c:axId val="88590592"/>
      </c:scatterChart>
      <c:valAx>
        <c:axId val="88588288"/>
        <c:scaling>
          <c:orientation val="minMax"/>
          <c:max val="10.5"/>
          <c:min val="0.5"/>
        </c:scaling>
        <c:delete val="0"/>
        <c:axPos val="b"/>
        <c:majorGridlines>
          <c:spPr>
            <a:ln>
              <a:solidFill>
                <a:prstClr val="black">
                  <a:alpha val="15000"/>
                </a:prst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MOLECULE</a:t>
                </a:r>
              </a:p>
            </c:rich>
          </c:tx>
          <c:layout>
            <c:manualLayout>
              <c:xMode val="edge"/>
              <c:yMode val="edge"/>
              <c:x val="0.48796574776850288"/>
              <c:y val="0.95019325974083768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88590592"/>
        <c:crossesAt val="-2000"/>
        <c:crossBetween val="midCat"/>
        <c:majorUnit val="1"/>
      </c:valAx>
      <c:valAx>
        <c:axId val="88590592"/>
        <c:scaling>
          <c:orientation val="minMax"/>
          <c:max val="300"/>
          <c:min val="-1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E [Kj/mol]</a:t>
                </a:r>
              </a:p>
            </c:rich>
          </c:tx>
          <c:layout>
            <c:manualLayout>
              <c:xMode val="edge"/>
              <c:yMode val="edge"/>
              <c:x val="2.4309587143842768E-2"/>
              <c:y val="0.3759588599388459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88588288"/>
        <c:crossesAt val="-4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5714953542499474"/>
          <c:y val="4.5894782837088782E-2"/>
          <c:w val="0.24023209785418653"/>
          <c:h val="0.15531345323399282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1CCA062-7B39-8946-9485-04A5AB5FCE08}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E37645C-448E-7E49-8B72-CA0D9DE07FEA}">
  <sheetPr/>
  <sheetViews>
    <sheetView tabSelected="1" zoomScale="10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355" cy="629065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BAF2D1-93DF-7FE0-67A0-E9828EE3F2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0.35037</cdr:x>
      <cdr:y>0.60913</cdr:y>
    </cdr:from>
    <cdr:to>
      <cdr:x>0.67903</cdr:x>
      <cdr:y>0.60913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F28FED9C-3143-F215-F402-9F978B629566}"/>
            </a:ext>
          </a:extLst>
        </cdr:cNvPr>
        <cdr:cNvCxnSpPr/>
      </cdr:nvCxnSpPr>
      <cdr:spPr>
        <a:xfrm xmlns:a="http://schemas.openxmlformats.org/drawingml/2006/main">
          <a:off x="1461720" y="2523874"/>
          <a:ext cx="137115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 cap="flat" cmpd="sng" algn="ctr">
          <a:solidFill>
            <a:sysClr val="windowText" lastClr="000000"/>
          </a:solidFill>
          <a:prstDash val="sys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0.46488</cdr:x>
      <cdr:y>0.80947</cdr:y>
    </cdr:from>
    <cdr:to>
      <cdr:x>0.79354</cdr:x>
      <cdr:y>0.80947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BDE03EA7-5103-6B91-42FF-133D170D33E4}"/>
            </a:ext>
          </a:extLst>
        </cdr:cNvPr>
        <cdr:cNvCxnSpPr/>
      </cdr:nvCxnSpPr>
      <cdr:spPr>
        <a:xfrm xmlns:a="http://schemas.openxmlformats.org/drawingml/2006/main">
          <a:off x="1939463" y="3353922"/>
          <a:ext cx="137115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 cap="flat" cmpd="sng" algn="ctr">
          <a:solidFill>
            <a:sysClr val="windowText" lastClr="000000"/>
          </a:solidFill>
          <a:prstDash val="sys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0.56886</cdr:x>
      <cdr:y>0.3346</cdr:y>
    </cdr:from>
    <cdr:to>
      <cdr:x>0.89752</cdr:x>
      <cdr:y>0.3346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E9E8228C-8149-51C7-A45E-01FF483D7839}"/>
            </a:ext>
          </a:extLst>
        </cdr:cNvPr>
        <cdr:cNvCxnSpPr/>
      </cdr:nvCxnSpPr>
      <cdr:spPr>
        <a:xfrm xmlns:a="http://schemas.openxmlformats.org/drawingml/2006/main">
          <a:off x="2373243" y="1386380"/>
          <a:ext cx="137115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 cap="flat" cmpd="sng" algn="ctr">
          <a:solidFill>
            <a:sysClr val="windowText" lastClr="000000"/>
          </a:solidFill>
          <a:prstDash val="sys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0.16996</cdr:x>
      <cdr:y>0.79947</cdr:y>
    </cdr:from>
    <cdr:to>
      <cdr:x>0.99605</cdr:x>
      <cdr:y>0.94717</cdr:y>
    </cdr:to>
    <cdr:grpSp>
      <cdr:nvGrpSpPr>
        <cdr:cNvPr id="21" name="Group 20">
          <a:extLst xmlns:a="http://schemas.openxmlformats.org/drawingml/2006/main">
            <a:ext uri="{FF2B5EF4-FFF2-40B4-BE49-F238E27FC236}">
              <a16:creationId xmlns:a16="http://schemas.microsoft.com/office/drawing/2014/main" id="{30D828EB-7E9E-54E0-6D0F-165843210C5D}"/>
            </a:ext>
          </a:extLst>
        </cdr:cNvPr>
        <cdr:cNvGrpSpPr/>
      </cdr:nvGrpSpPr>
      <cdr:grpSpPr>
        <a:xfrm xmlns:a="http://schemas.openxmlformats.org/drawingml/2006/main">
          <a:off x="1474633" y="5029189"/>
          <a:ext cx="7167450" cy="929130"/>
          <a:chOff x="704692" y="2819400"/>
          <a:chExt cx="3953033" cy="581025"/>
        </a:xfrm>
      </cdr:grpSpPr>
      <cdr:sp macro="" textlink="">
        <cdr:nvSpPr>
          <cdr:cNvPr id="14" name="TextBox 10"/>
          <cdr:cNvSpPr txBox="1"/>
        </cdr:nvSpPr>
        <cdr:spPr>
          <a:xfrm xmlns:a="http://schemas.openxmlformats.org/drawingml/2006/main">
            <a:off x="704692" y="2838450"/>
            <a:ext cx="561975" cy="5619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900" b="1">
                <a:latin typeface="Arial" pitchFamily="34" charset="0"/>
                <a:cs typeface="Arial" pitchFamily="34" charset="0"/>
              </a:rPr>
              <a:t>Ag</a:t>
            </a:r>
          </a:p>
        </cdr:txBody>
      </cdr:sp>
      <cdr:sp macro="" textlink="">
        <cdr:nvSpPr>
          <cdr:cNvPr id="15" name="TextBox 10"/>
          <cdr:cNvSpPr txBox="1"/>
        </cdr:nvSpPr>
        <cdr:spPr>
          <a:xfrm xmlns:a="http://schemas.openxmlformats.org/drawingml/2006/main">
            <a:off x="1190490" y="2828925"/>
            <a:ext cx="704850" cy="5619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900" b="1">
                <a:latin typeface="Arial" pitchFamily="34" charset="0"/>
                <a:cs typeface="Arial" pitchFamily="34" charset="0"/>
              </a:rPr>
              <a:t>Trp</a:t>
            </a:r>
          </a:p>
          <a:p xmlns:a="http://schemas.openxmlformats.org/drawingml/2006/main">
            <a:pPr algn="ctr"/>
            <a:r>
              <a:rPr lang="en-US" sz="900" b="1">
                <a:latin typeface="Arial" pitchFamily="34" charset="0"/>
                <a:cs typeface="Arial" pitchFamily="34" charset="0"/>
              </a:rPr>
              <a:t>Neutral</a:t>
            </a:r>
          </a:p>
        </cdr:txBody>
      </cdr:sp>
      <cdr:sp macro="" textlink="">
        <cdr:nvSpPr>
          <cdr:cNvPr id="16" name="TextBox 10"/>
          <cdr:cNvSpPr txBox="1"/>
        </cdr:nvSpPr>
        <cdr:spPr>
          <a:xfrm xmlns:a="http://schemas.openxmlformats.org/drawingml/2006/main">
            <a:off x="1752510" y="2819400"/>
            <a:ext cx="704850" cy="5619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900" b="1">
                <a:latin typeface="Arial" pitchFamily="34" charset="0"/>
                <a:cs typeface="Arial" pitchFamily="34" charset="0"/>
              </a:rPr>
              <a:t>Trp</a:t>
            </a:r>
          </a:p>
          <a:p xmlns:a="http://schemas.openxmlformats.org/drawingml/2006/main">
            <a:pPr algn="ctr"/>
            <a:r>
              <a:rPr lang="en-US" sz="900" b="1">
                <a:latin typeface="Arial" pitchFamily="34" charset="0"/>
                <a:cs typeface="Arial" pitchFamily="34" charset="0"/>
              </a:rPr>
              <a:t>Cationic</a:t>
            </a:r>
          </a:p>
        </cdr:txBody>
      </cdr:sp>
      <cdr:sp macro="" textlink="">
        <cdr:nvSpPr>
          <cdr:cNvPr id="17" name="TextBox 10"/>
          <cdr:cNvSpPr txBox="1"/>
        </cdr:nvSpPr>
        <cdr:spPr>
          <a:xfrm xmlns:a="http://schemas.openxmlformats.org/drawingml/2006/main">
            <a:off x="2323987" y="2819400"/>
            <a:ext cx="704850" cy="5619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900" b="1">
                <a:latin typeface="Arial" pitchFamily="34" charset="0"/>
                <a:cs typeface="Arial" pitchFamily="34" charset="0"/>
              </a:rPr>
              <a:t>Trp</a:t>
            </a:r>
          </a:p>
          <a:p xmlns:a="http://schemas.openxmlformats.org/drawingml/2006/main">
            <a:pPr algn="ctr"/>
            <a:r>
              <a:rPr lang="en-US" sz="900" b="1">
                <a:latin typeface="Arial" pitchFamily="34" charset="0"/>
                <a:cs typeface="Arial" pitchFamily="34" charset="0"/>
              </a:rPr>
              <a:t>Anionic</a:t>
            </a:r>
          </a:p>
        </cdr:txBody>
      </cdr:sp>
      <cdr:sp macro="" textlink="">
        <cdr:nvSpPr>
          <cdr:cNvPr id="18" name="TextBox 10"/>
          <cdr:cNvSpPr txBox="1"/>
        </cdr:nvSpPr>
        <cdr:spPr>
          <a:xfrm xmlns:a="http://schemas.openxmlformats.org/drawingml/2006/main">
            <a:off x="3952875" y="2819400"/>
            <a:ext cx="704850" cy="5619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900" b="1">
                <a:latin typeface="Arial" pitchFamily="34" charset="0"/>
                <a:cs typeface="Arial" pitchFamily="34" charset="0"/>
              </a:rPr>
              <a:t>Ag-Trp</a:t>
            </a:r>
          </a:p>
          <a:p xmlns:a="http://schemas.openxmlformats.org/drawingml/2006/main">
            <a:pPr algn="ctr"/>
            <a:r>
              <a:rPr lang="en-US" sz="900" b="1">
                <a:latin typeface="Arial" pitchFamily="34" charset="0"/>
                <a:cs typeface="Arial" pitchFamily="34" charset="0"/>
              </a:rPr>
              <a:t>Anionic</a:t>
            </a:r>
          </a:p>
        </cdr:txBody>
      </cdr:sp>
      <cdr:sp macro="" textlink="">
        <cdr:nvSpPr>
          <cdr:cNvPr id="19" name="TextBox 10"/>
          <cdr:cNvSpPr txBox="1"/>
        </cdr:nvSpPr>
        <cdr:spPr>
          <a:xfrm xmlns:a="http://schemas.openxmlformats.org/drawingml/2006/main">
            <a:off x="3400425" y="2819400"/>
            <a:ext cx="704850" cy="5619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900" b="1">
                <a:latin typeface="Arial" pitchFamily="34" charset="0"/>
                <a:cs typeface="Arial" pitchFamily="34" charset="0"/>
              </a:rPr>
              <a:t>Ag-Trp</a:t>
            </a:r>
          </a:p>
          <a:p xmlns:a="http://schemas.openxmlformats.org/drawingml/2006/main">
            <a:pPr algn="ctr"/>
            <a:r>
              <a:rPr lang="en-US" sz="900" b="1">
                <a:latin typeface="Arial" pitchFamily="34" charset="0"/>
                <a:cs typeface="Arial" pitchFamily="34" charset="0"/>
              </a:rPr>
              <a:t>Cationic</a:t>
            </a:r>
          </a:p>
        </cdr:txBody>
      </cdr:sp>
      <cdr:sp macro="" textlink="">
        <cdr:nvSpPr>
          <cdr:cNvPr id="20" name="TextBox 10"/>
          <cdr:cNvSpPr txBox="1"/>
        </cdr:nvSpPr>
        <cdr:spPr>
          <a:xfrm xmlns:a="http://schemas.openxmlformats.org/drawingml/2006/main">
            <a:off x="2866934" y="2819400"/>
            <a:ext cx="704850" cy="5619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900" b="1">
                <a:latin typeface="Arial" pitchFamily="34" charset="0"/>
                <a:cs typeface="Arial" pitchFamily="34" charset="0"/>
              </a:rPr>
              <a:t>Ag-Trp</a:t>
            </a:r>
          </a:p>
          <a:p xmlns:a="http://schemas.openxmlformats.org/drawingml/2006/main">
            <a:pPr algn="ctr"/>
            <a:r>
              <a:rPr lang="en-US" sz="900" b="1">
                <a:latin typeface="Arial" pitchFamily="34" charset="0"/>
                <a:cs typeface="Arial" pitchFamily="34" charset="0"/>
              </a:rPr>
              <a:t>Neutral</a:t>
            </a:r>
          </a:p>
        </cdr:txBody>
      </cdr:sp>
    </cdr:grpSp>
  </cdr:relSizeAnchor>
  <cdr:relSizeAnchor xmlns:cdr="http://schemas.openxmlformats.org/drawingml/2006/chartDrawing">
    <cdr:from>
      <cdr:x>0.84323</cdr:x>
      <cdr:y>0.64215</cdr:y>
    </cdr:from>
    <cdr:to>
      <cdr:x>0.96174</cdr:x>
      <cdr:y>0.77241</cdr:y>
    </cdr:to>
    <cdr:sp macro="" textlink="">
      <cdr:nvSpPr>
        <cdr:cNvPr id="22" name="TextBox 10"/>
        <cdr:cNvSpPr txBox="1"/>
      </cdr:nvSpPr>
      <cdr:spPr>
        <a:xfrm xmlns:a="http://schemas.openxmlformats.org/drawingml/2006/main">
          <a:off x="3517900" y="2660650"/>
          <a:ext cx="494447" cy="539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itchFamily="34" charset="0"/>
              <a:cs typeface="Arial" pitchFamily="34" charset="0"/>
            </a:rPr>
            <a:t>VB</a:t>
          </a:r>
        </a:p>
      </cdr:txBody>
    </cdr:sp>
  </cdr:relSizeAnchor>
  <cdr:relSizeAnchor xmlns:cdr="http://schemas.openxmlformats.org/drawingml/2006/chartDrawing">
    <cdr:from>
      <cdr:x>0.84779</cdr:x>
      <cdr:y>0.04138</cdr:y>
    </cdr:from>
    <cdr:to>
      <cdr:x>0.96631</cdr:x>
      <cdr:y>0.16431</cdr:y>
    </cdr:to>
    <cdr:sp macro="" textlink="">
      <cdr:nvSpPr>
        <cdr:cNvPr id="24" name="TextBox 10"/>
        <cdr:cNvSpPr txBox="1"/>
      </cdr:nvSpPr>
      <cdr:spPr>
        <a:xfrm xmlns:a="http://schemas.openxmlformats.org/drawingml/2006/main">
          <a:off x="3536950" y="171451"/>
          <a:ext cx="494447" cy="509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itchFamily="34" charset="0"/>
              <a:cs typeface="Arial" pitchFamily="34" charset="0"/>
            </a:rPr>
            <a:t>CB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6355" cy="629065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6DAF65-CF8F-D3E3-456C-93A910FD76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0.27417</cdr:x>
      <cdr:y>0.60618</cdr:y>
    </cdr:from>
    <cdr:to>
      <cdr:x>0.52295</cdr:x>
      <cdr:y>0.60618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D14D2E16-D7F0-2B3D-537D-41A3D35BB561}"/>
            </a:ext>
          </a:extLst>
        </cdr:cNvPr>
        <cdr:cNvCxnSpPr/>
      </cdr:nvCxnSpPr>
      <cdr:spPr>
        <a:xfrm xmlns:a="http://schemas.openxmlformats.org/drawingml/2006/main">
          <a:off x="1713143" y="3279579"/>
          <a:ext cx="155447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 cap="flat" cmpd="sng" algn="ctr">
          <a:solidFill>
            <a:sysClr val="windowText" lastClr="000000"/>
          </a:solidFill>
          <a:prstDash val="sys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0.35439</cdr:x>
      <cdr:y>0.81242</cdr:y>
    </cdr:from>
    <cdr:to>
      <cdr:x>0.67634</cdr:x>
      <cdr:y>0.81242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BC55BE9F-C471-31C0-C3FF-99C39F1CCB3B}"/>
            </a:ext>
          </a:extLst>
        </cdr:cNvPr>
        <cdr:cNvCxnSpPr/>
      </cdr:nvCxnSpPr>
      <cdr:spPr>
        <a:xfrm xmlns:a="http://schemas.openxmlformats.org/drawingml/2006/main">
          <a:off x="2214350" y="4395371"/>
          <a:ext cx="201167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 cap="flat" cmpd="sng" algn="ctr">
          <a:solidFill>
            <a:sysClr val="windowText" lastClr="000000"/>
          </a:solidFill>
          <a:prstDash val="sys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0.43394</cdr:x>
      <cdr:y>0.33303</cdr:y>
    </cdr:from>
    <cdr:to>
      <cdr:x>0.8437</cdr:x>
      <cdr:y>0.33303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49B93EDD-7560-F89D-E7AA-E1E2B6B11208}"/>
            </a:ext>
          </a:extLst>
        </cdr:cNvPr>
        <cdr:cNvCxnSpPr/>
      </cdr:nvCxnSpPr>
      <cdr:spPr>
        <a:xfrm xmlns:a="http://schemas.openxmlformats.org/drawingml/2006/main">
          <a:off x="2711450" y="1801760"/>
          <a:ext cx="256034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 cap="flat" cmpd="sng" algn="ctr">
          <a:solidFill>
            <a:sysClr val="windowText" lastClr="000000"/>
          </a:solidFill>
          <a:prstDash val="sys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0.13105</cdr:x>
      <cdr:y>0.78571</cdr:y>
    </cdr:from>
    <cdr:to>
      <cdr:x>0.96799</cdr:x>
      <cdr:y>0.93603</cdr:y>
    </cdr:to>
    <cdr:grpSp>
      <cdr:nvGrpSpPr>
        <cdr:cNvPr id="29" name="Group 28">
          <a:extLst xmlns:a="http://schemas.openxmlformats.org/drawingml/2006/main">
            <a:ext uri="{FF2B5EF4-FFF2-40B4-BE49-F238E27FC236}">
              <a16:creationId xmlns:a16="http://schemas.microsoft.com/office/drawing/2014/main" id="{1162E4EE-F94E-6422-F7B9-EF6B661D1D48}"/>
            </a:ext>
          </a:extLst>
        </cdr:cNvPr>
        <cdr:cNvGrpSpPr/>
      </cdr:nvGrpSpPr>
      <cdr:grpSpPr>
        <a:xfrm xmlns:a="http://schemas.openxmlformats.org/drawingml/2006/main">
          <a:off x="1137036" y="4942630"/>
          <a:ext cx="7261589" cy="945611"/>
          <a:chOff x="847403" y="3893500"/>
          <a:chExt cx="5229546" cy="789679"/>
        </a:xfrm>
      </cdr:grpSpPr>
      <cdr:sp macro="" textlink="">
        <cdr:nvSpPr>
          <cdr:cNvPr id="14" name="TextBox 10"/>
          <cdr:cNvSpPr txBox="1"/>
        </cdr:nvSpPr>
        <cdr:spPr>
          <a:xfrm xmlns:a="http://schemas.openxmlformats.org/drawingml/2006/main">
            <a:off x="847403" y="3893500"/>
            <a:ext cx="740542" cy="77288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Au</a:t>
            </a:r>
          </a:p>
        </cdr:txBody>
      </cdr:sp>
      <cdr:sp macro="" textlink="">
        <cdr:nvSpPr>
          <cdr:cNvPr id="15" name="TextBox 10"/>
          <cdr:cNvSpPr txBox="1"/>
        </cdr:nvSpPr>
        <cdr:spPr>
          <a:xfrm xmlns:a="http://schemas.openxmlformats.org/drawingml/2006/main">
            <a:off x="1449464" y="3998719"/>
            <a:ext cx="646013" cy="58225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Trp</a:t>
            </a:r>
          </a:p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Neutral</a:t>
            </a:r>
          </a:p>
        </cdr:txBody>
      </cdr:sp>
      <cdr:sp macro="" textlink="">
        <cdr:nvSpPr>
          <cdr:cNvPr id="16" name="TextBox 10"/>
          <cdr:cNvSpPr txBox="1"/>
        </cdr:nvSpPr>
        <cdr:spPr>
          <a:xfrm xmlns:a="http://schemas.openxmlformats.org/drawingml/2006/main">
            <a:off x="1933942" y="3973908"/>
            <a:ext cx="649324" cy="66114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Trp</a:t>
            </a:r>
          </a:p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Cationic</a:t>
            </a:r>
          </a:p>
        </cdr:txBody>
      </cdr:sp>
      <cdr:sp macro="" textlink="">
        <cdr:nvSpPr>
          <cdr:cNvPr id="17" name="TextBox 10"/>
          <cdr:cNvSpPr txBox="1"/>
        </cdr:nvSpPr>
        <cdr:spPr>
          <a:xfrm xmlns:a="http://schemas.openxmlformats.org/drawingml/2006/main">
            <a:off x="2400201" y="4007921"/>
            <a:ext cx="704926" cy="60565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Trp</a:t>
            </a:r>
          </a:p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Anionic</a:t>
            </a:r>
          </a:p>
        </cdr:txBody>
      </cdr:sp>
      <cdr:sp macro="" textlink="">
        <cdr:nvSpPr>
          <cdr:cNvPr id="18" name="TextBox 10"/>
          <cdr:cNvSpPr txBox="1"/>
        </cdr:nvSpPr>
        <cdr:spPr>
          <a:xfrm xmlns:a="http://schemas.openxmlformats.org/drawingml/2006/main">
            <a:off x="4946380" y="4009645"/>
            <a:ext cx="654300" cy="65807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Ag-Trp</a:t>
            </a:r>
          </a:p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Anionic NH</a:t>
            </a:r>
            <a:r>
              <a:rPr lang="en-US" sz="750" b="1" baseline="-25000">
                <a:latin typeface="Arial" pitchFamily="34" charset="0"/>
                <a:cs typeface="Arial" pitchFamily="34" charset="0"/>
              </a:rPr>
              <a:t>2</a:t>
            </a:r>
            <a:endParaRPr lang="en-US" sz="750" b="1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19" name="TextBox 10"/>
          <cdr:cNvSpPr txBox="1"/>
        </cdr:nvSpPr>
        <cdr:spPr>
          <a:xfrm xmlns:a="http://schemas.openxmlformats.org/drawingml/2006/main">
            <a:off x="3971904" y="4017122"/>
            <a:ext cx="687070" cy="62401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Ag-Trp</a:t>
            </a:r>
          </a:p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Cationic NH</a:t>
            </a:r>
            <a:r>
              <a:rPr lang="en-US" sz="750" b="1" baseline="-25000">
                <a:latin typeface="Arial" pitchFamily="34" charset="0"/>
                <a:cs typeface="Arial" pitchFamily="34" charset="0"/>
              </a:rPr>
              <a:t>3</a:t>
            </a:r>
            <a:r>
              <a:rPr lang="en-US" sz="750" b="1">
                <a:latin typeface="Arial" pitchFamily="34" charset="0"/>
                <a:cs typeface="Arial" pitchFamily="34" charset="0"/>
              </a:rPr>
              <a:t>+</a:t>
            </a:r>
          </a:p>
        </cdr:txBody>
      </cdr:sp>
      <cdr:sp macro="" textlink="">
        <cdr:nvSpPr>
          <cdr:cNvPr id="20" name="TextBox 10"/>
          <cdr:cNvSpPr txBox="1"/>
        </cdr:nvSpPr>
        <cdr:spPr>
          <a:xfrm xmlns:a="http://schemas.openxmlformats.org/drawingml/2006/main">
            <a:off x="2934693" y="4026324"/>
            <a:ext cx="684784" cy="63391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Au-Trp</a:t>
            </a:r>
          </a:p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Neutral NH</a:t>
            </a:r>
            <a:r>
              <a:rPr lang="en-US" sz="750" b="1" baseline="-25000">
                <a:latin typeface="Arial" pitchFamily="34" charset="0"/>
                <a:cs typeface="Arial" pitchFamily="34" charset="0"/>
              </a:rPr>
              <a:t>3</a:t>
            </a:r>
            <a:r>
              <a:rPr lang="en-US" sz="750" b="1">
                <a:latin typeface="Arial" pitchFamily="34" charset="0"/>
                <a:cs typeface="Arial" pitchFamily="34" charset="0"/>
              </a:rPr>
              <a:t>+</a:t>
            </a:r>
          </a:p>
        </cdr:txBody>
      </cdr:sp>
      <cdr:sp macro="" textlink="">
        <cdr:nvSpPr>
          <cdr:cNvPr id="22" name="TextBox 10"/>
          <cdr:cNvSpPr txBox="1"/>
        </cdr:nvSpPr>
        <cdr:spPr>
          <a:xfrm xmlns:a="http://schemas.openxmlformats.org/drawingml/2006/main">
            <a:off x="4476727" y="3989517"/>
            <a:ext cx="626822" cy="69366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Ag-Trp</a:t>
            </a:r>
          </a:p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Cationic COO</a:t>
            </a:r>
            <a:r>
              <a:rPr lang="en-US" sz="750" b="1" baseline="0">
                <a:latin typeface="Arial" pitchFamily="34" charset="0"/>
                <a:cs typeface="Arial" pitchFamily="34" charset="0"/>
              </a:rPr>
              <a:t>H</a:t>
            </a:r>
          </a:p>
        </cdr:txBody>
      </cdr:sp>
      <cdr:sp macro="" textlink="">
        <cdr:nvSpPr>
          <cdr:cNvPr id="24" name="TextBox 10"/>
          <cdr:cNvSpPr txBox="1"/>
        </cdr:nvSpPr>
        <cdr:spPr>
          <a:xfrm xmlns:a="http://schemas.openxmlformats.org/drawingml/2006/main">
            <a:off x="5457324" y="4134727"/>
            <a:ext cx="619625" cy="54499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Ag-Trp</a:t>
            </a:r>
          </a:p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Anionic COO</a:t>
            </a:r>
            <a:r>
              <a:rPr lang="en-US" sz="750" b="1" baseline="30000">
                <a:latin typeface="Arial" pitchFamily="34" charset="0"/>
                <a:cs typeface="Arial" pitchFamily="34" charset="0"/>
              </a:rPr>
              <a:t>-</a:t>
            </a:r>
          </a:p>
          <a:p xmlns:a="http://schemas.openxmlformats.org/drawingml/2006/main">
            <a:pPr algn="ctr"/>
            <a:endParaRPr lang="en-US" sz="750" b="1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28" name="TextBox 10"/>
          <cdr:cNvSpPr txBox="1"/>
        </cdr:nvSpPr>
        <cdr:spPr>
          <a:xfrm xmlns:a="http://schemas.openxmlformats.org/drawingml/2006/main">
            <a:off x="3495652" y="4072329"/>
            <a:ext cx="588510" cy="54172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Au-TRP</a:t>
            </a:r>
          </a:p>
          <a:p xmlns:a="http://schemas.openxmlformats.org/drawingml/2006/main">
            <a:pPr algn="ctr"/>
            <a:r>
              <a:rPr lang="en-US" sz="750" b="1">
                <a:latin typeface="Arial" pitchFamily="34" charset="0"/>
                <a:cs typeface="Arial" pitchFamily="34" charset="0"/>
              </a:rPr>
              <a:t>Neutral COO</a:t>
            </a:r>
            <a:r>
              <a:rPr lang="en-US" sz="750" b="1" baseline="30000">
                <a:latin typeface="Arial" pitchFamily="34" charset="0"/>
                <a:cs typeface="Arial" pitchFamily="34" charset="0"/>
              </a:rPr>
              <a:t>-</a:t>
            </a:r>
          </a:p>
        </cdr:txBody>
      </cdr:sp>
    </cdr:grpSp>
  </cdr:relSizeAnchor>
  <cdr:relSizeAnchor xmlns:cdr="http://schemas.openxmlformats.org/drawingml/2006/chartDrawing">
    <cdr:from>
      <cdr:x>0.8722</cdr:x>
      <cdr:y>0.03458</cdr:y>
    </cdr:from>
    <cdr:to>
      <cdr:x>0.96605</cdr:x>
      <cdr:y>0.12552</cdr:y>
    </cdr:to>
    <cdr:sp macro="" textlink="">
      <cdr:nvSpPr>
        <cdr:cNvPr id="21" name="TextBox 10"/>
        <cdr:cNvSpPr txBox="1"/>
      </cdr:nvSpPr>
      <cdr:spPr>
        <a:xfrm xmlns:a="http://schemas.openxmlformats.org/drawingml/2006/main">
          <a:off x="5308600" y="193675"/>
          <a:ext cx="571225" cy="5093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itchFamily="34" charset="0"/>
              <a:cs typeface="Arial" pitchFamily="34" charset="0"/>
            </a:rPr>
            <a:t>CB</a:t>
          </a:r>
        </a:p>
      </cdr:txBody>
    </cdr:sp>
  </cdr:relSizeAnchor>
  <cdr:relSizeAnchor xmlns:cdr="http://schemas.openxmlformats.org/drawingml/2006/chartDrawing">
    <cdr:from>
      <cdr:x>0.87376</cdr:x>
      <cdr:y>0.63322</cdr:y>
    </cdr:from>
    <cdr:to>
      <cdr:x>0.9676</cdr:x>
      <cdr:y>0.72959</cdr:y>
    </cdr:to>
    <cdr:sp macro="" textlink="">
      <cdr:nvSpPr>
        <cdr:cNvPr id="25" name="TextBox 10"/>
        <cdr:cNvSpPr txBox="1"/>
      </cdr:nvSpPr>
      <cdr:spPr>
        <a:xfrm xmlns:a="http://schemas.openxmlformats.org/drawingml/2006/main">
          <a:off x="5318125" y="3546475"/>
          <a:ext cx="571177" cy="539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itchFamily="34" charset="0"/>
              <a:cs typeface="Arial" pitchFamily="34" charset="0"/>
            </a:rPr>
            <a:t>VB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.wikipedia.org/wiki/Bor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opLeftCell="B1" workbookViewId="0">
      <selection activeCell="G21" sqref="G21"/>
    </sheetView>
  </sheetViews>
  <sheetFormatPr baseColWidth="10" defaultColWidth="8.83203125" defaultRowHeight="15" x14ac:dyDescent="0.2"/>
  <cols>
    <col min="1" max="1" width="16.5" customWidth="1"/>
    <col min="4" max="4" width="10.6640625" customWidth="1"/>
    <col min="8" max="8" width="9.5" bestFit="1" customWidth="1"/>
    <col min="9" max="9" width="10.83203125" bestFit="1" customWidth="1"/>
    <col min="10" max="10" width="9.5" bestFit="1" customWidth="1"/>
    <col min="11" max="11" width="9.6640625" bestFit="1" customWidth="1"/>
    <col min="12" max="12" width="16" bestFit="1" customWidth="1"/>
    <col min="13" max="13" width="13.5" bestFit="1" customWidth="1"/>
    <col min="14" max="14" width="14.5" bestFit="1" customWidth="1"/>
  </cols>
  <sheetData>
    <row r="1" spans="1:15" x14ac:dyDescent="0.2">
      <c r="B1" t="s">
        <v>0</v>
      </c>
      <c r="C1" t="s">
        <v>1</v>
      </c>
      <c r="E1" t="s">
        <v>0</v>
      </c>
      <c r="F1" t="s">
        <v>1</v>
      </c>
      <c r="G1" s="1">
        <v>2625.5</v>
      </c>
      <c r="H1" s="1"/>
      <c r="I1" s="1"/>
      <c r="J1" s="1"/>
      <c r="K1" s="1"/>
      <c r="L1" s="1" t="s">
        <v>2</v>
      </c>
      <c r="M1" s="1" t="s">
        <v>3</v>
      </c>
      <c r="N1" s="1" t="s">
        <v>4</v>
      </c>
      <c r="O1" s="1"/>
    </row>
    <row r="2" spans="1:15" x14ac:dyDescent="0.2">
      <c r="A2" t="s">
        <v>2</v>
      </c>
      <c r="B2" s="6">
        <v>-0.14699999999999999</v>
      </c>
      <c r="C2" s="6">
        <v>-9.6000000000000002E-2</v>
      </c>
      <c r="D2">
        <v>1</v>
      </c>
      <c r="E2" s="7">
        <f>$G$1*B2</f>
        <v>-385.94849999999997</v>
      </c>
      <c r="F2" s="7">
        <f>$G$1*C2</f>
        <v>-252.048</v>
      </c>
      <c r="H2" s="7">
        <f t="shared" ref="H2:H8" si="0">F2-E2</f>
        <v>133.90049999999997</v>
      </c>
      <c r="I2" s="7"/>
      <c r="K2" s="1"/>
      <c r="L2">
        <v>-509.92851000000002</v>
      </c>
      <c r="M2" s="1">
        <v>-446.73018000000002</v>
      </c>
      <c r="N2" s="1">
        <v>0</v>
      </c>
    </row>
    <row r="3" spans="1:15" x14ac:dyDescent="0.2">
      <c r="A3" t="s">
        <v>5</v>
      </c>
      <c r="B3" s="6">
        <v>-0.20599999999999999</v>
      </c>
      <c r="C3" s="6">
        <v>-1.6E-2</v>
      </c>
      <c r="D3">
        <v>2</v>
      </c>
      <c r="E3" s="7">
        <f t="shared" ref="E3:E8" si="1">$G$1*B3</f>
        <v>-540.85299999999995</v>
      </c>
      <c r="F3" s="7">
        <f t="shared" ref="F3:F8" si="2">$G$1*C3</f>
        <v>-42.008000000000003</v>
      </c>
      <c r="H3" s="7">
        <f t="shared" si="0"/>
        <v>498.84499999999997</v>
      </c>
      <c r="I3" s="8">
        <f t="shared" ref="I3:I8" si="3">$H$2-H3</f>
        <v>-364.94450000000001</v>
      </c>
      <c r="J3" s="9">
        <f t="shared" ref="J3:J8" si="4">$E$2-F3</f>
        <v>-343.94049999999999</v>
      </c>
      <c r="K3" s="1"/>
      <c r="L3">
        <f>L2</f>
        <v>-509.92851000000002</v>
      </c>
      <c r="M3" s="1">
        <f>M2</f>
        <v>-446.73018000000002</v>
      </c>
      <c r="N3" s="1">
        <v>8</v>
      </c>
    </row>
    <row r="4" spans="1:15" x14ac:dyDescent="0.2">
      <c r="A4" t="s">
        <v>6</v>
      </c>
      <c r="B4" s="6">
        <v>-0.32100000000000001</v>
      </c>
      <c r="C4" s="6">
        <v>-0.188</v>
      </c>
      <c r="D4">
        <v>3</v>
      </c>
      <c r="E4" s="7">
        <f t="shared" si="1"/>
        <v>-842.78550000000007</v>
      </c>
      <c r="F4" s="7">
        <f t="shared" si="2"/>
        <v>-493.59399999999999</v>
      </c>
      <c r="H4" s="7">
        <f t="shared" si="0"/>
        <v>349.19150000000008</v>
      </c>
      <c r="I4" s="8">
        <f t="shared" si="3"/>
        <v>-215.29100000000011</v>
      </c>
      <c r="J4" s="9">
        <f t="shared" si="4"/>
        <v>107.64550000000003</v>
      </c>
      <c r="K4" s="1"/>
      <c r="L4" s="1"/>
      <c r="M4" s="1"/>
      <c r="N4" s="1"/>
    </row>
    <row r="5" spans="1:15" x14ac:dyDescent="0.2">
      <c r="A5" t="s">
        <v>7</v>
      </c>
      <c r="B5" s="6">
        <v>-5.3999999999999999E-2</v>
      </c>
      <c r="C5" s="6">
        <v>8.5999999999999993E-2</v>
      </c>
      <c r="D5">
        <v>4</v>
      </c>
      <c r="E5" s="11">
        <f t="shared" si="1"/>
        <v>-141.77699999999999</v>
      </c>
      <c r="F5" s="11">
        <f t="shared" si="2"/>
        <v>225.79299999999998</v>
      </c>
      <c r="H5" s="7">
        <f t="shared" si="0"/>
        <v>367.56999999999994</v>
      </c>
      <c r="I5" s="8">
        <f t="shared" si="3"/>
        <v>-233.66949999999997</v>
      </c>
      <c r="J5" s="9">
        <f t="shared" si="4"/>
        <v>-611.74149999999997</v>
      </c>
    </row>
    <row r="6" spans="1:15" x14ac:dyDescent="0.2">
      <c r="A6" t="s">
        <v>8</v>
      </c>
      <c r="B6" s="6">
        <v>-0.13516</v>
      </c>
      <c r="C6" s="6">
        <v>-8.8279999999999997E-2</v>
      </c>
      <c r="D6">
        <v>5</v>
      </c>
      <c r="E6" s="7">
        <f t="shared" si="1"/>
        <v>-354.86257999999998</v>
      </c>
      <c r="F6" s="7">
        <f t="shared" si="2"/>
        <v>-231.77913999999998</v>
      </c>
      <c r="H6" s="7">
        <f t="shared" si="0"/>
        <v>123.08344</v>
      </c>
      <c r="I6" s="8">
        <f t="shared" si="3"/>
        <v>10.817059999999969</v>
      </c>
      <c r="J6" s="9">
        <f t="shared" si="4"/>
        <v>-154.16935999999998</v>
      </c>
    </row>
    <row r="7" spans="1:15" x14ac:dyDescent="0.2">
      <c r="A7" t="s">
        <v>9</v>
      </c>
      <c r="B7" s="6">
        <v>-0.27477000000000001</v>
      </c>
      <c r="C7" s="6">
        <v>-0.20426</v>
      </c>
      <c r="D7">
        <v>6</v>
      </c>
      <c r="E7" s="7">
        <f t="shared" si="1"/>
        <v>-721.408635</v>
      </c>
      <c r="F7" s="7">
        <f t="shared" si="2"/>
        <v>-536.28462999999999</v>
      </c>
      <c r="H7" s="7">
        <f t="shared" si="0"/>
        <v>185.12400500000001</v>
      </c>
      <c r="I7" s="8">
        <f t="shared" si="3"/>
        <v>-51.223505000000046</v>
      </c>
      <c r="J7" s="9">
        <f t="shared" si="4"/>
        <v>150.33613000000003</v>
      </c>
    </row>
    <row r="8" spans="1:15" x14ac:dyDescent="0.2">
      <c r="A8" t="s">
        <v>10</v>
      </c>
      <c r="B8" s="6">
        <v>-3.6159999999999998E-2</v>
      </c>
      <c r="C8" s="6">
        <v>-7.3499999999999998E-3</v>
      </c>
      <c r="D8">
        <v>7</v>
      </c>
      <c r="E8" s="7">
        <f t="shared" si="1"/>
        <v>-94.938079999999999</v>
      </c>
      <c r="F8" s="7">
        <f t="shared" si="2"/>
        <v>-19.297425</v>
      </c>
      <c r="H8" s="7">
        <f t="shared" si="0"/>
        <v>75.640654999999995</v>
      </c>
      <c r="I8" s="8">
        <f t="shared" si="3"/>
        <v>58.25984499999997</v>
      </c>
      <c r="J8" s="9">
        <f t="shared" si="4"/>
        <v>-366.65107499999999</v>
      </c>
    </row>
    <row r="9" spans="1:15" x14ac:dyDescent="0.2">
      <c r="D9">
        <v>5</v>
      </c>
      <c r="E9" s="7">
        <v>-540.85299999999995</v>
      </c>
      <c r="F9" s="1"/>
      <c r="H9" s="7">
        <f>E9-F9</f>
        <v>-540.85299999999995</v>
      </c>
      <c r="J9" s="9"/>
    </row>
    <row r="10" spans="1:15" x14ac:dyDescent="0.2">
      <c r="D10">
        <v>6</v>
      </c>
      <c r="E10" s="7">
        <v>-842.78550000000007</v>
      </c>
      <c r="F10" s="1"/>
      <c r="H10" s="7">
        <f>E10-F10</f>
        <v>-842.78550000000007</v>
      </c>
    </row>
    <row r="11" spans="1:15" x14ac:dyDescent="0.2">
      <c r="D11">
        <v>7</v>
      </c>
      <c r="E11" s="7">
        <v>-141.77699999999999</v>
      </c>
      <c r="F11" s="1"/>
      <c r="H11" s="7">
        <f>E11-F11</f>
        <v>-141.77699999999999</v>
      </c>
    </row>
    <row r="14" spans="1:15" x14ac:dyDescent="0.2">
      <c r="D14" s="1" t="s">
        <v>2</v>
      </c>
    </row>
    <row r="15" spans="1:15" x14ac:dyDescent="0.2">
      <c r="D15" t="s">
        <v>11</v>
      </c>
    </row>
    <row r="16" spans="1:15" x14ac:dyDescent="0.2">
      <c r="D16">
        <f>4.52+4.74</f>
        <v>9.26</v>
      </c>
    </row>
    <row r="17" spans="4:7" x14ac:dyDescent="0.2">
      <c r="D17">
        <f>D16/2</f>
        <v>4.63</v>
      </c>
    </row>
    <row r="18" spans="4:7" x14ac:dyDescent="0.2">
      <c r="D18">
        <v>96486</v>
      </c>
      <c r="E18" s="14" t="s">
        <v>12</v>
      </c>
      <c r="F18" s="14" t="s">
        <v>13</v>
      </c>
      <c r="G18" s="14"/>
    </row>
    <row r="19" spans="4:7" x14ac:dyDescent="0.2">
      <c r="D19">
        <f>D17*D18</f>
        <v>446730.18</v>
      </c>
    </row>
    <row r="20" spans="4:7" x14ac:dyDescent="0.2">
      <c r="D20">
        <f>D19/1000</f>
        <v>446.73018000000002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workbookViewId="0">
      <selection activeCell="I20" sqref="I20"/>
    </sheetView>
  </sheetViews>
  <sheetFormatPr baseColWidth="10" defaultColWidth="8.83203125" defaultRowHeight="15" x14ac:dyDescent="0.2"/>
  <cols>
    <col min="1" max="1" width="20.5" customWidth="1"/>
    <col min="2" max="2" width="10.6640625" customWidth="1"/>
    <col min="3" max="3" width="11.33203125" customWidth="1"/>
    <col min="4" max="4" width="11.6640625" customWidth="1"/>
    <col min="8" max="8" width="9.5" bestFit="1" customWidth="1"/>
    <col min="9" max="9" width="10.83203125" bestFit="1" customWidth="1"/>
    <col min="10" max="10" width="9.5" bestFit="1" customWidth="1"/>
    <col min="11" max="11" width="9.6640625" bestFit="1" customWidth="1"/>
    <col min="12" max="12" width="16" bestFit="1" customWidth="1"/>
    <col min="13" max="13" width="13.5" bestFit="1" customWidth="1"/>
    <col min="14" max="14" width="14.5" bestFit="1" customWidth="1"/>
    <col min="15" max="15" width="15.6640625" customWidth="1"/>
  </cols>
  <sheetData>
    <row r="1" spans="1:15" x14ac:dyDescent="0.2">
      <c r="B1" t="s">
        <v>0</v>
      </c>
      <c r="C1" t="s">
        <v>1</v>
      </c>
      <c r="E1" t="s">
        <v>0</v>
      </c>
      <c r="F1" t="s">
        <v>1</v>
      </c>
      <c r="G1" s="1">
        <v>2625.5</v>
      </c>
      <c r="H1" s="1"/>
      <c r="I1" s="1"/>
      <c r="J1" s="1"/>
      <c r="K1" s="1"/>
      <c r="L1" s="1" t="s">
        <v>3</v>
      </c>
      <c r="M1" s="1" t="s">
        <v>2</v>
      </c>
      <c r="N1" s="1" t="s">
        <v>4</v>
      </c>
      <c r="O1" s="1" t="s">
        <v>14</v>
      </c>
    </row>
    <row r="2" spans="1:15" x14ac:dyDescent="0.2">
      <c r="A2" t="s">
        <v>3</v>
      </c>
      <c r="B2">
        <v>-0.19272</v>
      </c>
      <c r="C2" s="3">
        <v>-0.13639999999999999</v>
      </c>
      <c r="D2">
        <v>1</v>
      </c>
      <c r="E2" s="12">
        <f>$G$1*B2</f>
        <v>-505.98635999999999</v>
      </c>
      <c r="F2" s="1">
        <f>$G$1*C2</f>
        <v>-358.1182</v>
      </c>
      <c r="H2" s="7">
        <f t="shared" ref="H2:H11" si="0">E2-F2</f>
        <v>-147.86815999999999</v>
      </c>
      <c r="I2" s="9"/>
      <c r="J2" s="1"/>
      <c r="K2" s="1"/>
      <c r="L2">
        <v>-509.92851000000002</v>
      </c>
      <c r="M2" s="1">
        <v>-446.73018000000002</v>
      </c>
      <c r="N2" s="1">
        <v>0</v>
      </c>
    </row>
    <row r="3" spans="1:15" x14ac:dyDescent="0.2">
      <c r="A3" t="s">
        <v>5</v>
      </c>
      <c r="B3" s="3">
        <v>-0.20599999999999999</v>
      </c>
      <c r="C3" s="3">
        <v>-1.6E-2</v>
      </c>
      <c r="D3">
        <v>2</v>
      </c>
      <c r="E3" s="12">
        <f t="shared" ref="E3:F11" si="1">$G$1*B3</f>
        <v>-540.85299999999995</v>
      </c>
      <c r="F3" s="1">
        <f t="shared" si="1"/>
        <v>-42.008000000000003</v>
      </c>
      <c r="H3" s="7">
        <f t="shared" si="0"/>
        <v>-498.84499999999997</v>
      </c>
      <c r="I3" s="9">
        <f t="shared" ref="I3:I11" si="2">H3-$H$2</f>
        <v>-350.97683999999998</v>
      </c>
      <c r="J3" s="9">
        <f t="shared" ref="J3:J11" si="3">$E$2-F3</f>
        <v>-463.97836000000001</v>
      </c>
      <c r="K3" s="1"/>
      <c r="L3">
        <f>L2</f>
        <v>-509.92851000000002</v>
      </c>
      <c r="M3" s="1">
        <f>M2</f>
        <v>-446.73018000000002</v>
      </c>
      <c r="N3" s="1">
        <v>11</v>
      </c>
    </row>
    <row r="4" spans="1:15" x14ac:dyDescent="0.2">
      <c r="A4" t="s">
        <v>6</v>
      </c>
      <c r="B4" s="3">
        <v>-0.32100000000000001</v>
      </c>
      <c r="C4" s="3">
        <v>-0.188</v>
      </c>
      <c r="D4">
        <v>3</v>
      </c>
      <c r="E4" s="12">
        <f t="shared" si="1"/>
        <v>-842.78550000000007</v>
      </c>
      <c r="F4" s="1">
        <f t="shared" si="1"/>
        <v>-493.59399999999999</v>
      </c>
      <c r="H4" s="7">
        <f t="shared" si="0"/>
        <v>-349.19150000000008</v>
      </c>
      <c r="I4" s="9">
        <f t="shared" si="2"/>
        <v>-201.32334000000009</v>
      </c>
      <c r="J4" s="9">
        <f t="shared" si="3"/>
        <v>-12.392359999999996</v>
      </c>
      <c r="K4" s="1"/>
      <c r="L4" s="1"/>
      <c r="M4" s="1"/>
      <c r="N4" s="1"/>
    </row>
    <row r="5" spans="1:15" x14ac:dyDescent="0.2">
      <c r="A5" t="s">
        <v>7</v>
      </c>
      <c r="B5" s="3">
        <v>-5.3999999999999999E-2</v>
      </c>
      <c r="C5" s="3">
        <v>8.5999999999999993E-2</v>
      </c>
      <c r="D5">
        <v>4</v>
      </c>
      <c r="E5" s="13">
        <f>$G$1*B5</f>
        <v>-141.77699999999999</v>
      </c>
      <c r="F5" s="10">
        <f t="shared" si="1"/>
        <v>225.79299999999998</v>
      </c>
      <c r="H5" s="7">
        <f t="shared" si="0"/>
        <v>-367.56999999999994</v>
      </c>
      <c r="I5" s="9">
        <f t="shared" si="2"/>
        <v>-219.70183999999995</v>
      </c>
      <c r="J5" s="9">
        <f t="shared" si="3"/>
        <v>-731.77936</v>
      </c>
    </row>
    <row r="6" spans="1:15" ht="18" x14ac:dyDescent="0.25">
      <c r="A6" t="s">
        <v>15</v>
      </c>
      <c r="B6">
        <v>-0.17935999999999999</v>
      </c>
      <c r="C6">
        <v>-0.12581999999999999</v>
      </c>
      <c r="D6">
        <v>5</v>
      </c>
      <c r="E6" s="12">
        <f t="shared" ref="E6:E7" si="4">$G$1*B6</f>
        <v>-470.90967999999998</v>
      </c>
      <c r="F6" s="2">
        <f t="shared" si="1"/>
        <v>-330.34040999999996</v>
      </c>
      <c r="H6" s="7">
        <f t="shared" si="0"/>
        <v>-140.56927000000002</v>
      </c>
      <c r="I6" s="9">
        <f t="shared" si="2"/>
        <v>7.2988899999999717</v>
      </c>
      <c r="J6" s="9">
        <f t="shared" si="3"/>
        <v>-175.64595000000003</v>
      </c>
    </row>
    <row r="7" spans="1:15" ht="17" x14ac:dyDescent="0.2">
      <c r="A7" t="s">
        <v>16</v>
      </c>
      <c r="B7">
        <v>-0.17613999999999999</v>
      </c>
      <c r="C7">
        <v>-0.12587000000000001</v>
      </c>
      <c r="D7">
        <v>6</v>
      </c>
      <c r="E7" s="12">
        <f t="shared" si="4"/>
        <v>-462.45556999999997</v>
      </c>
      <c r="F7" s="1">
        <f t="shared" si="1"/>
        <v>-330.47168500000004</v>
      </c>
      <c r="H7" s="7">
        <f t="shared" si="0"/>
        <v>-131.98388499999993</v>
      </c>
      <c r="I7" s="8">
        <f t="shared" si="2"/>
        <v>15.884275000000059</v>
      </c>
      <c r="J7" s="9">
        <f t="shared" si="3"/>
        <v>-175.51467499999995</v>
      </c>
    </row>
    <row r="8" spans="1:15" ht="18" x14ac:dyDescent="0.25">
      <c r="A8" t="s">
        <v>17</v>
      </c>
      <c r="B8">
        <v>-0.29044999999999999</v>
      </c>
      <c r="C8">
        <v>-0.23433000000000001</v>
      </c>
      <c r="D8">
        <v>7</v>
      </c>
      <c r="E8" s="12">
        <f t="shared" ref="E8:E11" si="5">$G$1*B8</f>
        <v>-762.57647499999996</v>
      </c>
      <c r="F8" s="1">
        <f t="shared" si="1"/>
        <v>-615.23341500000004</v>
      </c>
      <c r="H8" s="7">
        <f t="shared" si="0"/>
        <v>-147.34305999999992</v>
      </c>
      <c r="I8" s="9">
        <f t="shared" si="2"/>
        <v>0.52510000000006585</v>
      </c>
      <c r="J8" s="9">
        <f t="shared" si="3"/>
        <v>109.24705500000005</v>
      </c>
    </row>
    <row r="9" spans="1:15" x14ac:dyDescent="0.2">
      <c r="A9" t="s">
        <v>18</v>
      </c>
      <c r="B9">
        <v>-0.28373999999999999</v>
      </c>
      <c r="C9">
        <v>-0.22752</v>
      </c>
      <c r="D9">
        <v>8</v>
      </c>
      <c r="E9" s="12">
        <f t="shared" si="5"/>
        <v>-744.95937000000004</v>
      </c>
      <c r="F9" s="1">
        <f t="shared" si="1"/>
        <v>-597.35375999999997</v>
      </c>
      <c r="H9" s="7">
        <f t="shared" si="0"/>
        <v>-147.60561000000007</v>
      </c>
      <c r="I9" s="9">
        <f t="shared" si="2"/>
        <v>0.26254999999991924</v>
      </c>
      <c r="J9" s="9">
        <f t="shared" si="3"/>
        <v>91.367399999999975</v>
      </c>
    </row>
    <row r="10" spans="1:15" ht="17" x14ac:dyDescent="0.25">
      <c r="A10" t="s">
        <v>19</v>
      </c>
      <c r="B10">
        <v>-7.9549999999999996E-2</v>
      </c>
      <c r="C10">
        <v>-2.8549999999999999E-2</v>
      </c>
      <c r="D10">
        <v>9</v>
      </c>
      <c r="E10" s="12">
        <f t="shared" si="5"/>
        <v>-208.85852499999999</v>
      </c>
      <c r="F10" s="1">
        <f t="shared" si="1"/>
        <v>-74.958024999999992</v>
      </c>
      <c r="H10" s="7">
        <f t="shared" si="0"/>
        <v>-133.90049999999999</v>
      </c>
      <c r="I10" s="8">
        <f t="shared" si="2"/>
        <v>13.967659999999995</v>
      </c>
      <c r="J10" s="9">
        <f t="shared" si="3"/>
        <v>-431.02833499999997</v>
      </c>
    </row>
    <row r="11" spans="1:15" ht="17" x14ac:dyDescent="0.2">
      <c r="A11" t="s">
        <v>20</v>
      </c>
      <c r="B11">
        <v>-7.5249999999999997E-2</v>
      </c>
      <c r="C11">
        <v>-2.256E-2</v>
      </c>
      <c r="D11">
        <v>10</v>
      </c>
      <c r="E11" s="12">
        <f t="shared" si="5"/>
        <v>-197.56887499999999</v>
      </c>
      <c r="F11" s="1">
        <f t="shared" si="1"/>
        <v>-59.231279999999998</v>
      </c>
      <c r="H11" s="7">
        <f t="shared" si="0"/>
        <v>-138.33759499999999</v>
      </c>
      <c r="I11" s="9">
        <f t="shared" si="2"/>
        <v>9.5305649999999957</v>
      </c>
      <c r="J11" s="9">
        <f t="shared" si="3"/>
        <v>-446.75508000000002</v>
      </c>
    </row>
    <row r="12" spans="1:15" x14ac:dyDescent="0.2">
      <c r="D12">
        <v>5</v>
      </c>
      <c r="E12" s="12">
        <v>-540.85299999999995</v>
      </c>
      <c r="F12" s="1"/>
      <c r="G12" s="7"/>
    </row>
    <row r="13" spans="1:15" x14ac:dyDescent="0.2">
      <c r="D13">
        <v>5</v>
      </c>
      <c r="E13" s="12">
        <v>-540.85299999999995</v>
      </c>
      <c r="F13" s="1"/>
      <c r="G13" s="7"/>
    </row>
    <row r="14" spans="1:15" x14ac:dyDescent="0.2">
      <c r="D14">
        <v>7</v>
      </c>
      <c r="E14" s="12">
        <v>-842.78550000000007</v>
      </c>
      <c r="F14" s="1"/>
      <c r="G14" s="7"/>
    </row>
    <row r="15" spans="1:15" x14ac:dyDescent="0.2">
      <c r="D15">
        <v>7</v>
      </c>
      <c r="E15" s="12">
        <v>-842.78550000000007</v>
      </c>
      <c r="G15" s="7"/>
    </row>
    <row r="16" spans="1:15" x14ac:dyDescent="0.2">
      <c r="B16" s="1"/>
      <c r="C16" s="1" t="s">
        <v>3</v>
      </c>
      <c r="D16">
        <v>9</v>
      </c>
      <c r="E16" s="12">
        <v>-141.77699999999999</v>
      </c>
      <c r="G16" s="7"/>
    </row>
    <row r="17" spans="2:7" x14ac:dyDescent="0.2">
      <c r="C17" s="4" t="s">
        <v>21</v>
      </c>
      <c r="D17">
        <v>9</v>
      </c>
      <c r="E17" s="12">
        <v>-141.77699999999999</v>
      </c>
      <c r="G17" s="7"/>
    </row>
    <row r="18" spans="2:7" x14ac:dyDescent="0.2">
      <c r="C18">
        <f>5.1+5.47</f>
        <v>10.57</v>
      </c>
    </row>
    <row r="19" spans="2:7" x14ac:dyDescent="0.2">
      <c r="C19">
        <f>C18/2</f>
        <v>5.2850000000000001</v>
      </c>
    </row>
    <row r="20" spans="2:7" x14ac:dyDescent="0.2">
      <c r="C20">
        <v>96486</v>
      </c>
      <c r="D20" s="14" t="s">
        <v>12</v>
      </c>
      <c r="E20" s="14" t="s">
        <v>13</v>
      </c>
      <c r="F20" s="14"/>
    </row>
    <row r="21" spans="2:7" x14ac:dyDescent="0.2">
      <c r="C21">
        <f>C19*C20</f>
        <v>509928.51</v>
      </c>
      <c r="E21" s="14"/>
    </row>
    <row r="22" spans="2:7" x14ac:dyDescent="0.2">
      <c r="C22">
        <f>C21/1000</f>
        <v>509.92851000000002</v>
      </c>
    </row>
    <row r="26" spans="2:7" x14ac:dyDescent="0.2">
      <c r="B26" s="5">
        <v>8.4585599999999997E-19</v>
      </c>
      <c r="C26" s="5">
        <f>B26/1000</f>
        <v>8.4585599999999996E-22</v>
      </c>
    </row>
  </sheetData>
  <hyperlinks>
    <hyperlink ref="C17" r:id="rId1" tooltip="Boron" display="http://en.wikipedia.org/wiki/Boron" xr:uid="{00000000-0004-0000-0100-000000000000}"/>
  </hyperlinks>
  <pageMargins left="0.7" right="0.7" top="0.75" bottom="0.75" header="0.3" footer="0.3"/>
  <pageSetup orientation="portrait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ef96ce-a314-419e-8c8a-942fc8c09c59">
      <Terms xmlns="http://schemas.microsoft.com/office/infopath/2007/PartnerControls"/>
    </lcf76f155ced4ddcb4097134ff3c332f>
    <TaxCatchAll xmlns="7bec163e-48a7-4e35-9d3a-39a8f45240b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C3E5601ABE524482058305927F1A78" ma:contentTypeVersion="11" ma:contentTypeDescription="Create a new document." ma:contentTypeScope="" ma:versionID="5452a544198c2e6be9f7e5ca58991b02">
  <xsd:schema xmlns:xsd="http://www.w3.org/2001/XMLSchema" xmlns:xs="http://www.w3.org/2001/XMLSchema" xmlns:p="http://schemas.microsoft.com/office/2006/metadata/properties" xmlns:ns2="d6ef96ce-a314-419e-8c8a-942fc8c09c59" xmlns:ns3="7bec163e-48a7-4e35-9d3a-39a8f45240b0" targetNamespace="http://schemas.microsoft.com/office/2006/metadata/properties" ma:root="true" ma:fieldsID="dbf6a5c87b45267ed0e7d5c408e6ff1d" ns2:_="" ns3:_="">
    <xsd:import namespace="d6ef96ce-a314-419e-8c8a-942fc8c09c59"/>
    <xsd:import namespace="7bec163e-48a7-4e35-9d3a-39a8f4524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ef96ce-a314-419e-8c8a-942fc8c09c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c414726-6ae4-4cb5-99f3-fdc6235cc8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c163e-48a7-4e35-9d3a-39a8f45240b0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d48396-2383-4739-b3f7-a846c0241a2d}" ma:internalName="TaxCatchAll" ma:showField="CatchAllData" ma:web="7bec163e-48a7-4e35-9d3a-39a8f45240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E88A2A-805C-4D52-AB4C-C8B5CDB886AD}">
  <ds:schemaRefs>
    <ds:schemaRef ds:uri="http://schemas.microsoft.com/office/2006/metadata/properties"/>
    <ds:schemaRef ds:uri="http://schemas.microsoft.com/office/infopath/2007/PartnerControls"/>
    <ds:schemaRef ds:uri="d6ef96ce-a314-419e-8c8a-942fc8c09c59"/>
    <ds:schemaRef ds:uri="7bec163e-48a7-4e35-9d3a-39a8f45240b0"/>
  </ds:schemaRefs>
</ds:datastoreItem>
</file>

<file path=customXml/itemProps2.xml><?xml version="1.0" encoding="utf-8"?>
<ds:datastoreItem xmlns:ds="http://schemas.openxmlformats.org/officeDocument/2006/customXml" ds:itemID="{CD449D42-0BF7-4F39-B374-DFD1086DE6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CB8191-09D3-448A-B112-B4F430A1E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ef96ce-a314-419e-8c8a-942fc8c09c59"/>
    <ds:schemaRef ds:uri="7bec163e-48a7-4e35-9d3a-39a8f4524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Energias Trp Ag</vt:lpstr>
      <vt:lpstr>Energias Trp Au</vt:lpstr>
      <vt:lpstr>Chart1</vt:lpstr>
      <vt:lpstr>Chart2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Leito</dc:creator>
  <cp:keywords/>
  <dc:description/>
  <cp:lastModifiedBy>Tamara Felix Massa</cp:lastModifiedBy>
  <cp:revision/>
  <dcterms:created xsi:type="dcterms:W3CDTF">2012-07-20T20:26:18Z</dcterms:created>
  <dcterms:modified xsi:type="dcterms:W3CDTF">2024-08-22T08:26:45Z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0x01010068C3E5601ABE524482058305927F1A78</vt:lpwstr>
  </property>
  <property fmtid="{D5CDD505-2E9C-101B-9397-08002B2CF9AE}" pid="3" name="MediaServiceImageTags">
    <vt:lpwstr/>
  </property>
</Properties>
</file>