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tc\Downloads\"/>
    </mc:Choice>
  </mc:AlternateContent>
  <xr:revisionPtr revIDLastSave="0" documentId="8_{79A799CB-DF76-4D11-8C08-7A9719DDECF4}" xr6:coauthVersionLast="47" xr6:coauthVersionMax="47" xr10:uidLastSave="{00000000-0000-0000-0000-000000000000}"/>
  <bookViews>
    <workbookView xWindow="-120" yWindow="-120" windowWidth="29040" windowHeight="15720" tabRatio="682" activeTab="1" xr2:uid="{B4B4FC3D-FC4A-4F46-A999-07E494F25D17}"/>
  </bookViews>
  <sheets>
    <sheet name="Instrucciones" sheetId="9" r:id="rId1"/>
    <sheet name="Evaluación Estudiante" sheetId="8" r:id="rId2"/>
    <sheet name="Cursos Medulares Obligatorios" sheetId="1" r:id="rId3"/>
    <sheet name="Ciencias Agroambientales" sheetId="2" r:id="rId4"/>
    <sheet name="CIAN" sheetId="3" r:id="rId5"/>
    <sheet name="CITA" sheetId="4" r:id="rId6"/>
    <sheet name="ECAG" sheetId="5" r:id="rId7"/>
    <sheet name="EDAG" sheetId="6" r:id="rId8"/>
    <sheet name="Otros" sheetId="7" r:id="rId9"/>
  </sheets>
  <definedNames>
    <definedName name="_xlnm.Print_Area" localSheetId="1">'Evaluación Estudiante'!$A$1:$E$139</definedName>
    <definedName name="_xlnm.Print_Titles" localSheetId="1">'Evaluación Estudiante'!$1:$29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8" l="1"/>
  <c r="C28" i="8"/>
  <c r="D124" i="8"/>
  <c r="D125" i="8" s="1"/>
  <c r="D130" i="8"/>
  <c r="D131" i="8"/>
  <c r="D132" i="8"/>
  <c r="D133" i="8"/>
  <c r="D134" i="8"/>
  <c r="D135" i="8"/>
  <c r="D136" i="8"/>
  <c r="D137" i="8"/>
  <c r="D129" i="8"/>
  <c r="D110" i="8"/>
  <c r="D111" i="8"/>
  <c r="D112" i="8"/>
  <c r="D113" i="8"/>
  <c r="D114" i="8"/>
  <c r="D115" i="8"/>
  <c r="D116" i="8"/>
  <c r="D117" i="8"/>
  <c r="D118" i="8"/>
  <c r="D119" i="8"/>
  <c r="D109" i="8"/>
  <c r="D100" i="8"/>
  <c r="D101" i="8"/>
  <c r="D102" i="8"/>
  <c r="D103" i="8"/>
  <c r="D104" i="8"/>
  <c r="D99" i="8"/>
  <c r="D88" i="8"/>
  <c r="D89" i="8"/>
  <c r="D90" i="8"/>
  <c r="D91" i="8"/>
  <c r="D92" i="8"/>
  <c r="D93" i="8"/>
  <c r="D94" i="8"/>
  <c r="D87" i="8"/>
  <c r="D64" i="8"/>
  <c r="D65" i="8"/>
  <c r="D63" i="8"/>
  <c r="D71" i="8"/>
  <c r="D72" i="8"/>
  <c r="D73" i="8"/>
  <c r="D74" i="8"/>
  <c r="D75" i="8"/>
  <c r="D76" i="8"/>
  <c r="D77" i="8"/>
  <c r="D78" i="8"/>
  <c r="D79" i="8"/>
  <c r="D80" i="8"/>
  <c r="D81" i="8"/>
  <c r="D82" i="8"/>
  <c r="D70" i="8"/>
  <c r="D59" i="8"/>
  <c r="D60" i="8"/>
  <c r="D61" i="8"/>
  <c r="D62" i="8"/>
  <c r="D58" i="8"/>
  <c r="D46" i="8"/>
  <c r="D47" i="8"/>
  <c r="D48" i="8"/>
  <c r="D49" i="8"/>
  <c r="D50" i="8"/>
  <c r="D51" i="8"/>
  <c r="D52" i="8"/>
  <c r="D45" i="8"/>
  <c r="D53" i="8"/>
  <c r="D54" i="8" l="1"/>
  <c r="C32" i="8" s="1"/>
  <c r="D66" i="8"/>
  <c r="C37" i="8" s="1"/>
  <c r="D120" i="8"/>
  <c r="D138" i="8"/>
  <c r="D83" i="8"/>
  <c r="D105" i="8"/>
  <c r="D95" i="8"/>
  <c r="C33" i="8" l="1"/>
  <c r="C27" i="8" s="1"/>
  <c r="C38" i="8"/>
  <c r="C39" i="8" s="1"/>
</calcChain>
</file>

<file path=xl/sharedStrings.xml><?xml version="1.0" encoding="utf-8"?>
<sst xmlns="http://schemas.openxmlformats.org/spreadsheetml/2006/main" count="531" uniqueCount="199">
  <si>
    <t>Código del Curso</t>
  </si>
  <si>
    <t>Título del curso</t>
  </si>
  <si>
    <t>Créditos</t>
  </si>
  <si>
    <t>Analysis of Agriculture in the Caribbean Tropics</t>
  </si>
  <si>
    <t>Applied Statistical Models in Agricultural Research</t>
  </si>
  <si>
    <t>Environmental Interactions in Farm Animals</t>
  </si>
  <si>
    <t>Methodology and Instrumentation Applied to Horticulture</t>
  </si>
  <si>
    <t>Advanced Agroaclimatology</t>
  </si>
  <si>
    <t>Insect Ecology</t>
  </si>
  <si>
    <t>Plant Breeding Laboratory and Field Techniques</t>
  </si>
  <si>
    <t>CFIT 8007</t>
  </si>
  <si>
    <t>Breeding for Biotic and Abiotic Stress in Plants</t>
  </si>
  <si>
    <t>CIAG 8925</t>
  </si>
  <si>
    <t>Doctoral Seminar</t>
  </si>
  <si>
    <t>CIAG 8999</t>
  </si>
  <si>
    <t>Doctoral Research and Thesis</t>
  </si>
  <si>
    <t>CIAN 8020</t>
  </si>
  <si>
    <t>Non-ruminant farm animal nutrition</t>
  </si>
  <si>
    <t>CIAN 8025</t>
  </si>
  <si>
    <t>Vitamin metabolism in animals</t>
  </si>
  <si>
    <t>CIAN 8630</t>
  </si>
  <si>
    <t>Animal Endocrinology</t>
  </si>
  <si>
    <t>HORT8040</t>
  </si>
  <si>
    <t>Molecular Markers in Crops</t>
  </si>
  <si>
    <t>PROC 8006</t>
  </si>
  <si>
    <t>Insect Behavior</t>
  </si>
  <si>
    <t>PROC 8016</t>
  </si>
  <si>
    <t>Advanced Plant Bacteriology</t>
  </si>
  <si>
    <t>AGRO 6005</t>
  </si>
  <si>
    <t>Use of Statistical Computer Packages in Biometry</t>
  </si>
  <si>
    <t>AGRO 6300</t>
  </si>
  <si>
    <t>Simulation of Agricultural Systems</t>
  </si>
  <si>
    <t>AGRO 6505</t>
  </si>
  <si>
    <t>Advanced Soil Fertility</t>
  </si>
  <si>
    <t>AGRO 6600</t>
  </si>
  <si>
    <t>Advanced Biometrics</t>
  </si>
  <si>
    <t>AGRO 6604</t>
  </si>
  <si>
    <t>Soil-Plant Relationships</t>
  </si>
  <si>
    <t>AGRO 6607</t>
  </si>
  <si>
    <t>Soil Chemistry</t>
  </si>
  <si>
    <t>AGRO 6612</t>
  </si>
  <si>
    <t>Management of Tropical Soils</t>
  </si>
  <si>
    <t>AGRO 6624</t>
  </si>
  <si>
    <t>Soil Mineralogy</t>
  </si>
  <si>
    <t>CFIT 6009</t>
  </si>
  <si>
    <t>Advanced Plant Genetics</t>
  </si>
  <si>
    <t>CFIT 6105</t>
  </si>
  <si>
    <t>Plant Breeding Methods</t>
  </si>
  <si>
    <t>CFIT 6611</t>
  </si>
  <si>
    <t>Advanced Plant Breeding</t>
  </si>
  <si>
    <t>CFIT 6644</t>
  </si>
  <si>
    <t>Environmental Physiology</t>
  </si>
  <si>
    <t>CFIT 6645</t>
  </si>
  <si>
    <t>Advances in Biological Nitrogen Fixation</t>
  </si>
  <si>
    <t>CIAN 6604</t>
  </si>
  <si>
    <t>Animal Nutrition</t>
  </si>
  <si>
    <t>CIAN 6606</t>
  </si>
  <si>
    <t>Experimental Nutrition</t>
  </si>
  <si>
    <t>CIAN 6611</t>
  </si>
  <si>
    <t>Ruminant Nutrition</t>
  </si>
  <si>
    <t>CIAN 6617</t>
  </si>
  <si>
    <t>Advanced Reproduction</t>
  </si>
  <si>
    <t>CIAN 6625</t>
  </si>
  <si>
    <t>Animal Energy Metabolism</t>
  </si>
  <si>
    <t>CIAN 6626</t>
  </si>
  <si>
    <t>Animal Protein Metabolism</t>
  </si>
  <si>
    <t>CIAN 6637</t>
  </si>
  <si>
    <t>Neuroendocrine and Circulatory Physiology</t>
  </si>
  <si>
    <t>CIAN 6638</t>
  </si>
  <si>
    <t>Renal, respiratory and Digestive Physiology</t>
  </si>
  <si>
    <t>CITA 6016</t>
  </si>
  <si>
    <t>Sensory Properties of Food</t>
  </si>
  <si>
    <t>CITA 6017</t>
  </si>
  <si>
    <t>Food Toxicology</t>
  </si>
  <si>
    <t>CITA 6615</t>
  </si>
  <si>
    <t>Food Technology</t>
  </si>
  <si>
    <t>Safety of fruit and vegetable products</t>
  </si>
  <si>
    <t>Food Processing I</t>
  </si>
  <si>
    <t>Food Processing Laboratory I</t>
  </si>
  <si>
    <t>ECAG 6601</t>
  </si>
  <si>
    <t>Resources Economics</t>
  </si>
  <si>
    <t>ECAG 6604</t>
  </si>
  <si>
    <t>Advanced Farm Management</t>
  </si>
  <si>
    <t>ECAG 6611</t>
  </si>
  <si>
    <t>ECAG 6631</t>
  </si>
  <si>
    <t>Advanced Agricultural Marketing</t>
  </si>
  <si>
    <t>ECAG 6635</t>
  </si>
  <si>
    <t>Global Agribusiness Marketing</t>
  </si>
  <si>
    <t>ECAG 6641</t>
  </si>
  <si>
    <t>Agricultural Development</t>
  </si>
  <si>
    <t>ECAG 6650</t>
  </si>
  <si>
    <t>Economics of Agricultural Policiy</t>
  </si>
  <si>
    <t>ECAG 6654</t>
  </si>
  <si>
    <t>Rural Sociology Problems</t>
  </si>
  <si>
    <t>ECAG 6660</t>
  </si>
  <si>
    <t>Agricultural Prices</t>
  </si>
  <si>
    <t>ECAG 6665</t>
  </si>
  <si>
    <t>Applied Econometrics I</t>
  </si>
  <si>
    <t>ECAG 6666</t>
  </si>
  <si>
    <t>Applied Econometrics II</t>
  </si>
  <si>
    <t>EDAG 6601</t>
  </si>
  <si>
    <t>Advanced methods in Teaching Vocational Agriculture</t>
  </si>
  <si>
    <t>BIOL 6015</t>
  </si>
  <si>
    <t xml:space="preserve">Insect Morphology </t>
  </si>
  <si>
    <t>BIOL 6040</t>
  </si>
  <si>
    <t>Biogeography</t>
  </si>
  <si>
    <t>BIOL 6637</t>
  </si>
  <si>
    <t>Taxonomy and Morphology of Fungi</t>
  </si>
  <si>
    <t>BIOL 6705</t>
  </si>
  <si>
    <t>Advanced Food Microbiology</t>
  </si>
  <si>
    <t>BIOL 6806</t>
  </si>
  <si>
    <t>Biological Systematics</t>
  </si>
  <si>
    <t>INCI 6006</t>
  </si>
  <si>
    <t>Groundwater Hydrology</t>
  </si>
  <si>
    <t>INCI 6008</t>
  </si>
  <si>
    <t>Water Resources Systems</t>
  </si>
  <si>
    <t>QUIM 6215</t>
  </si>
  <si>
    <t>Advanced Analytical Chemistry</t>
  </si>
  <si>
    <t>QUIM 6815</t>
  </si>
  <si>
    <t xml:space="preserve">Plant Biochemistry </t>
  </si>
  <si>
    <t>PROC 6650</t>
  </si>
  <si>
    <t>Phytovirology</t>
  </si>
  <si>
    <t>CITA/HORT 6007</t>
  </si>
  <si>
    <t>CITA/HORT 6601</t>
  </si>
  <si>
    <t>CITA/HORT 6603</t>
  </si>
  <si>
    <t>Economics of Agricultural Production</t>
  </si>
  <si>
    <t>CIAG 8000</t>
  </si>
  <si>
    <t>CIAG 8005</t>
  </si>
  <si>
    <t>CIAN 8040</t>
  </si>
  <si>
    <t>HORT 8030</t>
  </si>
  <si>
    <t>AGRO 6017</t>
  </si>
  <si>
    <t>PROC 8007</t>
  </si>
  <si>
    <t>CFIT 8009</t>
  </si>
  <si>
    <t>Tipo de Curso</t>
  </si>
  <si>
    <t>Medular</t>
  </si>
  <si>
    <t>Electiva Profesional</t>
  </si>
  <si>
    <t>Departamento</t>
  </si>
  <si>
    <t>Ciencias Agroembientales</t>
  </si>
  <si>
    <t>Ciencia y Tecnología de Aliemntos</t>
  </si>
  <si>
    <t>Economía Agrícola</t>
  </si>
  <si>
    <t>Educación Agrícola</t>
  </si>
  <si>
    <t>Otros Departamentos</t>
  </si>
  <si>
    <t>Ciencias Agrícolas</t>
  </si>
  <si>
    <t>Ciencia Animal</t>
  </si>
  <si>
    <t>Curso Obligatorio</t>
  </si>
  <si>
    <t>Aprobado</t>
  </si>
  <si>
    <t>Número de Estudiante:</t>
  </si>
  <si>
    <t>Presidente(a) de Comité:</t>
  </si>
  <si>
    <t>Título del Curso</t>
  </si>
  <si>
    <t>Créditos Aprobados</t>
  </si>
  <si>
    <t>CURSOS MEDULARES</t>
  </si>
  <si>
    <t>TOTAL CURSOS MEDULARES Y OBLIGATORIOS</t>
  </si>
  <si>
    <t>COLEGIO DE CIENCIAS AGRÍCOLAS</t>
  </si>
  <si>
    <t>UNIVERSIDAD DE PUERTO RICO</t>
  </si>
  <si>
    <t>RECINTO UNIVERSITARIO DE MAYAGÜEZ</t>
  </si>
  <si>
    <t>HOJA DE EVALUACIÓN</t>
  </si>
  <si>
    <t>PROGAMA DOCTORAL EN AGRICULTURA TROPICAL</t>
  </si>
  <si>
    <t>CURSOS ELECTIVOS</t>
  </si>
  <si>
    <t xml:space="preserve">CURSOS ELECTIVOS NIVEL 8000 </t>
  </si>
  <si>
    <t>Cantidad de créditos medulares aprobados</t>
  </si>
  <si>
    <t>TOTAL CURSOS NIVEL 8000</t>
  </si>
  <si>
    <t>CURSOS MEDULARES Y OBLIGATORIOS</t>
  </si>
  <si>
    <t>Cantidad de créditos aprobados NIVEL 8000</t>
  </si>
  <si>
    <t>Cantidad de créditos aprobados NIVEL 6000</t>
  </si>
  <si>
    <t>CANTIDAD DE CRÉDITOS MEDULARES POR APROBAR</t>
  </si>
  <si>
    <t>CURSOS CIENCIAS AGROAMBIENTALES</t>
  </si>
  <si>
    <t>CURSOS CIENCIA ANIMAL</t>
  </si>
  <si>
    <t>TOTAL CURSOS ELECTIVOS CIENCIAS AGROAMBIENTALES</t>
  </si>
  <si>
    <t>TOTAL CURSOS CIENCIA ANIMAL</t>
  </si>
  <si>
    <t>CURSOS CIENCIA Y TECNOLOGÍA DE ALIMENTOS</t>
  </si>
  <si>
    <t>TOTAL CURSOS CIENCIA Y TENCNOLOGÍA DE ALIEMENTOS</t>
  </si>
  <si>
    <t>CURSOS ECONOMÍA AGRÍCOLA</t>
  </si>
  <si>
    <t>CURSOS EDUCACIÓN AGRÍCOLA</t>
  </si>
  <si>
    <t>TOTAL CURSOS ECONOMÍA AGRÍCOLA</t>
  </si>
  <si>
    <t>TOTAL CURSOS EDUCACIÓN AGRÍCOLA</t>
  </si>
  <si>
    <t>CURSOS EN OTROS PROGRAMAS</t>
  </si>
  <si>
    <t>TOTAL CURSOS EN OTROS PROGRAMAS</t>
  </si>
  <si>
    <t>CANTIDAD DE CRÉDITOS ELECTIVOS POR APROBAR</t>
  </si>
  <si>
    <t>CANTIDAD DE CRÉDITOS NECESARIOS PHD</t>
  </si>
  <si>
    <t>*   Aprobado por los miembros de comité de disertación</t>
  </si>
  <si>
    <r>
      <t>Transferidos de Maestría (no más de 15crs)</t>
    </r>
    <r>
      <rPr>
        <vertAlign val="superscript"/>
        <sz val="12"/>
        <rFont val="Times New Roman"/>
        <family val="1"/>
      </rPr>
      <t>*,**</t>
    </r>
  </si>
  <si>
    <t>** No puede seleccionar los cursos transferidos de la maestría de la lista de cursos, de lo contario hay doble conteo.</t>
  </si>
  <si>
    <t>Oportunidad</t>
  </si>
  <si>
    <t>QUALIFYING EXAM AND ORAL EXAM</t>
  </si>
  <si>
    <t>TOTAL DE DE CRÉDITOS APROBADOS</t>
  </si>
  <si>
    <t>Pasó</t>
  </si>
  <si>
    <t>No pasó</t>
  </si>
  <si>
    <t xml:space="preserve">Nombre y Apellidos del(de la) Estudiante : </t>
  </si>
  <si>
    <t>Primera oportunidad exámen cualificatorio</t>
  </si>
  <si>
    <t>Segunda oportunidad exámen cualificatorio</t>
  </si>
  <si>
    <t>Miembro de Comite:</t>
  </si>
  <si>
    <t>INFORMACIÓN DEL(DE LA) ESTUDIANTE Y COMITÉ</t>
  </si>
  <si>
    <t>Exámen Oral (defensa de propuesta de investigación)</t>
  </si>
  <si>
    <t xml:space="preserve">1. Favor de completar la información del(de la) estudiante, seleccionar si tomó examenes qualificatorios y exámen oral. </t>
  </si>
  <si>
    <t xml:space="preserve">2. Seleccione los cursos aprobados marcando el "check box" correspondiente en las pestañas de los programas académicos. </t>
  </si>
  <si>
    <t>3. Selecione los cursos transferidos o convalidados de la maestría.</t>
  </si>
  <si>
    <t xml:space="preserve">4.  Coloque en número de créditos de la maestría transferidos o convalidados. </t>
  </si>
  <si>
    <t>TOTAL DE DE CRÉDITOS ELECTIVOS POR APROBAR</t>
  </si>
  <si>
    <t>TOTAL DE DE CRÉDITOS MEDULARES POR APROBAR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</si>
</sst>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_\ 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8"/>
      <name val="Aptos Narrow"/>
      <family val="2"/>
      <scheme val="minor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vertAlign val="superscript"/>
      <sz val="12"/>
      <name val="Times New Roman"/>
      <family val="1"/>
    </font>
    <font>
      <sz val="18"/>
      <color theme="1"/>
      <name val="Aptos Narrow"/>
      <family val="2"/>
      <scheme val="minor"/>
    </font>
    <font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4" borderId="0" xfId="0" applyFont="1" applyFill="1" applyAlignment="1">
      <alignment horizontal="center"/>
    </xf>
    <xf numFmtId="0" fontId="7" fillId="4" borderId="0" xfId="0" applyFont="1" applyFill="1"/>
    <xf numFmtId="0" fontId="5" fillId="4" borderId="2" xfId="0" applyFont="1" applyFill="1" applyBorder="1"/>
    <xf numFmtId="0" fontId="7" fillId="4" borderId="4" xfId="0" applyFont="1" applyFill="1" applyBorder="1"/>
    <xf numFmtId="0" fontId="5" fillId="4" borderId="6" xfId="0" applyFont="1" applyFill="1" applyBorder="1"/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12" fillId="4" borderId="13" xfId="0" applyFont="1" applyFill="1" applyBorder="1"/>
    <xf numFmtId="0" fontId="12" fillId="4" borderId="16" xfId="0" applyFont="1" applyFill="1" applyBorder="1"/>
    <xf numFmtId="0" fontId="7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4" borderId="1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4" borderId="23" xfId="0" applyFont="1" applyFill="1" applyBorder="1"/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12" fillId="4" borderId="0" xfId="0" applyFont="1" applyFill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 applyProtection="1">
      <alignment horizontal="center"/>
      <protection locked="0"/>
    </xf>
    <xf numFmtId="164" fontId="5" fillId="4" borderId="0" xfId="0" applyNumberFormat="1" applyFont="1" applyFill="1" applyAlignment="1" applyProtection="1">
      <alignment horizontal="center"/>
      <protection locked="0"/>
    </xf>
    <xf numFmtId="164" fontId="5" fillId="4" borderId="24" xfId="0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164" fontId="7" fillId="4" borderId="16" xfId="0" applyNumberFormat="1" applyFont="1" applyFill="1" applyBorder="1" applyAlignment="1">
      <alignment horizontal="center"/>
    </xf>
    <xf numFmtId="164" fontId="7" fillId="4" borderId="17" xfId="0" applyNumberFormat="1" applyFont="1" applyFill="1" applyBorder="1" applyAlignment="1">
      <alignment horizontal="center"/>
    </xf>
    <xf numFmtId="164" fontId="7" fillId="4" borderId="18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12" fillId="3" borderId="11" xfId="0" applyFont="1" applyFill="1" applyBorder="1" applyAlignment="1">
      <alignment horizontal="left"/>
    </xf>
    <xf numFmtId="0" fontId="12" fillId="3" borderId="19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4" borderId="13" xfId="0" applyFill="1" applyBorder="1"/>
    <xf numFmtId="0" fontId="10" fillId="4" borderId="14" xfId="0" applyFont="1" applyFill="1" applyBorder="1" applyAlignment="1">
      <alignment horizontal="center"/>
    </xf>
    <xf numFmtId="0" fontId="0" fillId="4" borderId="15" xfId="0" applyFill="1" applyBorder="1"/>
    <xf numFmtId="0" fontId="0" fillId="4" borderId="23" xfId="0" applyFill="1" applyBorder="1"/>
    <xf numFmtId="0" fontId="10" fillId="4" borderId="0" xfId="0" applyFont="1" applyFill="1" applyBorder="1" applyAlignment="1">
      <alignment horizontal="center"/>
    </xf>
    <xf numFmtId="0" fontId="0" fillId="4" borderId="24" xfId="0" applyFill="1" applyBorder="1"/>
    <xf numFmtId="0" fontId="15" fillId="4" borderId="0" xfId="0" applyFont="1" applyFill="1" applyBorder="1"/>
    <xf numFmtId="0" fontId="16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0" fillId="4" borderId="0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2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20</xdr:row>
      <xdr:rowOff>71437</xdr:rowOff>
    </xdr:from>
    <xdr:to>
      <xdr:col>10</xdr:col>
      <xdr:colOff>494147</xdr:colOff>
      <xdr:row>26</xdr:row>
      <xdr:rowOff>57871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29C93BF-BCB7-EB26-9E41-B106FCCEF621}"/>
            </a:ext>
          </a:extLst>
        </xdr:cNvPr>
        <xdr:cNvGrpSpPr/>
      </xdr:nvGrpSpPr>
      <xdr:grpSpPr>
        <a:xfrm>
          <a:off x="2364581" y="5750718"/>
          <a:ext cx="4201754" cy="1129434"/>
          <a:chOff x="733425" y="3900487"/>
          <a:chExt cx="4218422" cy="112943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8EC820CB-2C8E-4DED-A199-97C45DFA85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66500" y="3917517"/>
            <a:ext cx="685347" cy="1095375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26DB5A7-E2B6-4245-9DAF-43512067EE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43275" y="3900487"/>
            <a:ext cx="720757" cy="1129434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ABCF4B8-E87C-4A3A-B520-1B71A77878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1" y="3941330"/>
            <a:ext cx="1000124" cy="1047749"/>
          </a:xfrm>
          <a:prstGeom prst="rect">
            <a:avLst/>
          </a:prstGeom>
        </xdr:spPr>
      </xdr:pic>
      <xdr:pic>
        <xdr:nvPicPr>
          <xdr:cNvPr id="5" name="Picture 4" descr="University of Puerto Rico - Wikipedia">
            <a:extLst>
              <a:ext uri="{FF2B5EF4-FFF2-40B4-BE49-F238E27FC236}">
                <a16:creationId xmlns:a16="http://schemas.microsoft.com/office/drawing/2014/main" id="{37753961-308E-76C7-9FA4-25AF3EBE2C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3425" y="3903229"/>
            <a:ext cx="1134688" cy="11239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989900</xdr:colOff>
      <xdr:row>1</xdr:row>
      <xdr:rowOff>47625</xdr:rowOff>
    </xdr:from>
    <xdr:to>
      <xdr:col>3</xdr:col>
      <xdr:colOff>1675247</xdr:colOff>
      <xdr:row>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0DCADE-A26A-F22B-0690-D951B123F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1875" y="285750"/>
          <a:ext cx="685347" cy="1047750"/>
        </a:xfrm>
        <a:prstGeom prst="rect">
          <a:avLst/>
        </a:prstGeom>
      </xdr:spPr>
    </xdr:pic>
    <xdr:clientData/>
  </xdr:twoCellAnchor>
  <xdr:twoCellAnchor editAs="oneCell">
    <xdr:from>
      <xdr:col>2</xdr:col>
      <xdr:colOff>2876550</xdr:colOff>
      <xdr:row>1</xdr:row>
      <xdr:rowOff>0</xdr:rowOff>
    </xdr:from>
    <xdr:to>
      <xdr:col>3</xdr:col>
      <xdr:colOff>720757</xdr:colOff>
      <xdr:row>5</xdr:row>
      <xdr:rowOff>167409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FA7279-A264-DC02-FE9B-57FBB7161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200025"/>
          <a:ext cx="720757" cy="108180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1</xdr:row>
      <xdr:rowOff>104775</xdr:rowOff>
    </xdr:from>
    <xdr:to>
      <xdr:col>1</xdr:col>
      <xdr:colOff>1190625</xdr:colOff>
      <xdr:row>5</xdr:row>
      <xdr:rowOff>190499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4B1B2A-EE0D-02CE-E8CE-98581C4A8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1" y="304800"/>
          <a:ext cx="1000124" cy="10001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635C-5B09-4304-B689-9F5600D6838E}">
  <dimension ref="B1:N27"/>
  <sheetViews>
    <sheetView zoomScale="80" zoomScaleNormal="80" workbookViewId="0">
      <selection activeCell="T15" sqref="T15"/>
    </sheetView>
  </sheetViews>
  <sheetFormatPr defaultRowHeight="15" x14ac:dyDescent="0.25"/>
  <cols>
    <col min="1" max="16384" width="9.140625" style="88"/>
  </cols>
  <sheetData>
    <row r="1" spans="2:14" ht="15.75" thickBot="1" x14ac:dyDescent="0.3"/>
    <row r="2" spans="2:14" ht="22.5" x14ac:dyDescent="0.3">
      <c r="B2" s="89"/>
      <c r="C2" s="90" t="s">
        <v>153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</row>
    <row r="3" spans="2:14" ht="22.5" x14ac:dyDescent="0.3">
      <c r="B3" s="92"/>
      <c r="C3" s="93" t="s">
        <v>154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</row>
    <row r="4" spans="2:14" ht="24" x14ac:dyDescent="0.4">
      <c r="B4" s="92"/>
      <c r="C4" s="93" t="s">
        <v>152</v>
      </c>
      <c r="D4" s="93"/>
      <c r="E4" s="93"/>
      <c r="F4" s="93"/>
      <c r="G4" s="93"/>
      <c r="H4" s="93"/>
      <c r="I4" s="93"/>
      <c r="J4" s="93"/>
      <c r="K4" s="93"/>
      <c r="L4" s="93"/>
      <c r="M4" s="95"/>
      <c r="N4" s="94"/>
    </row>
    <row r="5" spans="2:14" ht="23.25" x14ac:dyDescent="0.35">
      <c r="B5" s="92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4"/>
    </row>
    <row r="6" spans="2:14" ht="22.5" x14ac:dyDescent="0.3">
      <c r="B6" s="92"/>
      <c r="C6" s="93" t="s">
        <v>155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</row>
    <row r="7" spans="2:14" ht="23.25" x14ac:dyDescent="0.35">
      <c r="B7" s="92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4"/>
    </row>
    <row r="8" spans="2:14" ht="22.5" x14ac:dyDescent="0.3">
      <c r="B8" s="92"/>
      <c r="C8" s="93" t="s">
        <v>156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4"/>
    </row>
    <row r="9" spans="2:14" ht="20.25" x14ac:dyDescent="0.3">
      <c r="B9" s="92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4"/>
    </row>
    <row r="10" spans="2:14" ht="23.25" customHeight="1" x14ac:dyDescent="0.25">
      <c r="B10" s="92"/>
      <c r="C10" s="98" t="s">
        <v>193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4"/>
    </row>
    <row r="11" spans="2:14" ht="23.25" customHeight="1" x14ac:dyDescent="0.25">
      <c r="B11" s="92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4"/>
    </row>
    <row r="12" spans="2:14" ht="23.25" customHeight="1" x14ac:dyDescent="0.25">
      <c r="B12" s="92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4"/>
    </row>
    <row r="13" spans="2:14" ht="23.25" x14ac:dyDescent="0.25">
      <c r="B13" s="92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4"/>
    </row>
    <row r="14" spans="2:14" ht="23.25" x14ac:dyDescent="0.25">
      <c r="B14" s="92"/>
      <c r="C14" s="100" t="s">
        <v>194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94"/>
    </row>
    <row r="15" spans="2:14" ht="23.25" x14ac:dyDescent="0.25">
      <c r="B15" s="92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94"/>
    </row>
    <row r="16" spans="2:14" ht="23.25" x14ac:dyDescent="0.25">
      <c r="B16" s="92"/>
      <c r="C16" s="100" t="s">
        <v>195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94"/>
    </row>
    <row r="17" spans="2:14" ht="23.25" x14ac:dyDescent="0.25">
      <c r="B17" s="92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94"/>
    </row>
    <row r="18" spans="2:14" ht="23.25" customHeight="1" x14ac:dyDescent="0.25">
      <c r="B18" s="92"/>
      <c r="C18" s="98" t="s">
        <v>196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4"/>
    </row>
    <row r="19" spans="2:14" x14ac:dyDescent="0.25">
      <c r="B19" s="92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4"/>
    </row>
    <row r="20" spans="2:14" ht="23.25" x14ac:dyDescent="0.25">
      <c r="B20" s="9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94"/>
    </row>
    <row r="21" spans="2:14" x14ac:dyDescent="0.25">
      <c r="B21" s="9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94"/>
    </row>
    <row r="22" spans="2:14" x14ac:dyDescent="0.25">
      <c r="B22" s="9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94"/>
    </row>
    <row r="23" spans="2:14" x14ac:dyDescent="0.25">
      <c r="B23" s="9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94"/>
    </row>
    <row r="24" spans="2:14" x14ac:dyDescent="0.25">
      <c r="B24" s="9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94"/>
    </row>
    <row r="25" spans="2:14" x14ac:dyDescent="0.25">
      <c r="B25" s="9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94"/>
    </row>
    <row r="26" spans="2:14" x14ac:dyDescent="0.25">
      <c r="B26" s="9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94"/>
    </row>
    <row r="27" spans="2:14" ht="15.75" thickBot="1" x14ac:dyDescent="0.3">
      <c r="B27" s="104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</sheetData>
  <sheetProtection algorithmName="SHA-512" hashValue="HWQGl9SVj/CSanaY+ulnJ0X6U9TC28VcyqGU80KLsQCde9r4MkjtGXS6ppIldYcxEQaZqnXc5xd8Csz7IRAE+g==" saltValue="wkbXGPi4roc62ex2YAYG8w==" spinCount="100000" sheet="1" objects="1" scenarios="1"/>
  <mergeCells count="14">
    <mergeCell ref="C13:M13"/>
    <mergeCell ref="C10:M12"/>
    <mergeCell ref="C18:M19"/>
    <mergeCell ref="C9:M9"/>
    <mergeCell ref="C14:M14"/>
    <mergeCell ref="C4:L4"/>
    <mergeCell ref="C15:M15"/>
    <mergeCell ref="C16:M16"/>
    <mergeCell ref="C3:M3"/>
    <mergeCell ref="C2:M2"/>
    <mergeCell ref="C5:M5"/>
    <mergeCell ref="C7:M7"/>
    <mergeCell ref="C8:M8"/>
    <mergeCell ref="C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10B0-81AC-41B1-BEFE-CF6D9C859D88}">
  <dimension ref="B1:D138"/>
  <sheetViews>
    <sheetView tabSelected="1" zoomScale="80" zoomScaleNormal="80" workbookViewId="0">
      <selection activeCell="C29" sqref="C29:D29"/>
    </sheetView>
  </sheetViews>
  <sheetFormatPr defaultRowHeight="15.75" x14ac:dyDescent="0.25"/>
  <cols>
    <col min="1" max="1" width="9.140625" style="27"/>
    <col min="2" max="2" width="79.140625" style="27" customWidth="1"/>
    <col min="3" max="3" width="39" style="27" customWidth="1"/>
    <col min="4" max="4" width="29.140625" style="27" customWidth="1"/>
    <col min="5" max="16384" width="9.140625" style="27"/>
  </cols>
  <sheetData>
    <row r="1" spans="2:4" ht="18.75" x14ac:dyDescent="0.3">
      <c r="B1" s="60" t="s">
        <v>153</v>
      </c>
      <c r="C1" s="60"/>
      <c r="D1" s="60"/>
    </row>
    <row r="2" spans="2:4" ht="18.75" x14ac:dyDescent="0.3">
      <c r="B2" s="60" t="s">
        <v>154</v>
      </c>
      <c r="C2" s="60"/>
      <c r="D2" s="60"/>
    </row>
    <row r="3" spans="2:4" ht="18.75" x14ac:dyDescent="0.3">
      <c r="B3" s="60" t="s">
        <v>152</v>
      </c>
      <c r="C3" s="60"/>
      <c r="D3" s="60"/>
    </row>
    <row r="4" spans="2:4" x14ac:dyDescent="0.25">
      <c r="B4"/>
      <c r="C4" s="26"/>
      <c r="D4" s="26"/>
    </row>
    <row r="5" spans="2:4" ht="18.75" x14ac:dyDescent="0.3">
      <c r="B5" s="60" t="s">
        <v>155</v>
      </c>
      <c r="C5" s="60"/>
      <c r="D5" s="60"/>
    </row>
    <row r="6" spans="2:4" x14ac:dyDescent="0.25">
      <c r="B6" s="52"/>
      <c r="C6" s="52"/>
      <c r="D6" s="52"/>
    </row>
    <row r="7" spans="2:4" ht="20.25" x14ac:dyDescent="0.3">
      <c r="B7" s="61" t="s">
        <v>156</v>
      </c>
      <c r="C7" s="61"/>
      <c r="D7" s="61"/>
    </row>
    <row r="8" spans="2:4" ht="16.5" thickBot="1" x14ac:dyDescent="0.3">
      <c r="B8" s="26"/>
      <c r="C8" s="26"/>
      <c r="D8" s="26"/>
    </row>
    <row r="9" spans="2:4" ht="18.75" customHeight="1" x14ac:dyDescent="0.3">
      <c r="B9" s="63" t="s">
        <v>191</v>
      </c>
      <c r="C9" s="64"/>
      <c r="D9" s="65"/>
    </row>
    <row r="10" spans="2:4" x14ac:dyDescent="0.25">
      <c r="B10" s="69"/>
      <c r="C10" s="70"/>
      <c r="D10" s="71"/>
    </row>
    <row r="11" spans="2:4" x14ac:dyDescent="0.25">
      <c r="B11" s="57" t="s">
        <v>187</v>
      </c>
      <c r="C11" s="58"/>
      <c r="D11" s="59"/>
    </row>
    <row r="12" spans="2:4" x14ac:dyDescent="0.25">
      <c r="B12" s="57" t="s">
        <v>146</v>
      </c>
      <c r="C12" s="58"/>
      <c r="D12" s="59"/>
    </row>
    <row r="13" spans="2:4" x14ac:dyDescent="0.25">
      <c r="B13" s="57" t="s">
        <v>147</v>
      </c>
      <c r="C13" s="58"/>
      <c r="D13" s="59"/>
    </row>
    <row r="14" spans="2:4" x14ac:dyDescent="0.25">
      <c r="B14" s="57" t="s">
        <v>190</v>
      </c>
      <c r="C14" s="58"/>
      <c r="D14" s="59"/>
    </row>
    <row r="15" spans="2:4" x14ac:dyDescent="0.25">
      <c r="B15" s="57" t="s">
        <v>190</v>
      </c>
      <c r="C15" s="58"/>
      <c r="D15" s="59"/>
    </row>
    <row r="16" spans="2:4" x14ac:dyDescent="0.25">
      <c r="B16" s="57" t="s">
        <v>190</v>
      </c>
      <c r="C16" s="58"/>
      <c r="D16" s="59"/>
    </row>
    <row r="17" spans="2:4" x14ac:dyDescent="0.25">
      <c r="B17" s="57" t="s">
        <v>190</v>
      </c>
      <c r="C17" s="58"/>
      <c r="D17" s="59"/>
    </row>
    <row r="18" spans="2:4" ht="16.5" thickBot="1" x14ac:dyDescent="0.3">
      <c r="B18" s="66"/>
      <c r="C18" s="67"/>
      <c r="D18" s="68"/>
    </row>
    <row r="20" spans="2:4" ht="20.25" x14ac:dyDescent="0.3">
      <c r="B20" s="77" t="s">
        <v>183</v>
      </c>
      <c r="C20" s="78"/>
      <c r="D20" s="79"/>
    </row>
    <row r="21" spans="2:4" ht="20.25" x14ac:dyDescent="0.3">
      <c r="B21" s="47" t="s">
        <v>182</v>
      </c>
      <c r="C21" s="48" t="s">
        <v>185</v>
      </c>
      <c r="D21" s="48" t="s">
        <v>186</v>
      </c>
    </row>
    <row r="22" spans="2:4" x14ac:dyDescent="0.25">
      <c r="B22" s="49" t="s">
        <v>188</v>
      </c>
      <c r="C22" s="50" t="b">
        <v>0</v>
      </c>
      <c r="D22" s="50" t="b">
        <v>0</v>
      </c>
    </row>
    <row r="23" spans="2:4" x14ac:dyDescent="0.25">
      <c r="B23" s="49" t="s">
        <v>189</v>
      </c>
      <c r="C23" s="50" t="b">
        <v>0</v>
      </c>
      <c r="D23" s="50" t="b">
        <v>0</v>
      </c>
    </row>
    <row r="24" spans="2:4" ht="15" customHeight="1" x14ac:dyDescent="0.25">
      <c r="B24" s="49" t="s">
        <v>192</v>
      </c>
      <c r="C24" s="50" t="b">
        <v>0</v>
      </c>
      <c r="D24" s="50" t="b">
        <v>0</v>
      </c>
    </row>
    <row r="25" spans="2:4" ht="16.5" thickBot="1" x14ac:dyDescent="0.3"/>
    <row r="26" spans="2:4" ht="20.25" x14ac:dyDescent="0.3">
      <c r="B26" s="43" t="s">
        <v>178</v>
      </c>
      <c r="C26" s="80">
        <v>57</v>
      </c>
      <c r="D26" s="81"/>
    </row>
    <row r="27" spans="2:4" ht="20.25" x14ac:dyDescent="0.3">
      <c r="B27" s="51" t="s">
        <v>198</v>
      </c>
      <c r="C27" s="107">
        <f>C33</f>
        <v>36</v>
      </c>
      <c r="D27" s="56"/>
    </row>
    <row r="28" spans="2:4" ht="20.25" x14ac:dyDescent="0.3">
      <c r="B28" s="51" t="s">
        <v>197</v>
      </c>
      <c r="C28" s="55">
        <f>IF((C37+C38)&gt;21,0,(C35-C37-C38))</f>
        <v>21</v>
      </c>
      <c r="D28" s="56"/>
    </row>
    <row r="29" spans="2:4" ht="24.75" thickBot="1" x14ac:dyDescent="0.35">
      <c r="B29" s="44" t="s">
        <v>184</v>
      </c>
      <c r="C29" s="83">
        <f>C32+C37+C38</f>
        <v>0</v>
      </c>
      <c r="D29" s="84"/>
    </row>
    <row r="31" spans="2:4" x14ac:dyDescent="0.25">
      <c r="B31" s="28" t="s">
        <v>161</v>
      </c>
      <c r="C31" s="72">
        <v>36</v>
      </c>
      <c r="D31" s="73"/>
    </row>
    <row r="32" spans="2:4" x14ac:dyDescent="0.25">
      <c r="B32" s="29" t="s">
        <v>159</v>
      </c>
      <c r="C32" s="52">
        <f>D54</f>
        <v>0</v>
      </c>
      <c r="D32" s="53"/>
    </row>
    <row r="33" spans="2:4" x14ac:dyDescent="0.25">
      <c r="B33" s="30" t="s">
        <v>164</v>
      </c>
      <c r="C33" s="74">
        <f>C31-C32</f>
        <v>36</v>
      </c>
      <c r="D33" s="75"/>
    </row>
    <row r="34" spans="2:4" x14ac:dyDescent="0.25">
      <c r="C34" s="26"/>
      <c r="D34" s="26"/>
    </row>
    <row r="35" spans="2:4" x14ac:dyDescent="0.25">
      <c r="B35" s="28" t="s">
        <v>157</v>
      </c>
      <c r="C35" s="72">
        <v>21</v>
      </c>
      <c r="D35" s="73"/>
    </row>
    <row r="36" spans="2:4" ht="18.75" x14ac:dyDescent="0.25">
      <c r="B36" s="29" t="s">
        <v>180</v>
      </c>
      <c r="C36" s="86"/>
      <c r="D36" s="87"/>
    </row>
    <row r="37" spans="2:4" x14ac:dyDescent="0.25">
      <c r="B37" s="29" t="s">
        <v>162</v>
      </c>
      <c r="C37" s="52">
        <f>D66</f>
        <v>0</v>
      </c>
      <c r="D37" s="53"/>
    </row>
    <row r="38" spans="2:4" x14ac:dyDescent="0.25">
      <c r="B38" s="29" t="s">
        <v>163</v>
      </c>
      <c r="C38" s="52">
        <f>D83+D95+D105+D120+D125+D138</f>
        <v>0</v>
      </c>
      <c r="D38" s="53"/>
    </row>
    <row r="39" spans="2:4" x14ac:dyDescent="0.25">
      <c r="B39" s="30" t="s">
        <v>177</v>
      </c>
      <c r="C39" s="74">
        <f>IF((C35-C37-C38)&gt;21,(C35-C37-C38),0)</f>
        <v>0</v>
      </c>
      <c r="D39" s="75"/>
    </row>
    <row r="40" spans="2:4" x14ac:dyDescent="0.25">
      <c r="B40" s="45" t="s">
        <v>179</v>
      </c>
      <c r="C40" s="46"/>
      <c r="D40" s="46"/>
    </row>
    <row r="41" spans="2:4" x14ac:dyDescent="0.25">
      <c r="B41" s="85" t="s">
        <v>181</v>
      </c>
      <c r="C41" s="85"/>
      <c r="D41" s="85"/>
    </row>
    <row r="43" spans="2:4" x14ac:dyDescent="0.25">
      <c r="B43" s="54" t="s">
        <v>150</v>
      </c>
      <c r="C43" s="54"/>
      <c r="D43" s="54"/>
    </row>
    <row r="44" spans="2:4" s="33" customFormat="1" x14ac:dyDescent="0.25">
      <c r="B44" s="31" t="s">
        <v>0</v>
      </c>
      <c r="C44" s="31" t="s">
        <v>148</v>
      </c>
      <c r="D44" s="32" t="s">
        <v>149</v>
      </c>
    </row>
    <row r="45" spans="2:4" x14ac:dyDescent="0.25">
      <c r="B45" s="34" t="s">
        <v>130</v>
      </c>
      <c r="C45" s="34" t="s">
        <v>7</v>
      </c>
      <c r="D45" s="35">
        <f>IF('Cursos Medulares Obligatorios'!F2=TRUE,'Cursos Medulares Obligatorios'!E2,)</f>
        <v>0</v>
      </c>
    </row>
    <row r="46" spans="2:4" ht="31.5" x14ac:dyDescent="0.25">
      <c r="B46" s="34" t="s">
        <v>132</v>
      </c>
      <c r="C46" s="34" t="s">
        <v>9</v>
      </c>
      <c r="D46" s="35">
        <f>IF('Cursos Medulares Obligatorios'!F3=TRUE,'Cursos Medulares Obligatorios'!E3,)</f>
        <v>0</v>
      </c>
    </row>
    <row r="47" spans="2:4" ht="31.5" x14ac:dyDescent="0.25">
      <c r="B47" s="34" t="s">
        <v>126</v>
      </c>
      <c r="C47" s="34" t="s">
        <v>3</v>
      </c>
      <c r="D47" s="35">
        <f>IF('Cursos Medulares Obligatorios'!F4=TRUE,'Cursos Medulares Obligatorios'!E4,)</f>
        <v>0</v>
      </c>
    </row>
    <row r="48" spans="2:4" ht="31.5" x14ac:dyDescent="0.25">
      <c r="B48" s="36" t="s">
        <v>127</v>
      </c>
      <c r="C48" s="36" t="s">
        <v>4</v>
      </c>
      <c r="D48" s="35">
        <f>IF('Cursos Medulares Obligatorios'!F5=TRUE,'Cursos Medulares Obligatorios'!E5,)</f>
        <v>0</v>
      </c>
    </row>
    <row r="49" spans="2:4" ht="31.5" x14ac:dyDescent="0.25">
      <c r="B49" s="34" t="s">
        <v>128</v>
      </c>
      <c r="C49" s="34" t="s">
        <v>5</v>
      </c>
      <c r="D49" s="35">
        <f>IF('Cursos Medulares Obligatorios'!F6=TRUE,'Cursos Medulares Obligatorios'!E6,)</f>
        <v>0</v>
      </c>
    </row>
    <row r="50" spans="2:4" ht="31.5" x14ac:dyDescent="0.25">
      <c r="B50" s="36" t="s">
        <v>129</v>
      </c>
      <c r="C50" s="36" t="s">
        <v>6</v>
      </c>
      <c r="D50" s="35">
        <f>IF('Cursos Medulares Obligatorios'!F7=TRUE,'Cursos Medulares Obligatorios'!E7,)</f>
        <v>0</v>
      </c>
    </row>
    <row r="51" spans="2:4" x14ac:dyDescent="0.25">
      <c r="B51" s="36" t="s">
        <v>131</v>
      </c>
      <c r="C51" s="36" t="s">
        <v>8</v>
      </c>
      <c r="D51" s="35">
        <f>IF('Cursos Medulares Obligatorios'!F8=TRUE,'Cursos Medulares Obligatorios'!E8,)</f>
        <v>0</v>
      </c>
    </row>
    <row r="52" spans="2:4" x14ac:dyDescent="0.25">
      <c r="B52" s="36" t="s">
        <v>12</v>
      </c>
      <c r="C52" s="36" t="s">
        <v>13</v>
      </c>
      <c r="D52" s="35">
        <f>IF('Cursos Medulares Obligatorios'!F9=TRUE,'Cursos Medulares Obligatorios'!E9,)</f>
        <v>0</v>
      </c>
    </row>
    <row r="53" spans="2:4" x14ac:dyDescent="0.25">
      <c r="B53" s="36" t="s">
        <v>14</v>
      </c>
      <c r="C53" s="36" t="s">
        <v>15</v>
      </c>
      <c r="D53" s="35">
        <f>SUMIF('Cursos Medulares Obligatorios'!F10:F14,TRUE,'Cursos Medulares Obligatorios'!E10:E14)</f>
        <v>0</v>
      </c>
    </row>
    <row r="54" spans="2:4" x14ac:dyDescent="0.25">
      <c r="B54" s="76" t="s">
        <v>151</v>
      </c>
      <c r="C54" s="76"/>
      <c r="D54" s="37">
        <f>SUM(D45:D53)</f>
        <v>0</v>
      </c>
    </row>
    <row r="56" spans="2:4" x14ac:dyDescent="0.25">
      <c r="B56" s="54" t="s">
        <v>158</v>
      </c>
      <c r="C56" s="54"/>
      <c r="D56" s="54"/>
    </row>
    <row r="57" spans="2:4" x14ac:dyDescent="0.25">
      <c r="B57" s="31" t="s">
        <v>0</v>
      </c>
      <c r="C57" s="31" t="s">
        <v>148</v>
      </c>
      <c r="D57" s="32" t="s">
        <v>149</v>
      </c>
    </row>
    <row r="58" spans="2:4" ht="31.5" x14ac:dyDescent="0.25">
      <c r="B58" s="36" t="s">
        <v>10</v>
      </c>
      <c r="C58" s="36" t="s">
        <v>11</v>
      </c>
      <c r="D58" s="38">
        <f>IF('Ciencias Agroambientales'!F15=TRUE,'Ciencias Agroambientales'!E15,)</f>
        <v>0</v>
      </c>
    </row>
    <row r="59" spans="2:4" x14ac:dyDescent="0.25">
      <c r="B59" s="36" t="s">
        <v>22</v>
      </c>
      <c r="C59" s="36" t="s">
        <v>23</v>
      </c>
      <c r="D59" s="38">
        <f>IF('Ciencias Agroambientales'!F16=TRUE,'Ciencias Agroambientales'!E16,)</f>
        <v>0</v>
      </c>
    </row>
    <row r="60" spans="2:4" x14ac:dyDescent="0.25">
      <c r="B60" s="36" t="s">
        <v>120</v>
      </c>
      <c r="C60" s="39" t="s">
        <v>121</v>
      </c>
      <c r="D60" s="38">
        <f>IF('Ciencias Agroambientales'!F17=TRUE,'Ciencias Agroambientales'!E17,)</f>
        <v>0</v>
      </c>
    </row>
    <row r="61" spans="2:4" x14ac:dyDescent="0.25">
      <c r="B61" s="34" t="s">
        <v>24</v>
      </c>
      <c r="C61" s="34" t="s">
        <v>25</v>
      </c>
      <c r="D61" s="38">
        <f>IF('Ciencias Agroambientales'!F18=TRUE,'Ciencias Agroambientales'!E18,)</f>
        <v>0</v>
      </c>
    </row>
    <row r="62" spans="2:4" x14ac:dyDescent="0.25">
      <c r="B62" s="36" t="s">
        <v>26</v>
      </c>
      <c r="C62" s="36" t="s">
        <v>27</v>
      </c>
      <c r="D62" s="38">
        <f>IF('Ciencias Agroambientales'!F19=TRUE,'Ciencias Agroambientales'!E19,)</f>
        <v>0</v>
      </c>
    </row>
    <row r="63" spans="2:4" x14ac:dyDescent="0.25">
      <c r="B63" s="34" t="s">
        <v>16</v>
      </c>
      <c r="C63" s="34" t="s">
        <v>17</v>
      </c>
      <c r="D63" s="38">
        <f>IF(CIAN!F10=TRUE,CIAN!E10,)</f>
        <v>0</v>
      </c>
    </row>
    <row r="64" spans="2:4" x14ac:dyDescent="0.25">
      <c r="B64" s="36" t="s">
        <v>18</v>
      </c>
      <c r="C64" s="36" t="s">
        <v>19</v>
      </c>
      <c r="D64" s="38">
        <f>IF(CIAN!F11=TRUE,CIAN!E11,)</f>
        <v>0</v>
      </c>
    </row>
    <row r="65" spans="2:4" x14ac:dyDescent="0.25">
      <c r="B65" s="34" t="s">
        <v>20</v>
      </c>
      <c r="C65" s="34" t="s">
        <v>21</v>
      </c>
      <c r="D65" s="38">
        <f>IF(CIAN!F12=TRUE,CIAN!E12,)</f>
        <v>0</v>
      </c>
    </row>
    <row r="66" spans="2:4" x14ac:dyDescent="0.25">
      <c r="B66" s="76" t="s">
        <v>160</v>
      </c>
      <c r="C66" s="76"/>
      <c r="D66" s="40">
        <f>SUM(D58:D65)</f>
        <v>0</v>
      </c>
    </row>
    <row r="68" spans="2:4" x14ac:dyDescent="0.25">
      <c r="B68" s="82" t="s">
        <v>165</v>
      </c>
      <c r="C68" s="82"/>
      <c r="D68" s="82"/>
    </row>
    <row r="69" spans="2:4" x14ac:dyDescent="0.25">
      <c r="B69" s="31" t="s">
        <v>0</v>
      </c>
      <c r="C69" s="31" t="s">
        <v>148</v>
      </c>
      <c r="D69" s="32" t="s">
        <v>149</v>
      </c>
    </row>
    <row r="70" spans="2:4" ht="31.5" x14ac:dyDescent="0.25">
      <c r="B70" s="34" t="s">
        <v>28</v>
      </c>
      <c r="C70" s="34" t="s">
        <v>29</v>
      </c>
      <c r="D70" s="41">
        <f>IF('Ciencias Agroambientales'!F2=TRUE,'Ciencias Agroambientales'!E2,)</f>
        <v>0</v>
      </c>
    </row>
    <row r="71" spans="2:4" x14ac:dyDescent="0.25">
      <c r="B71" s="36" t="s">
        <v>30</v>
      </c>
      <c r="C71" s="36" t="s">
        <v>31</v>
      </c>
      <c r="D71" s="41">
        <f>IF('Ciencias Agroambientales'!F3=TRUE,'Ciencias Agroambientales'!E3,)</f>
        <v>0</v>
      </c>
    </row>
    <row r="72" spans="2:4" x14ac:dyDescent="0.25">
      <c r="B72" s="34" t="s">
        <v>32</v>
      </c>
      <c r="C72" s="34" t="s">
        <v>33</v>
      </c>
      <c r="D72" s="41">
        <f>IF('Ciencias Agroambientales'!F4=TRUE,'Ciencias Agroambientales'!E4,)</f>
        <v>0</v>
      </c>
    </row>
    <row r="73" spans="2:4" x14ac:dyDescent="0.25">
      <c r="B73" s="36" t="s">
        <v>34</v>
      </c>
      <c r="C73" s="36" t="s">
        <v>35</v>
      </c>
      <c r="D73" s="41">
        <f>IF('Ciencias Agroambientales'!F5=TRUE,'Ciencias Agroambientales'!E5,)</f>
        <v>0</v>
      </c>
    </row>
    <row r="74" spans="2:4" x14ac:dyDescent="0.25">
      <c r="B74" s="34" t="s">
        <v>36</v>
      </c>
      <c r="C74" s="34" t="s">
        <v>37</v>
      </c>
      <c r="D74" s="41">
        <f>IF('Ciencias Agroambientales'!F6=TRUE,'Ciencias Agroambientales'!E6,)</f>
        <v>0</v>
      </c>
    </row>
    <row r="75" spans="2:4" x14ac:dyDescent="0.25">
      <c r="B75" s="36" t="s">
        <v>38</v>
      </c>
      <c r="C75" s="36" t="s">
        <v>39</v>
      </c>
      <c r="D75" s="41">
        <f>IF('Ciencias Agroambientales'!F7=TRUE,'Ciencias Agroambientales'!E7,)</f>
        <v>0</v>
      </c>
    </row>
    <row r="76" spans="2:4" x14ac:dyDescent="0.25">
      <c r="B76" s="34" t="s">
        <v>40</v>
      </c>
      <c r="C76" s="34" t="s">
        <v>41</v>
      </c>
      <c r="D76" s="41">
        <f>IF('Ciencias Agroambientales'!F8=TRUE,'Ciencias Agroambientales'!E8,)</f>
        <v>0</v>
      </c>
    </row>
    <row r="77" spans="2:4" x14ac:dyDescent="0.25">
      <c r="B77" s="36" t="s">
        <v>42</v>
      </c>
      <c r="C77" s="36" t="s">
        <v>43</v>
      </c>
      <c r="D77" s="41">
        <f>IF('Ciencias Agroambientales'!F9=TRUE,'Ciencias Agroambientales'!E9,)</f>
        <v>0</v>
      </c>
    </row>
    <row r="78" spans="2:4" x14ac:dyDescent="0.25">
      <c r="B78" s="34" t="s">
        <v>44</v>
      </c>
      <c r="C78" s="34" t="s">
        <v>45</v>
      </c>
      <c r="D78" s="41">
        <f>IF('Ciencias Agroambientales'!F10=TRUE,'Ciencias Agroambientales'!E10,)</f>
        <v>0</v>
      </c>
    </row>
    <row r="79" spans="2:4" x14ac:dyDescent="0.25">
      <c r="B79" s="36" t="s">
        <v>46</v>
      </c>
      <c r="C79" s="36" t="s">
        <v>47</v>
      </c>
      <c r="D79" s="41">
        <f>IF('Ciencias Agroambientales'!F11=TRUE,'Ciencias Agroambientales'!E11,)</f>
        <v>0</v>
      </c>
    </row>
    <row r="80" spans="2:4" x14ac:dyDescent="0.25">
      <c r="B80" s="34" t="s">
        <v>48</v>
      </c>
      <c r="C80" s="34" t="s">
        <v>49</v>
      </c>
      <c r="D80" s="41">
        <f>IF('Ciencias Agroambientales'!F12=TRUE,'Ciencias Agroambientales'!E12,)</f>
        <v>0</v>
      </c>
    </row>
    <row r="81" spans="2:4" x14ac:dyDescent="0.25">
      <c r="B81" s="36" t="s">
        <v>50</v>
      </c>
      <c r="C81" s="36" t="s">
        <v>51</v>
      </c>
      <c r="D81" s="41">
        <f>IF('Ciencias Agroambientales'!F13=TRUE,'Ciencias Agroambientales'!E13,)</f>
        <v>0</v>
      </c>
    </row>
    <row r="82" spans="2:4" x14ac:dyDescent="0.25">
      <c r="B82" s="34" t="s">
        <v>52</v>
      </c>
      <c r="C82" s="34" t="s">
        <v>53</v>
      </c>
      <c r="D82" s="41">
        <f>IF('Ciencias Agroambientales'!F14=TRUE,'Ciencias Agroambientales'!E14,)</f>
        <v>0</v>
      </c>
    </row>
    <row r="83" spans="2:4" x14ac:dyDescent="0.25">
      <c r="B83" s="62" t="s">
        <v>167</v>
      </c>
      <c r="C83" s="62"/>
      <c r="D83" s="40">
        <f>SUM(D70:D82)</f>
        <v>0</v>
      </c>
    </row>
    <row r="85" spans="2:4" x14ac:dyDescent="0.25">
      <c r="B85" s="82" t="s">
        <v>166</v>
      </c>
      <c r="C85" s="82"/>
      <c r="D85" s="82"/>
    </row>
    <row r="86" spans="2:4" x14ac:dyDescent="0.25">
      <c r="B86" s="31" t="s">
        <v>0</v>
      </c>
      <c r="C86" s="31" t="s">
        <v>148</v>
      </c>
      <c r="D86" s="32" t="s">
        <v>149</v>
      </c>
    </row>
    <row r="87" spans="2:4" x14ac:dyDescent="0.25">
      <c r="B87" s="36" t="s">
        <v>54</v>
      </c>
      <c r="C87" s="36" t="s">
        <v>55</v>
      </c>
      <c r="D87" s="38">
        <f>IF(CIAN!F2=TRUE,CIAN!E2,)</f>
        <v>0</v>
      </c>
    </row>
    <row r="88" spans="2:4" x14ac:dyDescent="0.25">
      <c r="B88" s="34" t="s">
        <v>56</v>
      </c>
      <c r="C88" s="34" t="s">
        <v>57</v>
      </c>
      <c r="D88" s="38">
        <f>IF(CIAN!F3=TRUE,CIAN!E3,)</f>
        <v>0</v>
      </c>
    </row>
    <row r="89" spans="2:4" x14ac:dyDescent="0.25">
      <c r="B89" s="36" t="s">
        <v>58</v>
      </c>
      <c r="C89" s="36" t="s">
        <v>59</v>
      </c>
      <c r="D89" s="38">
        <f>IF(CIAN!F4=TRUE,CIAN!E4,)</f>
        <v>0</v>
      </c>
    </row>
    <row r="90" spans="2:4" x14ac:dyDescent="0.25">
      <c r="B90" s="34" t="s">
        <v>60</v>
      </c>
      <c r="C90" s="34" t="s">
        <v>61</v>
      </c>
      <c r="D90" s="38">
        <f>IF(CIAN!F5=TRUE,CIAN!E5,)</f>
        <v>0</v>
      </c>
    </row>
    <row r="91" spans="2:4" x14ac:dyDescent="0.25">
      <c r="B91" s="36" t="s">
        <v>62</v>
      </c>
      <c r="C91" s="36" t="s">
        <v>63</v>
      </c>
      <c r="D91" s="38">
        <f>IF(CIAN!F6=TRUE,CIAN!E6,)</f>
        <v>0</v>
      </c>
    </row>
    <row r="92" spans="2:4" x14ac:dyDescent="0.25">
      <c r="B92" s="34" t="s">
        <v>64</v>
      </c>
      <c r="C92" s="34" t="s">
        <v>65</v>
      </c>
      <c r="D92" s="38">
        <f>IF(CIAN!F7=TRUE,CIAN!E7,)</f>
        <v>0</v>
      </c>
    </row>
    <row r="93" spans="2:4" ht="31.5" x14ac:dyDescent="0.25">
      <c r="B93" s="36" t="s">
        <v>66</v>
      </c>
      <c r="C93" s="36" t="s">
        <v>67</v>
      </c>
      <c r="D93" s="38">
        <f>IF(CIAN!F8=TRUE,CIAN!E8,)</f>
        <v>0</v>
      </c>
    </row>
    <row r="94" spans="2:4" ht="31.5" x14ac:dyDescent="0.25">
      <c r="B94" s="34" t="s">
        <v>68</v>
      </c>
      <c r="C94" s="34" t="s">
        <v>69</v>
      </c>
      <c r="D94" s="38">
        <f>IF(CIAN!F9=TRUE,CIAN!E9,)</f>
        <v>0</v>
      </c>
    </row>
    <row r="95" spans="2:4" x14ac:dyDescent="0.25">
      <c r="B95" s="62" t="s">
        <v>168</v>
      </c>
      <c r="C95" s="62"/>
      <c r="D95" s="40">
        <f>SUM(D87:D94)</f>
        <v>0</v>
      </c>
    </row>
    <row r="97" spans="2:4" x14ac:dyDescent="0.25">
      <c r="B97" s="82" t="s">
        <v>169</v>
      </c>
      <c r="C97" s="82"/>
      <c r="D97" s="82"/>
    </row>
    <row r="98" spans="2:4" x14ac:dyDescent="0.25">
      <c r="B98" s="31" t="s">
        <v>0</v>
      </c>
      <c r="C98" s="31" t="s">
        <v>148</v>
      </c>
      <c r="D98" s="32" t="s">
        <v>149</v>
      </c>
    </row>
    <row r="99" spans="2:4" x14ac:dyDescent="0.25">
      <c r="B99" s="36" t="s">
        <v>70</v>
      </c>
      <c r="C99" s="36" t="s">
        <v>71</v>
      </c>
      <c r="D99" s="38">
        <f>IF(CITA!F2=TRUE,CITA!E2,)</f>
        <v>0</v>
      </c>
    </row>
    <row r="100" spans="2:4" x14ac:dyDescent="0.25">
      <c r="B100" s="34" t="s">
        <v>72</v>
      </c>
      <c r="C100" s="34" t="s">
        <v>73</v>
      </c>
      <c r="D100" s="38">
        <f>IF(CITA!F3=TRUE,CITA!E3,)</f>
        <v>0</v>
      </c>
    </row>
    <row r="101" spans="2:4" x14ac:dyDescent="0.25">
      <c r="B101" s="36" t="s">
        <v>74</v>
      </c>
      <c r="C101" s="36" t="s">
        <v>75</v>
      </c>
      <c r="D101" s="38">
        <f>IF(CITA!F4=TRUE,CITA!E4,)</f>
        <v>0</v>
      </c>
    </row>
    <row r="102" spans="2:4" x14ac:dyDescent="0.25">
      <c r="B102" s="34" t="s">
        <v>122</v>
      </c>
      <c r="C102" s="34" t="s">
        <v>76</v>
      </c>
      <c r="D102" s="38">
        <f>IF(CITA!F5=TRUE,CITA!E5,)</f>
        <v>0</v>
      </c>
    </row>
    <row r="103" spans="2:4" x14ac:dyDescent="0.25">
      <c r="B103" s="36" t="s">
        <v>123</v>
      </c>
      <c r="C103" s="36" t="s">
        <v>77</v>
      </c>
      <c r="D103" s="38">
        <f>IF(CITA!F6=TRUE,CITA!E6,)</f>
        <v>0</v>
      </c>
    </row>
    <row r="104" spans="2:4" x14ac:dyDescent="0.25">
      <c r="B104" s="34" t="s">
        <v>124</v>
      </c>
      <c r="C104" s="34" t="s">
        <v>78</v>
      </c>
      <c r="D104" s="38">
        <f>IF(CITA!F7=TRUE,CITA!E7,)</f>
        <v>0</v>
      </c>
    </row>
    <row r="105" spans="2:4" x14ac:dyDescent="0.25">
      <c r="B105" s="62" t="s">
        <v>170</v>
      </c>
      <c r="C105" s="62"/>
      <c r="D105" s="40">
        <f>SUM(D99:D104)</f>
        <v>0</v>
      </c>
    </row>
    <row r="107" spans="2:4" x14ac:dyDescent="0.25">
      <c r="B107" s="54" t="s">
        <v>171</v>
      </c>
      <c r="C107" s="54"/>
      <c r="D107" s="54"/>
    </row>
    <row r="108" spans="2:4" x14ac:dyDescent="0.25">
      <c r="B108" s="31" t="s">
        <v>0</v>
      </c>
      <c r="C108" s="31" t="s">
        <v>148</v>
      </c>
      <c r="D108" s="32" t="s">
        <v>149</v>
      </c>
    </row>
    <row r="109" spans="2:4" x14ac:dyDescent="0.25">
      <c r="B109" s="36" t="s">
        <v>79</v>
      </c>
      <c r="C109" s="36" t="s">
        <v>80</v>
      </c>
      <c r="D109" s="38">
        <f>IF(ECAG!F2=TRUE,ECAG!E2,)</f>
        <v>0</v>
      </c>
    </row>
    <row r="110" spans="2:4" x14ac:dyDescent="0.25">
      <c r="B110" s="34" t="s">
        <v>81</v>
      </c>
      <c r="C110" s="34" t="s">
        <v>82</v>
      </c>
      <c r="D110" s="38">
        <f>IF(ECAG!F3=TRUE,ECAG!E3,)</f>
        <v>0</v>
      </c>
    </row>
    <row r="111" spans="2:4" x14ac:dyDescent="0.25">
      <c r="B111" s="36" t="s">
        <v>83</v>
      </c>
      <c r="C111" s="36" t="s">
        <v>125</v>
      </c>
      <c r="D111" s="38">
        <f>IF(ECAG!F4=TRUE,ECAG!E4,)</f>
        <v>0</v>
      </c>
    </row>
    <row r="112" spans="2:4" x14ac:dyDescent="0.25">
      <c r="B112" s="34" t="s">
        <v>84</v>
      </c>
      <c r="C112" s="34" t="s">
        <v>85</v>
      </c>
      <c r="D112" s="38">
        <f>IF(ECAG!F5=TRUE,ECAG!E5,)</f>
        <v>0</v>
      </c>
    </row>
    <row r="113" spans="2:4" x14ac:dyDescent="0.25">
      <c r="B113" s="36" t="s">
        <v>86</v>
      </c>
      <c r="C113" s="36" t="s">
        <v>87</v>
      </c>
      <c r="D113" s="38">
        <f>IF(ECAG!F6=TRUE,ECAG!E6,)</f>
        <v>0</v>
      </c>
    </row>
    <row r="114" spans="2:4" x14ac:dyDescent="0.25">
      <c r="B114" s="34" t="s">
        <v>88</v>
      </c>
      <c r="C114" s="34" t="s">
        <v>89</v>
      </c>
      <c r="D114" s="38">
        <f>IF(ECAG!F7=TRUE,ECAG!E7,)</f>
        <v>0</v>
      </c>
    </row>
    <row r="115" spans="2:4" x14ac:dyDescent="0.25">
      <c r="B115" s="36" t="s">
        <v>90</v>
      </c>
      <c r="C115" s="36" t="s">
        <v>91</v>
      </c>
      <c r="D115" s="38">
        <f>IF(ECAG!F8=TRUE,ECAG!E8,)</f>
        <v>0</v>
      </c>
    </row>
    <row r="116" spans="2:4" x14ac:dyDescent="0.25">
      <c r="B116" s="34" t="s">
        <v>92</v>
      </c>
      <c r="C116" s="34" t="s">
        <v>93</v>
      </c>
      <c r="D116" s="38">
        <f>IF(ECAG!F9=TRUE,ECAG!E9,)</f>
        <v>0</v>
      </c>
    </row>
    <row r="117" spans="2:4" x14ac:dyDescent="0.25">
      <c r="B117" s="36" t="s">
        <v>94</v>
      </c>
      <c r="C117" s="36" t="s">
        <v>95</v>
      </c>
      <c r="D117" s="38">
        <f>IF(ECAG!F10=TRUE,ECAG!E10,)</f>
        <v>0</v>
      </c>
    </row>
    <row r="118" spans="2:4" x14ac:dyDescent="0.25">
      <c r="B118" s="34" t="s">
        <v>96</v>
      </c>
      <c r="C118" s="34" t="s">
        <v>97</v>
      </c>
      <c r="D118" s="38">
        <f>IF(ECAG!F11=TRUE,ECAG!E11,)</f>
        <v>0</v>
      </c>
    </row>
    <row r="119" spans="2:4" x14ac:dyDescent="0.25">
      <c r="B119" s="36" t="s">
        <v>98</v>
      </c>
      <c r="C119" s="36" t="s">
        <v>99</v>
      </c>
      <c r="D119" s="38">
        <f>IF(ECAG!F12=TRUE,ECAG!E12,)</f>
        <v>0</v>
      </c>
    </row>
    <row r="120" spans="2:4" x14ac:dyDescent="0.25">
      <c r="B120" s="62" t="s">
        <v>173</v>
      </c>
      <c r="C120" s="62"/>
      <c r="D120" s="40">
        <f>SUM(D109:D119)</f>
        <v>0</v>
      </c>
    </row>
    <row r="122" spans="2:4" x14ac:dyDescent="0.25">
      <c r="B122" s="82" t="s">
        <v>172</v>
      </c>
      <c r="C122" s="82"/>
      <c r="D122" s="82"/>
    </row>
    <row r="123" spans="2:4" x14ac:dyDescent="0.25">
      <c r="B123" s="31" t="s">
        <v>0</v>
      </c>
      <c r="C123" s="31" t="s">
        <v>148</v>
      </c>
      <c r="D123" s="32" t="s">
        <v>149</v>
      </c>
    </row>
    <row r="124" spans="2:4" ht="31.5" x14ac:dyDescent="0.25">
      <c r="B124" s="34" t="s">
        <v>100</v>
      </c>
      <c r="C124" s="34" t="s">
        <v>101</v>
      </c>
      <c r="D124" s="38">
        <f>IF(EDAG!F2=TRUE,EDAG!E2,)</f>
        <v>0</v>
      </c>
    </row>
    <row r="125" spans="2:4" x14ac:dyDescent="0.25">
      <c r="B125" s="62" t="s">
        <v>174</v>
      </c>
      <c r="C125" s="62"/>
      <c r="D125" s="40">
        <f>D124</f>
        <v>0</v>
      </c>
    </row>
    <row r="127" spans="2:4" x14ac:dyDescent="0.25">
      <c r="B127" s="82" t="s">
        <v>175</v>
      </c>
      <c r="C127" s="82"/>
      <c r="D127" s="82"/>
    </row>
    <row r="128" spans="2:4" x14ac:dyDescent="0.25">
      <c r="B128" s="31" t="s">
        <v>0</v>
      </c>
      <c r="C128" s="31" t="s">
        <v>148</v>
      </c>
      <c r="D128" s="32" t="s">
        <v>149</v>
      </c>
    </row>
    <row r="129" spans="2:4" x14ac:dyDescent="0.25">
      <c r="B129" s="42" t="s">
        <v>112</v>
      </c>
      <c r="C129" s="42" t="s">
        <v>113</v>
      </c>
      <c r="D129" s="38">
        <f>IF(Otros!F2=TRUE,Otros!E2,)</f>
        <v>0</v>
      </c>
    </row>
    <row r="130" spans="2:4" x14ac:dyDescent="0.25">
      <c r="B130" s="42" t="s">
        <v>114</v>
      </c>
      <c r="C130" s="42" t="s">
        <v>115</v>
      </c>
      <c r="D130" s="38">
        <f>IF(Otros!F3=TRUE,Otros!E3,)</f>
        <v>0</v>
      </c>
    </row>
    <row r="131" spans="2:4" x14ac:dyDescent="0.25">
      <c r="B131" s="42" t="s">
        <v>116</v>
      </c>
      <c r="C131" s="42" t="s">
        <v>117</v>
      </c>
      <c r="D131" s="38">
        <f>IF(Otros!F4=TRUE,Otros!E4,)</f>
        <v>0</v>
      </c>
    </row>
    <row r="132" spans="2:4" x14ac:dyDescent="0.25">
      <c r="B132" s="42" t="s">
        <v>118</v>
      </c>
      <c r="C132" s="42" t="s">
        <v>119</v>
      </c>
      <c r="D132" s="38">
        <f>IF(Otros!F5=TRUE,Otros!E5,)</f>
        <v>0</v>
      </c>
    </row>
    <row r="133" spans="2:4" x14ac:dyDescent="0.25">
      <c r="B133" s="42" t="s">
        <v>102</v>
      </c>
      <c r="C133" s="42" t="s">
        <v>103</v>
      </c>
      <c r="D133" s="38">
        <f>IF(Otros!F6=TRUE,Otros!E6,)</f>
        <v>0</v>
      </c>
    </row>
    <row r="134" spans="2:4" x14ac:dyDescent="0.25">
      <c r="B134" s="42" t="s">
        <v>104</v>
      </c>
      <c r="C134" s="42" t="s">
        <v>105</v>
      </c>
      <c r="D134" s="38">
        <f>IF(Otros!F7=TRUE,Otros!E7,)</f>
        <v>0</v>
      </c>
    </row>
    <row r="135" spans="2:4" x14ac:dyDescent="0.25">
      <c r="B135" s="42" t="s">
        <v>106</v>
      </c>
      <c r="C135" s="42" t="s">
        <v>107</v>
      </c>
      <c r="D135" s="38">
        <f>IF(Otros!F8=TRUE,Otros!E8,)</f>
        <v>0</v>
      </c>
    </row>
    <row r="136" spans="2:4" x14ac:dyDescent="0.25">
      <c r="B136" s="42" t="s">
        <v>108</v>
      </c>
      <c r="C136" s="42" t="s">
        <v>109</v>
      </c>
      <c r="D136" s="38">
        <f>IF(Otros!F9=TRUE,Otros!E9,)</f>
        <v>0</v>
      </c>
    </row>
    <row r="137" spans="2:4" x14ac:dyDescent="0.25">
      <c r="B137" s="42" t="s">
        <v>110</v>
      </c>
      <c r="C137" s="42" t="s">
        <v>111</v>
      </c>
      <c r="D137" s="38">
        <f>IF(Otros!F10=TRUE,Otros!E10,)</f>
        <v>0</v>
      </c>
    </row>
    <row r="138" spans="2:4" x14ac:dyDescent="0.25">
      <c r="B138" s="62" t="s">
        <v>176</v>
      </c>
      <c r="C138" s="62"/>
      <c r="D138" s="40">
        <f>SUM(D129:D137)</f>
        <v>0</v>
      </c>
    </row>
  </sheetData>
  <sheetProtection algorithmName="SHA-512" hashValue="fPODYZsmcmgaZCFksvg+VSXXqfgVsC5b/zA2QGbTSb1f/9eoB8cU7O2ThydIgSdu3vAZH3ZW6POnDSF/NLeTpQ==" saltValue="G5x95EDlAQfR993+5tt1Iw==" spinCount="100000" sheet="1" objects="1" scenarios="1"/>
  <mergeCells count="46">
    <mergeCell ref="B122:D122"/>
    <mergeCell ref="B125:C125"/>
    <mergeCell ref="B127:D127"/>
    <mergeCell ref="B138:C138"/>
    <mergeCell ref="C29:D29"/>
    <mergeCell ref="B41:D41"/>
    <mergeCell ref="B95:C95"/>
    <mergeCell ref="B97:D97"/>
    <mergeCell ref="B105:C105"/>
    <mergeCell ref="B107:D107"/>
    <mergeCell ref="B120:C120"/>
    <mergeCell ref="B66:C66"/>
    <mergeCell ref="C36:D36"/>
    <mergeCell ref="C39:D39"/>
    <mergeCell ref="B68:D68"/>
    <mergeCell ref="B85:D85"/>
    <mergeCell ref="B83:C83"/>
    <mergeCell ref="B56:D56"/>
    <mergeCell ref="B9:D9"/>
    <mergeCell ref="B11:D11"/>
    <mergeCell ref="B12:D12"/>
    <mergeCell ref="B13:D13"/>
    <mergeCell ref="B18:D18"/>
    <mergeCell ref="B10:D10"/>
    <mergeCell ref="C31:D31"/>
    <mergeCell ref="C32:D32"/>
    <mergeCell ref="C33:D33"/>
    <mergeCell ref="C37:D37"/>
    <mergeCell ref="B54:C54"/>
    <mergeCell ref="C35:D35"/>
    <mergeCell ref="B20:D20"/>
    <mergeCell ref="C26:D26"/>
    <mergeCell ref="B3:D3"/>
    <mergeCell ref="B1:D1"/>
    <mergeCell ref="B2:D2"/>
    <mergeCell ref="B5:D5"/>
    <mergeCell ref="B7:D7"/>
    <mergeCell ref="B6:D6"/>
    <mergeCell ref="C38:D38"/>
    <mergeCell ref="B43:D43"/>
    <mergeCell ref="C28:D28"/>
    <mergeCell ref="B14:D14"/>
    <mergeCell ref="B15:D15"/>
    <mergeCell ref="B16:D16"/>
    <mergeCell ref="B17:D17"/>
    <mergeCell ref="C27:D27"/>
  </mergeCells>
  <phoneticPr fontId="11" type="noConversion"/>
  <pageMargins left="0.45" right="0.45" top="0.5" bottom="0.5" header="0.3" footer="0.3"/>
  <pageSetup scale="60" orientation="portrait" r:id="rId1"/>
  <rowBreaks count="3" manualBreakCount="3">
    <brk id="67" max="4" man="1"/>
    <brk id="95" max="4" man="1"/>
    <brk id="121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170EA-8C56-4C3E-9CC5-83FCA556AB2C}">
  <dimension ref="A1:F58"/>
  <sheetViews>
    <sheetView zoomScale="160" zoomScaleNormal="160" workbookViewId="0">
      <selection activeCell="F2" sqref="F2"/>
    </sheetView>
  </sheetViews>
  <sheetFormatPr defaultRowHeight="15" x14ac:dyDescent="0.25"/>
  <cols>
    <col min="1" max="1" width="21.7109375" style="3" bestFit="1" customWidth="1"/>
    <col min="2" max="2" width="30.85546875" style="3" bestFit="1" customWidth="1"/>
    <col min="3" max="3" width="22.28515625" style="3" customWidth="1"/>
    <col min="4" max="4" width="53.7109375" style="3" bestFit="1" customWidth="1"/>
    <col min="5" max="5" width="11.42578125" style="9" customWidth="1"/>
    <col min="6" max="6" width="11.85546875" style="3" customWidth="1"/>
    <col min="7" max="7" width="9.140625" style="3"/>
    <col min="8" max="8" width="18" style="3" bestFit="1" customWidth="1"/>
    <col min="9" max="9" width="18" style="3" customWidth="1"/>
    <col min="10" max="10" width="21.7109375" style="3" customWidth="1"/>
    <col min="11" max="11" width="38.85546875" style="3" customWidth="1"/>
    <col min="12" max="12" width="21" style="3" customWidth="1"/>
    <col min="13" max="16384" width="9.140625" style="3"/>
  </cols>
  <sheetData>
    <row r="1" spans="1:6" s="8" customFormat="1" ht="14.25" x14ac:dyDescent="0.2">
      <c r="A1" s="8" t="s">
        <v>133</v>
      </c>
      <c r="B1" s="8" t="s">
        <v>136</v>
      </c>
      <c r="C1" s="2" t="s">
        <v>0</v>
      </c>
      <c r="D1" s="2" t="s">
        <v>1</v>
      </c>
      <c r="E1" s="2" t="s">
        <v>2</v>
      </c>
      <c r="F1" s="10" t="s">
        <v>145</v>
      </c>
    </row>
    <row r="2" spans="1:6" x14ac:dyDescent="0.25">
      <c r="A2" s="3" t="s">
        <v>134</v>
      </c>
      <c r="B2" s="3" t="s">
        <v>137</v>
      </c>
      <c r="C2" s="4" t="s">
        <v>130</v>
      </c>
      <c r="D2" s="4" t="s">
        <v>7</v>
      </c>
      <c r="E2" s="5">
        <v>3</v>
      </c>
      <c r="F2" s="21" t="b">
        <v>0</v>
      </c>
    </row>
    <row r="3" spans="1:6" x14ac:dyDescent="0.25">
      <c r="A3" s="3" t="s">
        <v>134</v>
      </c>
      <c r="B3" s="3" t="s">
        <v>137</v>
      </c>
      <c r="C3" s="4" t="s">
        <v>132</v>
      </c>
      <c r="D3" s="4" t="s">
        <v>9</v>
      </c>
      <c r="E3" s="5">
        <v>3</v>
      </c>
      <c r="F3" s="21" t="b">
        <v>0</v>
      </c>
    </row>
    <row r="4" spans="1:6" x14ac:dyDescent="0.25">
      <c r="A4" s="3" t="s">
        <v>134</v>
      </c>
      <c r="B4" s="3" t="s">
        <v>142</v>
      </c>
      <c r="C4" s="4" t="s">
        <v>126</v>
      </c>
      <c r="D4" s="4" t="s">
        <v>3</v>
      </c>
      <c r="E4" s="5">
        <v>3</v>
      </c>
      <c r="F4" s="21" t="b">
        <v>0</v>
      </c>
    </row>
    <row r="5" spans="1:6" x14ac:dyDescent="0.25">
      <c r="A5" s="3" t="s">
        <v>134</v>
      </c>
      <c r="B5" s="3" t="s">
        <v>142</v>
      </c>
      <c r="C5" s="6" t="s">
        <v>127</v>
      </c>
      <c r="D5" s="6" t="s">
        <v>4</v>
      </c>
      <c r="E5" s="7">
        <v>3</v>
      </c>
      <c r="F5" s="21" t="b">
        <v>0</v>
      </c>
    </row>
    <row r="6" spans="1:6" x14ac:dyDescent="0.25">
      <c r="A6" s="3" t="s">
        <v>134</v>
      </c>
      <c r="B6" s="3" t="s">
        <v>143</v>
      </c>
      <c r="C6" s="4" t="s">
        <v>128</v>
      </c>
      <c r="D6" s="4" t="s">
        <v>5</v>
      </c>
      <c r="E6" s="5">
        <v>3</v>
      </c>
      <c r="F6" s="21" t="b">
        <v>0</v>
      </c>
    </row>
    <row r="7" spans="1:6" x14ac:dyDescent="0.25">
      <c r="A7" s="3" t="s">
        <v>134</v>
      </c>
      <c r="B7" s="3" t="s">
        <v>137</v>
      </c>
      <c r="C7" s="6" t="s">
        <v>129</v>
      </c>
      <c r="D7" s="6" t="s">
        <v>6</v>
      </c>
      <c r="E7" s="7">
        <v>3</v>
      </c>
      <c r="F7" s="21" t="b">
        <v>0</v>
      </c>
    </row>
    <row r="8" spans="1:6" x14ac:dyDescent="0.25">
      <c r="A8" s="3" t="s">
        <v>134</v>
      </c>
      <c r="B8" s="3" t="s">
        <v>137</v>
      </c>
      <c r="C8" s="6" t="s">
        <v>131</v>
      </c>
      <c r="D8" s="6" t="s">
        <v>8</v>
      </c>
      <c r="E8" s="7">
        <v>2</v>
      </c>
      <c r="F8" s="21" t="b">
        <v>0</v>
      </c>
    </row>
    <row r="9" spans="1:6" x14ac:dyDescent="0.25">
      <c r="A9" s="3" t="s">
        <v>144</v>
      </c>
      <c r="B9" s="3" t="s">
        <v>142</v>
      </c>
      <c r="C9" s="6" t="s">
        <v>12</v>
      </c>
      <c r="D9" s="6" t="s">
        <v>13</v>
      </c>
      <c r="E9" s="7">
        <v>1</v>
      </c>
      <c r="F9" s="21" t="b">
        <v>0</v>
      </c>
    </row>
    <row r="10" spans="1:6" x14ac:dyDescent="0.25">
      <c r="A10" s="3" t="s">
        <v>144</v>
      </c>
      <c r="B10" s="3" t="s">
        <v>142</v>
      </c>
      <c r="C10" s="6" t="s">
        <v>14</v>
      </c>
      <c r="D10" s="6" t="s">
        <v>15</v>
      </c>
      <c r="E10" s="7">
        <v>3</v>
      </c>
      <c r="F10" s="21" t="b">
        <v>0</v>
      </c>
    </row>
    <row r="11" spans="1:6" x14ac:dyDescent="0.25">
      <c r="A11" s="3" t="s">
        <v>144</v>
      </c>
      <c r="B11" s="3" t="s">
        <v>142</v>
      </c>
      <c r="C11" s="6" t="s">
        <v>14</v>
      </c>
      <c r="D11" s="6" t="s">
        <v>15</v>
      </c>
      <c r="E11" s="7">
        <v>3</v>
      </c>
      <c r="F11" s="21" t="b">
        <v>0</v>
      </c>
    </row>
    <row r="12" spans="1:6" x14ac:dyDescent="0.25">
      <c r="A12" s="3" t="s">
        <v>144</v>
      </c>
      <c r="B12" s="3" t="s">
        <v>142</v>
      </c>
      <c r="C12" s="6" t="s">
        <v>14</v>
      </c>
      <c r="D12" s="6" t="s">
        <v>15</v>
      </c>
      <c r="E12" s="7">
        <v>3</v>
      </c>
      <c r="F12" s="21" t="b">
        <v>0</v>
      </c>
    </row>
    <row r="13" spans="1:6" x14ac:dyDescent="0.25">
      <c r="A13" s="3" t="s">
        <v>144</v>
      </c>
      <c r="B13" s="3" t="s">
        <v>142</v>
      </c>
      <c r="C13" s="6" t="s">
        <v>14</v>
      </c>
      <c r="D13" s="6" t="s">
        <v>15</v>
      </c>
      <c r="E13" s="7">
        <v>3</v>
      </c>
      <c r="F13" s="21" t="b">
        <v>0</v>
      </c>
    </row>
    <row r="14" spans="1:6" x14ac:dyDescent="0.25">
      <c r="A14" s="3" t="s">
        <v>144</v>
      </c>
      <c r="B14" s="3" t="s">
        <v>142</v>
      </c>
      <c r="C14" s="6" t="s">
        <v>14</v>
      </c>
      <c r="D14" s="6" t="s">
        <v>15</v>
      </c>
      <c r="E14" s="7">
        <v>3</v>
      </c>
      <c r="F14" s="21" t="b">
        <v>0</v>
      </c>
    </row>
    <row r="15" spans="1:6" x14ac:dyDescent="0.25">
      <c r="F15" s="6"/>
    </row>
    <row r="16" spans="1:6" x14ac:dyDescent="0.25">
      <c r="F16" s="6"/>
    </row>
    <row r="17" spans="6:6" x14ac:dyDescent="0.25">
      <c r="F17" s="6"/>
    </row>
    <row r="18" spans="6:6" x14ac:dyDescent="0.25">
      <c r="F18" s="6"/>
    </row>
    <row r="19" spans="6:6" x14ac:dyDescent="0.25">
      <c r="F19" s="6"/>
    </row>
    <row r="20" spans="6:6" x14ac:dyDescent="0.25">
      <c r="F20" s="6"/>
    </row>
    <row r="21" spans="6:6" x14ac:dyDescent="0.25">
      <c r="F21" s="6"/>
    </row>
    <row r="22" spans="6:6" x14ac:dyDescent="0.25">
      <c r="F22" s="6"/>
    </row>
    <row r="23" spans="6:6" x14ac:dyDescent="0.25">
      <c r="F23" s="6"/>
    </row>
    <row r="24" spans="6:6" x14ac:dyDescent="0.25">
      <c r="F24" s="6"/>
    </row>
    <row r="25" spans="6:6" x14ac:dyDescent="0.25">
      <c r="F25" s="6"/>
    </row>
    <row r="26" spans="6:6" x14ac:dyDescent="0.25">
      <c r="F26" s="6"/>
    </row>
    <row r="27" spans="6:6" x14ac:dyDescent="0.25">
      <c r="F27" s="6"/>
    </row>
    <row r="28" spans="6:6" x14ac:dyDescent="0.25">
      <c r="F28" s="6"/>
    </row>
    <row r="29" spans="6:6" x14ac:dyDescent="0.25">
      <c r="F29" s="6"/>
    </row>
    <row r="30" spans="6:6" x14ac:dyDescent="0.25">
      <c r="F30" s="6"/>
    </row>
    <row r="31" spans="6:6" x14ac:dyDescent="0.25">
      <c r="F31" s="6"/>
    </row>
    <row r="32" spans="6:6" x14ac:dyDescent="0.25">
      <c r="F32" s="6"/>
    </row>
    <row r="34" spans="1:1" x14ac:dyDescent="0.25">
      <c r="A34" s="8"/>
    </row>
    <row r="43" spans="1:1" x14ac:dyDescent="0.25">
      <c r="A43" s="8"/>
    </row>
    <row r="49" spans="1:6" x14ac:dyDescent="0.25">
      <c r="A49" s="8"/>
    </row>
    <row r="54" spans="1:6" x14ac:dyDescent="0.25">
      <c r="F54" s="6"/>
    </row>
    <row r="55" spans="1:6" x14ac:dyDescent="0.25">
      <c r="F55" s="6"/>
    </row>
    <row r="56" spans="1:6" x14ac:dyDescent="0.25">
      <c r="F56" s="6"/>
    </row>
    <row r="57" spans="1:6" x14ac:dyDescent="0.25">
      <c r="F57" s="6"/>
    </row>
    <row r="58" spans="1:6" x14ac:dyDescent="0.25">
      <c r="F58" s="6"/>
    </row>
  </sheetData>
  <sheetProtection algorithmName="SHA-512" hashValue="OaJ1Z/voAwM/xpHbFdE6x2ihNXSpG8v/8NrsGhs68FmJP4z0bYjmONTF8okLj0+xoJM2IEwFXeFkQeHS8UTasg==" saltValue="PrCj7BCWFMeibfPWCBd6sw==" spinCount="100000" sheet="1" objects="1" scenarios="1"/>
  <sortState xmlns:xlrd2="http://schemas.microsoft.com/office/spreadsheetml/2017/richdata2" ref="A2:E53">
    <sortCondition descending="1" ref="A2:A53"/>
    <sortCondition ref="C2:C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2B12-BDF9-4DB3-8653-39A7380EFD90}">
  <dimension ref="A1:F19"/>
  <sheetViews>
    <sheetView zoomScale="140" zoomScaleNormal="140" workbookViewId="0">
      <selection activeCell="G18" sqref="G18"/>
    </sheetView>
  </sheetViews>
  <sheetFormatPr defaultRowHeight="15.75" x14ac:dyDescent="0.25"/>
  <cols>
    <col min="1" max="1" width="18" style="13" bestFit="1" customWidth="1"/>
    <col min="2" max="2" width="24.7109375" style="13" bestFit="1" customWidth="1"/>
    <col min="3" max="3" width="21.42578125" style="13" customWidth="1"/>
    <col min="4" max="4" width="45.28515625" style="13" customWidth="1"/>
    <col min="5" max="5" width="9.140625" style="13"/>
    <col min="6" max="6" width="17.140625" style="19" customWidth="1"/>
    <col min="7" max="16384" width="9.140625" style="13"/>
  </cols>
  <sheetData>
    <row r="1" spans="1:6" x14ac:dyDescent="0.25">
      <c r="A1" s="11" t="s">
        <v>133</v>
      </c>
      <c r="B1" s="11" t="s">
        <v>136</v>
      </c>
      <c r="C1" s="12" t="s">
        <v>0</v>
      </c>
      <c r="D1" s="12" t="s">
        <v>1</v>
      </c>
      <c r="E1" s="12" t="s">
        <v>2</v>
      </c>
      <c r="F1" s="18" t="s">
        <v>145</v>
      </c>
    </row>
    <row r="2" spans="1:6" x14ac:dyDescent="0.25">
      <c r="A2" s="13" t="s">
        <v>135</v>
      </c>
      <c r="B2" s="13" t="s">
        <v>137</v>
      </c>
      <c r="C2" s="14" t="s">
        <v>28</v>
      </c>
      <c r="D2" s="14" t="s">
        <v>29</v>
      </c>
      <c r="E2" s="15">
        <v>2</v>
      </c>
      <c r="F2" s="22" t="b">
        <v>0</v>
      </c>
    </row>
    <row r="3" spans="1:6" x14ac:dyDescent="0.25">
      <c r="A3" s="13" t="s">
        <v>135</v>
      </c>
      <c r="B3" s="13" t="s">
        <v>137</v>
      </c>
      <c r="C3" s="16" t="s">
        <v>30</v>
      </c>
      <c r="D3" s="16" t="s">
        <v>31</v>
      </c>
      <c r="E3" s="17">
        <v>3</v>
      </c>
      <c r="F3" s="22" t="b">
        <v>0</v>
      </c>
    </row>
    <row r="4" spans="1:6" x14ac:dyDescent="0.25">
      <c r="A4" s="13" t="s">
        <v>135</v>
      </c>
      <c r="B4" s="13" t="s">
        <v>137</v>
      </c>
      <c r="C4" s="14" t="s">
        <v>32</v>
      </c>
      <c r="D4" s="14" t="s">
        <v>33</v>
      </c>
      <c r="E4" s="15">
        <v>3</v>
      </c>
      <c r="F4" s="22" t="b">
        <v>0</v>
      </c>
    </row>
    <row r="5" spans="1:6" x14ac:dyDescent="0.25">
      <c r="A5" s="13" t="s">
        <v>135</v>
      </c>
      <c r="B5" s="13" t="s">
        <v>137</v>
      </c>
      <c r="C5" s="16" t="s">
        <v>34</v>
      </c>
      <c r="D5" s="16" t="s">
        <v>35</v>
      </c>
      <c r="E5" s="17">
        <v>3</v>
      </c>
      <c r="F5" s="22" t="b">
        <v>0</v>
      </c>
    </row>
    <row r="6" spans="1:6" x14ac:dyDescent="0.25">
      <c r="A6" s="13" t="s">
        <v>135</v>
      </c>
      <c r="B6" s="13" t="s">
        <v>137</v>
      </c>
      <c r="C6" s="14" t="s">
        <v>36</v>
      </c>
      <c r="D6" s="14" t="s">
        <v>37</v>
      </c>
      <c r="E6" s="15">
        <v>3</v>
      </c>
      <c r="F6" s="22" t="b">
        <v>0</v>
      </c>
    </row>
    <row r="7" spans="1:6" x14ac:dyDescent="0.25">
      <c r="A7" s="13" t="s">
        <v>135</v>
      </c>
      <c r="B7" s="13" t="s">
        <v>137</v>
      </c>
      <c r="C7" s="16" t="s">
        <v>38</v>
      </c>
      <c r="D7" s="16" t="s">
        <v>39</v>
      </c>
      <c r="E7" s="17">
        <v>3</v>
      </c>
      <c r="F7" s="22" t="b">
        <v>0</v>
      </c>
    </row>
    <row r="8" spans="1:6" x14ac:dyDescent="0.25">
      <c r="A8" s="13" t="s">
        <v>135</v>
      </c>
      <c r="B8" s="13" t="s">
        <v>137</v>
      </c>
      <c r="C8" s="14" t="s">
        <v>40</v>
      </c>
      <c r="D8" s="14" t="s">
        <v>41</v>
      </c>
      <c r="E8" s="15">
        <v>3</v>
      </c>
      <c r="F8" s="22" t="b">
        <v>0</v>
      </c>
    </row>
    <row r="9" spans="1:6" x14ac:dyDescent="0.25">
      <c r="A9" s="13" t="s">
        <v>135</v>
      </c>
      <c r="B9" s="13" t="s">
        <v>137</v>
      </c>
      <c r="C9" s="16" t="s">
        <v>42</v>
      </c>
      <c r="D9" s="16" t="s">
        <v>43</v>
      </c>
      <c r="E9" s="17">
        <v>3</v>
      </c>
      <c r="F9" s="22" t="b">
        <v>0</v>
      </c>
    </row>
    <row r="10" spans="1:6" x14ac:dyDescent="0.25">
      <c r="A10" s="13" t="s">
        <v>135</v>
      </c>
      <c r="B10" s="13" t="s">
        <v>137</v>
      </c>
      <c r="C10" s="14" t="s">
        <v>44</v>
      </c>
      <c r="D10" s="14" t="s">
        <v>45</v>
      </c>
      <c r="E10" s="15">
        <v>3</v>
      </c>
      <c r="F10" s="22" t="b">
        <v>0</v>
      </c>
    </row>
    <row r="11" spans="1:6" x14ac:dyDescent="0.25">
      <c r="A11" s="13" t="s">
        <v>135</v>
      </c>
      <c r="B11" s="13" t="s">
        <v>137</v>
      </c>
      <c r="C11" s="16" t="s">
        <v>46</v>
      </c>
      <c r="D11" s="16" t="s">
        <v>47</v>
      </c>
      <c r="E11" s="17">
        <v>3</v>
      </c>
      <c r="F11" s="22" t="b">
        <v>0</v>
      </c>
    </row>
    <row r="12" spans="1:6" x14ac:dyDescent="0.25">
      <c r="A12" s="13" t="s">
        <v>135</v>
      </c>
      <c r="B12" s="13" t="s">
        <v>137</v>
      </c>
      <c r="C12" s="14" t="s">
        <v>48</v>
      </c>
      <c r="D12" s="14" t="s">
        <v>49</v>
      </c>
      <c r="E12" s="15">
        <v>3</v>
      </c>
      <c r="F12" s="22" t="b">
        <v>0</v>
      </c>
    </row>
    <row r="13" spans="1:6" x14ac:dyDescent="0.25">
      <c r="A13" s="13" t="s">
        <v>135</v>
      </c>
      <c r="B13" s="13" t="s">
        <v>137</v>
      </c>
      <c r="C13" s="16" t="s">
        <v>50</v>
      </c>
      <c r="D13" s="16" t="s">
        <v>51</v>
      </c>
      <c r="E13" s="17">
        <v>3</v>
      </c>
      <c r="F13" s="22" t="b">
        <v>0</v>
      </c>
    </row>
    <row r="14" spans="1:6" x14ac:dyDescent="0.25">
      <c r="A14" s="13" t="s">
        <v>135</v>
      </c>
      <c r="B14" s="13" t="s">
        <v>137</v>
      </c>
      <c r="C14" s="14" t="s">
        <v>52</v>
      </c>
      <c r="D14" s="14" t="s">
        <v>53</v>
      </c>
      <c r="E14" s="15">
        <v>3</v>
      </c>
      <c r="F14" s="22" t="b">
        <v>0</v>
      </c>
    </row>
    <row r="15" spans="1:6" x14ac:dyDescent="0.25">
      <c r="A15" s="13" t="s">
        <v>135</v>
      </c>
      <c r="B15" s="13" t="s">
        <v>137</v>
      </c>
      <c r="C15" s="16" t="s">
        <v>10</v>
      </c>
      <c r="D15" s="16" t="s">
        <v>11</v>
      </c>
      <c r="E15" s="17">
        <v>3</v>
      </c>
      <c r="F15" s="22" t="b">
        <v>0</v>
      </c>
    </row>
    <row r="16" spans="1:6" x14ac:dyDescent="0.25">
      <c r="A16" s="13" t="s">
        <v>135</v>
      </c>
      <c r="B16" s="13" t="s">
        <v>137</v>
      </c>
      <c r="C16" s="16" t="s">
        <v>22</v>
      </c>
      <c r="D16" s="16" t="s">
        <v>23</v>
      </c>
      <c r="E16" s="17">
        <v>3</v>
      </c>
      <c r="F16" s="22" t="b">
        <v>0</v>
      </c>
    </row>
    <row r="17" spans="1:6" x14ac:dyDescent="0.25">
      <c r="A17" s="13" t="s">
        <v>135</v>
      </c>
      <c r="B17" s="13" t="s">
        <v>137</v>
      </c>
      <c r="C17" s="16" t="s">
        <v>120</v>
      </c>
      <c r="D17" s="13" t="s">
        <v>121</v>
      </c>
      <c r="E17" s="17">
        <v>3</v>
      </c>
      <c r="F17" s="22" t="b">
        <v>0</v>
      </c>
    </row>
    <row r="18" spans="1:6" x14ac:dyDescent="0.25">
      <c r="A18" s="13" t="s">
        <v>135</v>
      </c>
      <c r="B18" s="13" t="s">
        <v>137</v>
      </c>
      <c r="C18" s="14" t="s">
        <v>24</v>
      </c>
      <c r="D18" s="14" t="s">
        <v>25</v>
      </c>
      <c r="E18" s="15">
        <v>3</v>
      </c>
      <c r="F18" s="22" t="b">
        <v>0</v>
      </c>
    </row>
    <row r="19" spans="1:6" x14ac:dyDescent="0.25">
      <c r="A19" s="13" t="s">
        <v>135</v>
      </c>
      <c r="B19" s="13" t="s">
        <v>137</v>
      </c>
      <c r="C19" s="16" t="s">
        <v>26</v>
      </c>
      <c r="D19" s="16" t="s">
        <v>27</v>
      </c>
      <c r="E19" s="17">
        <v>3</v>
      </c>
      <c r="F19" s="22" t="b">
        <v>0</v>
      </c>
    </row>
  </sheetData>
  <sheetProtection algorithmName="SHA-512" hashValue="A5m80GW/pR3zEwleeOnu7Rtsldk5YWT7UWiXO4IGy1LhN3mip9QWJOFVz3IxeVUb/ZNc7bwFfAnHIpFPHPaTBA==" saltValue="Qy/5FlmliFRde4OP+ngsj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C9D6-3B97-4943-A473-03E928EAB89A}">
  <dimension ref="A1:F12"/>
  <sheetViews>
    <sheetView zoomScale="160" zoomScaleNormal="160" workbookViewId="0">
      <selection activeCell="F12" sqref="F2:F12"/>
    </sheetView>
  </sheetViews>
  <sheetFormatPr defaultRowHeight="15" x14ac:dyDescent="0.25"/>
  <cols>
    <col min="1" max="1" width="22.5703125" customWidth="1"/>
    <col min="2" max="2" width="20.28515625" customWidth="1"/>
    <col min="3" max="3" width="20.140625" customWidth="1"/>
    <col min="4" max="4" width="45.7109375" customWidth="1"/>
    <col min="6" max="6" width="15.7109375" customWidth="1"/>
  </cols>
  <sheetData>
    <row r="1" spans="1:6" x14ac:dyDescent="0.25">
      <c r="A1" s="8" t="s">
        <v>133</v>
      </c>
      <c r="B1" s="8" t="s">
        <v>136</v>
      </c>
      <c r="C1" s="2" t="s">
        <v>0</v>
      </c>
      <c r="D1" s="2" t="s">
        <v>1</v>
      </c>
      <c r="E1" s="2" t="s">
        <v>2</v>
      </c>
      <c r="F1" s="2" t="s">
        <v>145</v>
      </c>
    </row>
    <row r="2" spans="1:6" x14ac:dyDescent="0.25">
      <c r="A2" s="3" t="s">
        <v>135</v>
      </c>
      <c r="B2" s="3" t="s">
        <v>143</v>
      </c>
      <c r="C2" s="6" t="s">
        <v>54</v>
      </c>
      <c r="D2" s="6" t="s">
        <v>55</v>
      </c>
      <c r="E2" s="7">
        <v>3</v>
      </c>
      <c r="F2" s="23" t="b">
        <v>0</v>
      </c>
    </row>
    <row r="3" spans="1:6" x14ac:dyDescent="0.25">
      <c r="A3" s="3" t="s">
        <v>135</v>
      </c>
      <c r="B3" s="3" t="s">
        <v>143</v>
      </c>
      <c r="C3" s="4" t="s">
        <v>56</v>
      </c>
      <c r="D3" s="4" t="s">
        <v>57</v>
      </c>
      <c r="E3" s="5">
        <v>3</v>
      </c>
      <c r="F3" s="23" t="b">
        <v>0</v>
      </c>
    </row>
    <row r="4" spans="1:6" x14ac:dyDescent="0.25">
      <c r="A4" s="3" t="s">
        <v>135</v>
      </c>
      <c r="B4" s="3" t="s">
        <v>143</v>
      </c>
      <c r="C4" s="6" t="s">
        <v>58</v>
      </c>
      <c r="D4" s="6" t="s">
        <v>59</v>
      </c>
      <c r="E4" s="7">
        <v>3</v>
      </c>
      <c r="F4" s="23" t="b">
        <v>0</v>
      </c>
    </row>
    <row r="5" spans="1:6" x14ac:dyDescent="0.25">
      <c r="A5" s="3" t="s">
        <v>135</v>
      </c>
      <c r="B5" s="3" t="s">
        <v>143</v>
      </c>
      <c r="C5" s="4" t="s">
        <v>60</v>
      </c>
      <c r="D5" s="4" t="s">
        <v>61</v>
      </c>
      <c r="E5" s="5">
        <v>3</v>
      </c>
      <c r="F5" s="23" t="b">
        <v>0</v>
      </c>
    </row>
    <row r="6" spans="1:6" x14ac:dyDescent="0.25">
      <c r="A6" s="3" t="s">
        <v>135</v>
      </c>
      <c r="B6" s="3" t="s">
        <v>143</v>
      </c>
      <c r="C6" s="6" t="s">
        <v>62</v>
      </c>
      <c r="D6" s="6" t="s">
        <v>63</v>
      </c>
      <c r="E6" s="7">
        <v>3</v>
      </c>
      <c r="F6" s="23" t="b">
        <v>0</v>
      </c>
    </row>
    <row r="7" spans="1:6" x14ac:dyDescent="0.25">
      <c r="A7" s="3" t="s">
        <v>135</v>
      </c>
      <c r="B7" s="3" t="s">
        <v>143</v>
      </c>
      <c r="C7" s="4" t="s">
        <v>64</v>
      </c>
      <c r="D7" s="4" t="s">
        <v>65</v>
      </c>
      <c r="E7" s="7">
        <v>3</v>
      </c>
      <c r="F7" s="23" t="b">
        <v>0</v>
      </c>
    </row>
    <row r="8" spans="1:6" x14ac:dyDescent="0.25">
      <c r="A8" s="3" t="s">
        <v>135</v>
      </c>
      <c r="B8" s="3" t="s">
        <v>143</v>
      </c>
      <c r="C8" s="6" t="s">
        <v>66</v>
      </c>
      <c r="D8" s="6" t="s">
        <v>67</v>
      </c>
      <c r="E8" s="7">
        <v>3</v>
      </c>
      <c r="F8" s="23" t="b">
        <v>0</v>
      </c>
    </row>
    <row r="9" spans="1:6" x14ac:dyDescent="0.25">
      <c r="A9" s="3" t="s">
        <v>135</v>
      </c>
      <c r="B9" s="3" t="s">
        <v>143</v>
      </c>
      <c r="C9" s="4" t="s">
        <v>68</v>
      </c>
      <c r="D9" s="4" t="s">
        <v>69</v>
      </c>
      <c r="E9" s="5">
        <v>3</v>
      </c>
      <c r="F9" s="23" t="b">
        <v>0</v>
      </c>
    </row>
    <row r="10" spans="1:6" x14ac:dyDescent="0.25">
      <c r="A10" s="3" t="s">
        <v>135</v>
      </c>
      <c r="B10" s="3" t="s">
        <v>143</v>
      </c>
      <c r="C10" s="4" t="s">
        <v>16</v>
      </c>
      <c r="D10" s="4" t="s">
        <v>17</v>
      </c>
      <c r="E10" s="5">
        <v>3</v>
      </c>
      <c r="F10" s="23" t="b">
        <v>0</v>
      </c>
    </row>
    <row r="11" spans="1:6" x14ac:dyDescent="0.25">
      <c r="A11" s="3" t="s">
        <v>135</v>
      </c>
      <c r="B11" s="3" t="s">
        <v>143</v>
      </c>
      <c r="C11" s="6" t="s">
        <v>18</v>
      </c>
      <c r="D11" s="6" t="s">
        <v>19</v>
      </c>
      <c r="E11" s="7">
        <v>3</v>
      </c>
      <c r="F11" s="23" t="b">
        <v>0</v>
      </c>
    </row>
    <row r="12" spans="1:6" x14ac:dyDescent="0.25">
      <c r="A12" s="3" t="s">
        <v>135</v>
      </c>
      <c r="B12" s="3" t="s">
        <v>143</v>
      </c>
      <c r="C12" s="4" t="s">
        <v>20</v>
      </c>
      <c r="D12" s="4" t="s">
        <v>21</v>
      </c>
      <c r="E12" s="5">
        <v>3</v>
      </c>
      <c r="F12" s="23" t="b">
        <v>0</v>
      </c>
    </row>
  </sheetData>
  <sheetProtection algorithmName="SHA-512" hashValue="27X8blSKaZfF+9sNUz67P9Dt3v8WKLQwsiF3/nSEYCRHwgrWc/GDi0nTkZikInAws1ApN/jnU8x1B+fxH/2aZg==" saltValue="csW3WiaTFjq5pmT0Pp7LX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9483A-E40F-4020-B615-1ECD6DBEC925}">
  <dimension ref="A1:F7"/>
  <sheetViews>
    <sheetView topLeftCell="B1" zoomScale="186" zoomScaleNormal="186" workbookViewId="0">
      <selection activeCell="D10" sqref="D10"/>
    </sheetView>
  </sheetViews>
  <sheetFormatPr defaultColWidth="22.28515625" defaultRowHeight="15" x14ac:dyDescent="0.25"/>
  <cols>
    <col min="2" max="2" width="30.85546875" bestFit="1" customWidth="1"/>
    <col min="4" max="4" width="27.28515625" customWidth="1"/>
    <col min="5" max="5" width="9.140625" bestFit="1" customWidth="1"/>
    <col min="6" max="6" width="22.28515625" style="1"/>
  </cols>
  <sheetData>
    <row r="1" spans="1:6" x14ac:dyDescent="0.25">
      <c r="A1" s="8" t="s">
        <v>133</v>
      </c>
      <c r="B1" s="8" t="s">
        <v>136</v>
      </c>
      <c r="C1" s="2" t="s">
        <v>0</v>
      </c>
      <c r="D1" s="2" t="s">
        <v>1</v>
      </c>
      <c r="E1" s="2" t="s">
        <v>2</v>
      </c>
      <c r="F1" s="20" t="s">
        <v>145</v>
      </c>
    </row>
    <row r="2" spans="1:6" x14ac:dyDescent="0.25">
      <c r="A2" s="3" t="s">
        <v>135</v>
      </c>
      <c r="B2" s="3" t="s">
        <v>138</v>
      </c>
      <c r="C2" s="6" t="s">
        <v>70</v>
      </c>
      <c r="D2" s="6" t="s">
        <v>71</v>
      </c>
      <c r="E2" s="7">
        <v>3</v>
      </c>
      <c r="F2" s="24" t="b">
        <v>0</v>
      </c>
    </row>
    <row r="3" spans="1:6" x14ac:dyDescent="0.25">
      <c r="A3" s="3" t="s">
        <v>135</v>
      </c>
      <c r="B3" s="3" t="s">
        <v>138</v>
      </c>
      <c r="C3" s="4" t="s">
        <v>72</v>
      </c>
      <c r="D3" s="4" t="s">
        <v>73</v>
      </c>
      <c r="E3" s="5">
        <v>3</v>
      </c>
      <c r="F3" s="24" t="b">
        <v>0</v>
      </c>
    </row>
    <row r="4" spans="1:6" x14ac:dyDescent="0.25">
      <c r="A4" s="3" t="s">
        <v>135</v>
      </c>
      <c r="B4" s="3" t="s">
        <v>138</v>
      </c>
      <c r="C4" s="6" t="s">
        <v>74</v>
      </c>
      <c r="D4" s="6" t="s">
        <v>75</v>
      </c>
      <c r="E4" s="7">
        <v>3</v>
      </c>
      <c r="F4" s="24" t="b">
        <v>0</v>
      </c>
    </row>
    <row r="5" spans="1:6" ht="30" x14ac:dyDescent="0.25">
      <c r="A5" s="3" t="s">
        <v>135</v>
      </c>
      <c r="B5" s="3" t="s">
        <v>138</v>
      </c>
      <c r="C5" s="4" t="s">
        <v>122</v>
      </c>
      <c r="D5" s="4" t="s">
        <v>76</v>
      </c>
      <c r="E5" s="5">
        <v>3</v>
      </c>
      <c r="F5" s="24" t="b">
        <v>0</v>
      </c>
    </row>
    <row r="6" spans="1:6" x14ac:dyDescent="0.25">
      <c r="A6" s="3" t="s">
        <v>135</v>
      </c>
      <c r="B6" s="3" t="s">
        <v>138</v>
      </c>
      <c r="C6" s="6" t="s">
        <v>123</v>
      </c>
      <c r="D6" s="6" t="s">
        <v>77</v>
      </c>
      <c r="E6" s="7">
        <v>3</v>
      </c>
      <c r="F6" s="24" t="b">
        <v>0</v>
      </c>
    </row>
    <row r="7" spans="1:6" x14ac:dyDescent="0.25">
      <c r="A7" s="3" t="s">
        <v>135</v>
      </c>
      <c r="B7" s="3" t="s">
        <v>138</v>
      </c>
      <c r="C7" s="4" t="s">
        <v>124</v>
      </c>
      <c r="D7" s="4" t="s">
        <v>78</v>
      </c>
      <c r="E7" s="5">
        <v>1</v>
      </c>
      <c r="F7" s="24" t="b">
        <v>0</v>
      </c>
    </row>
  </sheetData>
  <sheetProtection algorithmName="SHA-512" hashValue="SdHecSomEv8mR2qhha0xKo84FU3n6dwytHhWEYzq5gMeqwpcNH927SLi1nN1IL908hFV1i8adrjZOhiS8l2zkg==" saltValue="aXma+RvvG/T41X29Gagl6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34AB-73AA-4A3C-8A71-5BD79B41AA25}">
  <dimension ref="A1:F12"/>
  <sheetViews>
    <sheetView zoomScale="170" zoomScaleNormal="170" workbookViewId="0">
      <selection activeCell="C16" sqref="C16"/>
    </sheetView>
  </sheetViews>
  <sheetFormatPr defaultRowHeight="15.75" x14ac:dyDescent="0.25"/>
  <cols>
    <col min="1" max="1" width="19.7109375" style="13" customWidth="1"/>
    <col min="2" max="2" width="18.85546875" style="13" bestFit="1" customWidth="1"/>
    <col min="3" max="3" width="22.7109375" style="13" customWidth="1"/>
    <col min="4" max="4" width="35.7109375" style="13" customWidth="1"/>
    <col min="5" max="5" width="9.140625" style="13"/>
    <col min="6" max="6" width="15" style="19" customWidth="1"/>
    <col min="7" max="16384" width="9.140625" style="13"/>
  </cols>
  <sheetData>
    <row r="1" spans="1:6" x14ac:dyDescent="0.25">
      <c r="A1" s="11" t="s">
        <v>133</v>
      </c>
      <c r="B1" s="11" t="s">
        <v>136</v>
      </c>
      <c r="C1" s="12" t="s">
        <v>0</v>
      </c>
      <c r="D1" s="12" t="s">
        <v>1</v>
      </c>
      <c r="E1" s="12" t="s">
        <v>2</v>
      </c>
      <c r="F1" s="18" t="s">
        <v>145</v>
      </c>
    </row>
    <row r="2" spans="1:6" x14ac:dyDescent="0.25">
      <c r="A2" s="13" t="s">
        <v>135</v>
      </c>
      <c r="B2" s="13" t="s">
        <v>139</v>
      </c>
      <c r="C2" s="16" t="s">
        <v>79</v>
      </c>
      <c r="D2" s="16" t="s">
        <v>80</v>
      </c>
      <c r="E2" s="17">
        <v>3</v>
      </c>
      <c r="F2" s="22" t="b">
        <v>0</v>
      </c>
    </row>
    <row r="3" spans="1:6" x14ac:dyDescent="0.25">
      <c r="A3" s="13" t="s">
        <v>135</v>
      </c>
      <c r="B3" s="13" t="s">
        <v>139</v>
      </c>
      <c r="C3" s="14" t="s">
        <v>81</v>
      </c>
      <c r="D3" s="14" t="s">
        <v>82</v>
      </c>
      <c r="E3" s="15">
        <v>3</v>
      </c>
      <c r="F3" s="22" t="b">
        <v>0</v>
      </c>
    </row>
    <row r="4" spans="1:6" x14ac:dyDescent="0.25">
      <c r="A4" s="13" t="s">
        <v>135</v>
      </c>
      <c r="B4" s="13" t="s">
        <v>139</v>
      </c>
      <c r="C4" s="16" t="s">
        <v>83</v>
      </c>
      <c r="D4" s="16" t="s">
        <v>125</v>
      </c>
      <c r="E4" s="17">
        <v>3</v>
      </c>
      <c r="F4" s="22" t="b">
        <v>0</v>
      </c>
    </row>
    <row r="5" spans="1:6" x14ac:dyDescent="0.25">
      <c r="A5" s="13" t="s">
        <v>135</v>
      </c>
      <c r="B5" s="13" t="s">
        <v>139</v>
      </c>
      <c r="C5" s="14" t="s">
        <v>84</v>
      </c>
      <c r="D5" s="14" t="s">
        <v>85</v>
      </c>
      <c r="E5" s="15">
        <v>3</v>
      </c>
      <c r="F5" s="22" t="b">
        <v>0</v>
      </c>
    </row>
    <row r="6" spans="1:6" x14ac:dyDescent="0.25">
      <c r="A6" s="13" t="s">
        <v>135</v>
      </c>
      <c r="B6" s="13" t="s">
        <v>139</v>
      </c>
      <c r="C6" s="16" t="s">
        <v>86</v>
      </c>
      <c r="D6" s="16" t="s">
        <v>87</v>
      </c>
      <c r="E6" s="17">
        <v>3</v>
      </c>
      <c r="F6" s="22" t="b">
        <v>0</v>
      </c>
    </row>
    <row r="7" spans="1:6" x14ac:dyDescent="0.25">
      <c r="A7" s="13" t="s">
        <v>135</v>
      </c>
      <c r="B7" s="13" t="s">
        <v>139</v>
      </c>
      <c r="C7" s="14" t="s">
        <v>88</v>
      </c>
      <c r="D7" s="14" t="s">
        <v>89</v>
      </c>
      <c r="E7" s="15">
        <v>3</v>
      </c>
      <c r="F7" s="22" t="b">
        <v>0</v>
      </c>
    </row>
    <row r="8" spans="1:6" x14ac:dyDescent="0.25">
      <c r="A8" s="13" t="s">
        <v>135</v>
      </c>
      <c r="B8" s="13" t="s">
        <v>139</v>
      </c>
      <c r="C8" s="16" t="s">
        <v>90</v>
      </c>
      <c r="D8" s="16" t="s">
        <v>91</v>
      </c>
      <c r="E8" s="17">
        <v>3</v>
      </c>
      <c r="F8" s="22" t="b">
        <v>0</v>
      </c>
    </row>
    <row r="9" spans="1:6" x14ac:dyDescent="0.25">
      <c r="A9" s="13" t="s">
        <v>135</v>
      </c>
      <c r="B9" s="13" t="s">
        <v>139</v>
      </c>
      <c r="C9" s="14" t="s">
        <v>92</v>
      </c>
      <c r="D9" s="14" t="s">
        <v>93</v>
      </c>
      <c r="E9" s="15">
        <v>3</v>
      </c>
      <c r="F9" s="22" t="b">
        <v>0</v>
      </c>
    </row>
    <row r="10" spans="1:6" x14ac:dyDescent="0.25">
      <c r="A10" s="13" t="s">
        <v>135</v>
      </c>
      <c r="B10" s="13" t="s">
        <v>139</v>
      </c>
      <c r="C10" s="16" t="s">
        <v>94</v>
      </c>
      <c r="D10" s="16" t="s">
        <v>95</v>
      </c>
      <c r="E10" s="17">
        <v>3</v>
      </c>
      <c r="F10" s="22" t="b">
        <v>0</v>
      </c>
    </row>
    <row r="11" spans="1:6" x14ac:dyDescent="0.25">
      <c r="A11" s="13" t="s">
        <v>135</v>
      </c>
      <c r="B11" s="13" t="s">
        <v>139</v>
      </c>
      <c r="C11" s="14" t="s">
        <v>96</v>
      </c>
      <c r="D11" s="14" t="s">
        <v>97</v>
      </c>
      <c r="E11" s="15">
        <v>3</v>
      </c>
      <c r="F11" s="22" t="b">
        <v>0</v>
      </c>
    </row>
    <row r="12" spans="1:6" x14ac:dyDescent="0.25">
      <c r="A12" s="13" t="s">
        <v>135</v>
      </c>
      <c r="B12" s="13" t="s">
        <v>139</v>
      </c>
      <c r="C12" s="16" t="s">
        <v>98</v>
      </c>
      <c r="D12" s="16" t="s">
        <v>99</v>
      </c>
      <c r="E12" s="17">
        <v>3</v>
      </c>
      <c r="F12" s="22" t="b">
        <v>0</v>
      </c>
    </row>
  </sheetData>
  <sheetProtection algorithmName="SHA-512" hashValue="VGovFq4e6bp9qAN7CnOF/lPGptAS7musY2yrSjb4agAcaRrFB/Afu8ZegDPlXKgso06QUOCEHnyey7GRTCFlkw==" saltValue="LitRkEQV8gcYGpHmjyBJu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9150-DC13-4938-92CA-6BDA352AE22A}">
  <dimension ref="A1:F2"/>
  <sheetViews>
    <sheetView zoomScale="170" zoomScaleNormal="170" workbookViewId="0">
      <selection activeCell="F2" sqref="F2"/>
    </sheetView>
  </sheetViews>
  <sheetFormatPr defaultRowHeight="15" x14ac:dyDescent="0.25"/>
  <cols>
    <col min="1" max="1" width="18.5703125" style="3" bestFit="1" customWidth="1"/>
    <col min="2" max="2" width="20.5703125" style="3" customWidth="1"/>
    <col min="3" max="3" width="21.42578125" style="3" customWidth="1"/>
    <col min="4" max="4" width="53.7109375" style="3" customWidth="1"/>
    <col min="5" max="5" width="9.140625" style="3"/>
    <col min="6" max="6" width="13.28515625" style="3" customWidth="1"/>
    <col min="7" max="16384" width="9.140625" style="3"/>
  </cols>
  <sheetData>
    <row r="1" spans="1:6" s="8" customFormat="1" ht="14.25" x14ac:dyDescent="0.2">
      <c r="A1" s="8" t="s">
        <v>133</v>
      </c>
      <c r="B1" s="8" t="s">
        <v>136</v>
      </c>
      <c r="C1" s="2" t="s">
        <v>0</v>
      </c>
      <c r="D1" s="2" t="s">
        <v>1</v>
      </c>
      <c r="E1" s="2" t="s">
        <v>2</v>
      </c>
      <c r="F1" s="8" t="s">
        <v>145</v>
      </c>
    </row>
    <row r="2" spans="1:6" x14ac:dyDescent="0.25">
      <c r="A2" s="3" t="s">
        <v>135</v>
      </c>
      <c r="B2" s="3" t="s">
        <v>140</v>
      </c>
      <c r="C2" s="4" t="s">
        <v>100</v>
      </c>
      <c r="D2" s="4" t="s">
        <v>101</v>
      </c>
      <c r="E2" s="5">
        <v>3</v>
      </c>
      <c r="F2" s="25" t="b">
        <v>0</v>
      </c>
    </row>
  </sheetData>
  <sheetProtection algorithmName="SHA-512" hashValue="QZ1wVVjXkMsIoq5JF6UV4zx5g7Uvzkak4ogKlSPtrsxEdYScJQABWge16Re8dRdsNquyhCkRO6GDnfY5JviC4Q==" saltValue="dBlBl5B9lAlOUrAktKT/9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148F2-92E2-4726-9C68-BFE12CAB1CDB}">
  <dimension ref="A1:F10"/>
  <sheetViews>
    <sheetView zoomScale="170" zoomScaleNormal="170" workbookViewId="0">
      <selection activeCell="B14" sqref="B14"/>
    </sheetView>
  </sheetViews>
  <sheetFormatPr defaultRowHeight="15" x14ac:dyDescent="0.25"/>
  <cols>
    <col min="1" max="1" width="20.42578125" customWidth="1"/>
    <col min="2" max="2" width="32.28515625" customWidth="1"/>
    <col min="3" max="3" width="26" customWidth="1"/>
    <col min="4" max="4" width="34" customWidth="1"/>
    <col min="5" max="5" width="15.85546875" customWidth="1"/>
    <col min="6" max="6" width="15.42578125" style="1" customWidth="1"/>
  </cols>
  <sheetData>
    <row r="1" spans="1:6" x14ac:dyDescent="0.25">
      <c r="A1" s="8" t="s">
        <v>133</v>
      </c>
      <c r="B1" s="8" t="s">
        <v>136</v>
      </c>
      <c r="C1" s="2" t="s">
        <v>0</v>
      </c>
      <c r="D1" s="2" t="s">
        <v>1</v>
      </c>
      <c r="E1" s="2" t="s">
        <v>2</v>
      </c>
      <c r="F1" s="20" t="s">
        <v>145</v>
      </c>
    </row>
    <row r="2" spans="1:6" x14ac:dyDescent="0.25">
      <c r="A2" s="3" t="s">
        <v>135</v>
      </c>
      <c r="B2" s="3" t="s">
        <v>141</v>
      </c>
      <c r="C2" s="4" t="s">
        <v>112</v>
      </c>
      <c r="D2" s="4" t="s">
        <v>113</v>
      </c>
      <c r="E2" s="5">
        <v>3</v>
      </c>
      <c r="F2" s="24" t="b">
        <v>0</v>
      </c>
    </row>
    <row r="3" spans="1:6" x14ac:dyDescent="0.25">
      <c r="A3" s="3" t="s">
        <v>135</v>
      </c>
      <c r="B3" s="3" t="s">
        <v>141</v>
      </c>
      <c r="C3" s="4" t="s">
        <v>114</v>
      </c>
      <c r="D3" s="4" t="s">
        <v>115</v>
      </c>
      <c r="E3" s="5">
        <v>3</v>
      </c>
      <c r="F3" s="24" t="b">
        <v>0</v>
      </c>
    </row>
    <row r="4" spans="1:6" x14ac:dyDescent="0.25">
      <c r="A4" s="3" t="s">
        <v>135</v>
      </c>
      <c r="B4" s="3" t="s">
        <v>141</v>
      </c>
      <c r="C4" s="4" t="s">
        <v>116</v>
      </c>
      <c r="D4" s="4" t="s">
        <v>117</v>
      </c>
      <c r="E4" s="5">
        <v>3</v>
      </c>
      <c r="F4" s="24" t="b">
        <v>0</v>
      </c>
    </row>
    <row r="5" spans="1:6" x14ac:dyDescent="0.25">
      <c r="A5" s="3" t="s">
        <v>135</v>
      </c>
      <c r="B5" s="3" t="s">
        <v>141</v>
      </c>
      <c r="C5" s="4" t="s">
        <v>118</v>
      </c>
      <c r="D5" s="4" t="s">
        <v>119</v>
      </c>
      <c r="E5" s="5">
        <v>3</v>
      </c>
      <c r="F5" s="24" t="b">
        <v>0</v>
      </c>
    </row>
    <row r="6" spans="1:6" x14ac:dyDescent="0.25">
      <c r="A6" s="3" t="s">
        <v>135</v>
      </c>
      <c r="B6" s="3" t="s">
        <v>141</v>
      </c>
      <c r="C6" s="4" t="s">
        <v>102</v>
      </c>
      <c r="D6" s="4" t="s">
        <v>103</v>
      </c>
      <c r="E6" s="5">
        <v>4</v>
      </c>
      <c r="F6" s="24" t="b">
        <v>0</v>
      </c>
    </row>
    <row r="7" spans="1:6" x14ac:dyDescent="0.25">
      <c r="A7" s="3" t="s">
        <v>135</v>
      </c>
      <c r="B7" s="3" t="s">
        <v>141</v>
      </c>
      <c r="C7" s="4" t="s">
        <v>104</v>
      </c>
      <c r="D7" s="4" t="s">
        <v>105</v>
      </c>
      <c r="E7" s="5">
        <v>3</v>
      </c>
      <c r="F7" s="24" t="b">
        <v>0</v>
      </c>
    </row>
    <row r="8" spans="1:6" x14ac:dyDescent="0.25">
      <c r="A8" s="3" t="s">
        <v>135</v>
      </c>
      <c r="B8" s="3" t="s">
        <v>141</v>
      </c>
      <c r="C8" s="4" t="s">
        <v>106</v>
      </c>
      <c r="D8" s="4" t="s">
        <v>107</v>
      </c>
      <c r="E8" s="5">
        <v>3</v>
      </c>
      <c r="F8" s="24" t="b">
        <v>0</v>
      </c>
    </row>
    <row r="9" spans="1:6" x14ac:dyDescent="0.25">
      <c r="A9" s="3" t="s">
        <v>135</v>
      </c>
      <c r="B9" s="3" t="s">
        <v>141</v>
      </c>
      <c r="C9" s="4" t="s">
        <v>108</v>
      </c>
      <c r="D9" s="4" t="s">
        <v>109</v>
      </c>
      <c r="E9" s="5">
        <v>3</v>
      </c>
      <c r="F9" s="24" t="b">
        <v>0</v>
      </c>
    </row>
    <row r="10" spans="1:6" x14ac:dyDescent="0.25">
      <c r="A10" s="3" t="s">
        <v>135</v>
      </c>
      <c r="B10" s="3" t="s">
        <v>141</v>
      </c>
      <c r="C10" s="4" t="s">
        <v>110</v>
      </c>
      <c r="D10" s="4" t="s">
        <v>111</v>
      </c>
      <c r="E10" s="5">
        <v>3</v>
      </c>
      <c r="F10" s="24" t="b">
        <v>0</v>
      </c>
    </row>
  </sheetData>
  <sheetProtection algorithmName="SHA-512" hashValue="cgrmXcDChApw//vLBlBbaBVpGrnEvSVJozw3pcQW4oOz6JQ2axBGK6Z+P/DI0uAeg++c8qlMZdkRGuXAnS0aMw==" saltValue="MANxZDCHW8Ccw8Ew1vY/K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Instrucciones</vt:lpstr>
      <vt:lpstr>Evaluación Estudiante</vt:lpstr>
      <vt:lpstr>Cursos Medulares Obligatorios</vt:lpstr>
      <vt:lpstr>Ciencias Agroambientales</vt:lpstr>
      <vt:lpstr>CIAN</vt:lpstr>
      <vt:lpstr>CITA</vt:lpstr>
      <vt:lpstr>ECAG</vt:lpstr>
      <vt:lpstr>EDAG</vt:lpstr>
      <vt:lpstr>Otros</vt:lpstr>
      <vt:lpstr>'Evaluación Estudiante'!Print_Area</vt:lpstr>
      <vt:lpstr>'Evaluación Estudiante'!Print_Titles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Gregory Crespo</dc:creator>
  <cp:lastModifiedBy>Bart McAllister</cp:lastModifiedBy>
  <cp:lastPrinted>2025-08-21T13:32:23Z</cp:lastPrinted>
  <dcterms:created xsi:type="dcterms:W3CDTF">2025-08-14T19:14:45Z</dcterms:created>
  <dcterms:modified xsi:type="dcterms:W3CDTF">2025-08-21T16:02:36Z</dcterms:modified>
</cp:coreProperties>
</file>