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eska\Desktop\"/>
    </mc:Choice>
  </mc:AlternateContent>
  <xr:revisionPtr revIDLastSave="0" documentId="13_ncr:1_{3C7E1B5B-5B57-46AD-BF69-C6EBBB6C7490}" xr6:coauthVersionLast="45" xr6:coauthVersionMax="45" xr10:uidLastSave="{00000000-0000-0000-0000-000000000000}"/>
  <bookViews>
    <workbookView xWindow="-108" yWindow="-108" windowWidth="23256" windowHeight="12576" tabRatio="852" activeTab="3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8" l="1"/>
  <c r="G32" i="8"/>
  <c r="F32" i="8"/>
  <c r="E32" i="8"/>
  <c r="D32" i="8"/>
  <c r="J31" i="8"/>
  <c r="K31" i="8" s="1"/>
  <c r="K30" i="8"/>
  <c r="J30" i="8"/>
  <c r="K29" i="8"/>
  <c r="J29" i="8"/>
  <c r="J28" i="8"/>
  <c r="K28" i="8" s="1"/>
  <c r="A28" i="8"/>
  <c r="A29" i="8" s="1"/>
  <c r="A30" i="8" s="1"/>
  <c r="K27" i="8"/>
  <c r="J27" i="8"/>
  <c r="A27" i="8"/>
  <c r="J26" i="8"/>
  <c r="K26" i="8" s="1"/>
  <c r="J25" i="8"/>
  <c r="K25" i="8" s="1"/>
  <c r="K24" i="8"/>
  <c r="J24" i="8"/>
  <c r="J23" i="8"/>
  <c r="K23" i="8" s="1"/>
  <c r="J22" i="8"/>
  <c r="K22" i="8" s="1"/>
  <c r="J21" i="8"/>
  <c r="K21" i="8" s="1"/>
  <c r="J20" i="8"/>
  <c r="K20" i="8" s="1"/>
  <c r="J19" i="8"/>
  <c r="K19" i="8" s="1"/>
  <c r="K18" i="8"/>
  <c r="J18" i="8"/>
  <c r="A18" i="8"/>
  <c r="A19" i="8" s="1"/>
  <c r="A20" i="8" s="1"/>
  <c r="A21" i="8" s="1"/>
  <c r="A22" i="8" s="1"/>
  <c r="A23" i="8" s="1"/>
  <c r="A24" i="8" s="1"/>
  <c r="A25" i="8" s="1"/>
  <c r="J17" i="8"/>
  <c r="K17" i="8" s="1"/>
  <c r="J15" i="8"/>
  <c r="K15" i="8" s="1"/>
  <c r="K14" i="8"/>
  <c r="J14" i="8"/>
  <c r="J13" i="8"/>
  <c r="K13" i="8" s="1"/>
  <c r="K12" i="8"/>
  <c r="J12" i="8"/>
  <c r="J11" i="8"/>
  <c r="K11" i="8" s="1"/>
  <c r="J10" i="8"/>
  <c r="K10" i="8" s="1"/>
  <c r="J9" i="8"/>
  <c r="K9" i="8" s="1"/>
  <c r="J8" i="8"/>
  <c r="K8" i="8" s="1"/>
  <c r="A8" i="8"/>
  <c r="A9" i="8" s="1"/>
  <c r="A10" i="8" s="1"/>
  <c r="A11" i="8" s="1"/>
  <c r="A12" i="8" s="1"/>
  <c r="A13" i="8" s="1"/>
  <c r="A14" i="8" s="1"/>
  <c r="A15" i="8" s="1"/>
  <c r="J7" i="8"/>
  <c r="K7" i="8" s="1"/>
  <c r="J7" i="6"/>
  <c r="K7" i="6"/>
  <c r="E36" i="6" s="1"/>
  <c r="A8" i="6"/>
  <c r="A9" i="6" s="1"/>
  <c r="A10" i="6" s="1"/>
  <c r="A11" i="6" s="1"/>
  <c r="A12" i="6" s="1"/>
  <c r="A13" i="6" s="1"/>
  <c r="A14" i="6" s="1"/>
  <c r="A15" i="6" s="1"/>
  <c r="J8" i="6"/>
  <c r="K8" i="6"/>
  <c r="J9" i="6"/>
  <c r="K9" i="6" s="1"/>
  <c r="J10" i="6"/>
  <c r="K10" i="6" s="1"/>
  <c r="J11" i="6"/>
  <c r="K11" i="6" s="1"/>
  <c r="J12" i="6"/>
  <c r="K12" i="6"/>
  <c r="J13" i="6"/>
  <c r="K13" i="6" s="1"/>
  <c r="J14" i="6"/>
  <c r="K14" i="6"/>
  <c r="J15" i="6"/>
  <c r="K15" i="6"/>
  <c r="J17" i="6"/>
  <c r="K17" i="6" s="1"/>
  <c r="A18" i="6"/>
  <c r="A19" i="6" s="1"/>
  <c r="A20" i="6" s="1"/>
  <c r="A21" i="6" s="1"/>
  <c r="A22" i="6" s="1"/>
  <c r="A23" i="6" s="1"/>
  <c r="A24" i="6" s="1"/>
  <c r="A25" i="6" s="1"/>
  <c r="J18" i="6"/>
  <c r="K18" i="6"/>
  <c r="J19" i="6"/>
  <c r="K19" i="6"/>
  <c r="J20" i="6"/>
  <c r="K20" i="6"/>
  <c r="J21" i="6"/>
  <c r="K21" i="6" s="1"/>
  <c r="J22" i="6"/>
  <c r="K22" i="6" s="1"/>
  <c r="J23" i="6"/>
  <c r="K23" i="6" s="1"/>
  <c r="J24" i="6"/>
  <c r="K24" i="6"/>
  <c r="J25" i="6"/>
  <c r="K25" i="6" s="1"/>
  <c r="J26" i="6"/>
  <c r="K26" i="6" s="1"/>
  <c r="A27" i="6"/>
  <c r="J27" i="6"/>
  <c r="K27" i="6"/>
  <c r="A28" i="6"/>
  <c r="A29" i="6" s="1"/>
  <c r="A30" i="6" s="1"/>
  <c r="J28" i="6"/>
  <c r="K28" i="6" s="1"/>
  <c r="J29" i="6"/>
  <c r="K29" i="6"/>
  <c r="J30" i="6"/>
  <c r="K30" i="6"/>
  <c r="J31" i="6"/>
  <c r="K31" i="6" s="1"/>
  <c r="D32" i="6"/>
  <c r="E32" i="6"/>
  <c r="F32" i="6"/>
  <c r="G32" i="6"/>
  <c r="H32" i="6"/>
  <c r="K7" i="5"/>
  <c r="M7" i="5"/>
  <c r="N7" i="5" s="1"/>
  <c r="A8" i="5"/>
  <c r="K8" i="5"/>
  <c r="M8" i="5"/>
  <c r="N8" i="5" s="1"/>
  <c r="A9" i="5"/>
  <c r="A10" i="5" s="1"/>
  <c r="A11" i="5" s="1"/>
  <c r="A12" i="5" s="1"/>
  <c r="A13" i="5" s="1"/>
  <c r="A14" i="5" s="1"/>
  <c r="A15" i="5" s="1"/>
  <c r="K9" i="5"/>
  <c r="M9" i="5"/>
  <c r="N9" i="5" s="1"/>
  <c r="K10" i="5"/>
  <c r="M10" i="5"/>
  <c r="N10" i="5" s="1"/>
  <c r="K11" i="5"/>
  <c r="M11" i="5"/>
  <c r="N11" i="5" s="1"/>
  <c r="K12" i="5"/>
  <c r="M12" i="5"/>
  <c r="N12" i="5" s="1"/>
  <c r="K13" i="5"/>
  <c r="M13" i="5"/>
  <c r="N13" i="5" s="1"/>
  <c r="K14" i="5"/>
  <c r="M14" i="5"/>
  <c r="N14" i="5" s="1"/>
  <c r="K15" i="5"/>
  <c r="M15" i="5"/>
  <c r="N15" i="5" s="1"/>
  <c r="M16" i="5"/>
  <c r="K17" i="5"/>
  <c r="M17" i="5"/>
  <c r="N17" i="5" s="1"/>
  <c r="A18" i="5"/>
  <c r="A19" i="5" s="1"/>
  <c r="A20" i="5" s="1"/>
  <c r="A21" i="5" s="1"/>
  <c r="A22" i="5" s="1"/>
  <c r="A23" i="5" s="1"/>
  <c r="A24" i="5" s="1"/>
  <c r="A25" i="5" s="1"/>
  <c r="K18" i="5"/>
  <c r="M18" i="5"/>
  <c r="N18" i="5" s="1"/>
  <c r="K19" i="5"/>
  <c r="M19" i="5"/>
  <c r="N19" i="5" s="1"/>
  <c r="K20" i="5"/>
  <c r="M20" i="5"/>
  <c r="N20" i="5" s="1"/>
  <c r="K21" i="5"/>
  <c r="M21" i="5"/>
  <c r="N21" i="5" s="1"/>
  <c r="K22" i="5"/>
  <c r="M22" i="5"/>
  <c r="N22" i="5" s="1"/>
  <c r="K23" i="5"/>
  <c r="M23" i="5"/>
  <c r="N23" i="5" s="1"/>
  <c r="K24" i="5"/>
  <c r="M24" i="5"/>
  <c r="N24" i="5" s="1"/>
  <c r="K25" i="5"/>
  <c r="M25" i="5"/>
  <c r="N25" i="5" s="1"/>
  <c r="K26" i="5"/>
  <c r="M26" i="5"/>
  <c r="N26" i="5"/>
  <c r="A27" i="5"/>
  <c r="A28" i="5" s="1"/>
  <c r="A29" i="5" s="1"/>
  <c r="A30" i="5" s="1"/>
  <c r="K27" i="5"/>
  <c r="M27" i="5"/>
  <c r="N27" i="5"/>
  <c r="K28" i="5"/>
  <c r="M28" i="5"/>
  <c r="N28" i="5"/>
  <c r="K29" i="5"/>
  <c r="M29" i="5"/>
  <c r="N29" i="5"/>
  <c r="K30" i="5"/>
  <c r="M30" i="5"/>
  <c r="N30" i="5"/>
  <c r="K31" i="5"/>
  <c r="M31" i="5"/>
  <c r="N31" i="5"/>
  <c r="D32" i="5"/>
  <c r="E32" i="5"/>
  <c r="J32" i="5"/>
  <c r="H6" i="4"/>
  <c r="J6" i="4" s="1"/>
  <c r="K6" i="4" s="1"/>
  <c r="A7" i="4"/>
  <c r="H7" i="4"/>
  <c r="J7" i="4"/>
  <c r="K7" i="4"/>
  <c r="A8" i="4"/>
  <c r="A9" i="4" s="1"/>
  <c r="A10" i="4" s="1"/>
  <c r="A11" i="4" s="1"/>
  <c r="A12" i="4" s="1"/>
  <c r="A13" i="4" s="1"/>
  <c r="A14" i="4" s="1"/>
  <c r="H8" i="4"/>
  <c r="J8" i="4"/>
  <c r="K8" i="4"/>
  <c r="H9" i="4"/>
  <c r="J9" i="4"/>
  <c r="K9" i="4"/>
  <c r="H10" i="4"/>
  <c r="J10" i="4"/>
  <c r="K10" i="4"/>
  <c r="H11" i="4"/>
  <c r="J11" i="4"/>
  <c r="K11" i="4"/>
  <c r="H12" i="4"/>
  <c r="J12" i="4"/>
  <c r="K12" i="4"/>
  <c r="H13" i="4"/>
  <c r="J13" i="4"/>
  <c r="K13" i="4"/>
  <c r="H14" i="4"/>
  <c r="J14" i="4"/>
  <c r="K14" i="4"/>
  <c r="H15" i="4"/>
  <c r="J15" i="4"/>
  <c r="H16" i="4"/>
  <c r="J16" i="4"/>
  <c r="K16" i="4"/>
  <c r="A17" i="4"/>
  <c r="H17" i="4"/>
  <c r="J17" i="4"/>
  <c r="K17" i="4" s="1"/>
  <c r="A18" i="4"/>
  <c r="A19" i="4" s="1"/>
  <c r="A20" i="4" s="1"/>
  <c r="A21" i="4" s="1"/>
  <c r="A22" i="4" s="1"/>
  <c r="A23" i="4" s="1"/>
  <c r="A24" i="4" s="1"/>
  <c r="H18" i="4"/>
  <c r="J18" i="4"/>
  <c r="K18" i="4"/>
  <c r="H19" i="4"/>
  <c r="J19" i="4"/>
  <c r="K19" i="4" s="1"/>
  <c r="H20" i="4"/>
  <c r="J20" i="4"/>
  <c r="K20" i="4"/>
  <c r="H21" i="4"/>
  <c r="J21" i="4"/>
  <c r="K21" i="4" s="1"/>
  <c r="H22" i="4"/>
  <c r="J22" i="4"/>
  <c r="K22" i="4"/>
  <c r="H23" i="4"/>
  <c r="J23" i="4"/>
  <c r="K23" i="4" s="1"/>
  <c r="H24" i="4"/>
  <c r="J24" i="4"/>
  <c r="K24" i="4"/>
  <c r="H25" i="4"/>
  <c r="J25" i="4"/>
  <c r="K25" i="4"/>
  <c r="A26" i="4"/>
  <c r="H26" i="4"/>
  <c r="J26" i="4"/>
  <c r="K26" i="4"/>
  <c r="A27" i="4"/>
  <c r="A28" i="4" s="1"/>
  <c r="A29" i="4" s="1"/>
  <c r="H27" i="4"/>
  <c r="J27" i="4"/>
  <c r="K27" i="4"/>
  <c r="H28" i="4"/>
  <c r="J28" i="4"/>
  <c r="K28" i="4"/>
  <c r="H29" i="4"/>
  <c r="J29" i="4"/>
  <c r="K29" i="4"/>
  <c r="H30" i="4"/>
  <c r="J30" i="4"/>
  <c r="K30" i="4"/>
  <c r="D31" i="4"/>
  <c r="E31" i="4"/>
  <c r="F31" i="4"/>
  <c r="G31" i="4"/>
  <c r="I7" i="3"/>
  <c r="O7" i="3"/>
  <c r="Q7" i="3" s="1"/>
  <c r="R7" i="3" s="1"/>
  <c r="A8" i="3"/>
  <c r="A9" i="3" s="1"/>
  <c r="A10" i="3" s="1"/>
  <c r="A11" i="3" s="1"/>
  <c r="A12" i="3" s="1"/>
  <c r="A13" i="3" s="1"/>
  <c r="A14" i="3" s="1"/>
  <c r="A15" i="3" s="1"/>
  <c r="I8" i="3"/>
  <c r="O8" i="3"/>
  <c r="Q8" i="3"/>
  <c r="R8" i="3" s="1"/>
  <c r="I9" i="3"/>
  <c r="O9" i="3"/>
  <c r="Q9" i="3"/>
  <c r="R9" i="3"/>
  <c r="I10" i="3"/>
  <c r="O10" i="3"/>
  <c r="Q10" i="3" s="1"/>
  <c r="R10" i="3" s="1"/>
  <c r="I11" i="3"/>
  <c r="O11" i="3"/>
  <c r="Q11" i="3"/>
  <c r="R11" i="3"/>
  <c r="I12" i="3"/>
  <c r="Q12" i="3" s="1"/>
  <c r="R12" i="3" s="1"/>
  <c r="O12" i="3"/>
  <c r="I13" i="3"/>
  <c r="O13" i="3"/>
  <c r="Q13" i="3" s="1"/>
  <c r="R13" i="3" s="1"/>
  <c r="I14" i="3"/>
  <c r="O14" i="3"/>
  <c r="Q14" i="3"/>
  <c r="R14" i="3"/>
  <c r="I15" i="3"/>
  <c r="O15" i="3"/>
  <c r="Q15" i="3" s="1"/>
  <c r="R15" i="3" s="1"/>
  <c r="I17" i="3"/>
  <c r="O17" i="3"/>
  <c r="Q17" i="3"/>
  <c r="R17" i="3"/>
  <c r="A18" i="3"/>
  <c r="I18" i="3"/>
  <c r="Q18" i="3" s="1"/>
  <c r="R18" i="3" s="1"/>
  <c r="O18" i="3"/>
  <c r="A19" i="3"/>
  <c r="A20" i="3" s="1"/>
  <c r="A21" i="3" s="1"/>
  <c r="A22" i="3" s="1"/>
  <c r="A23" i="3" s="1"/>
  <c r="A24" i="3" s="1"/>
  <c r="A25" i="3" s="1"/>
  <c r="I19" i="3"/>
  <c r="O19" i="3"/>
  <c r="Q19" i="3" s="1"/>
  <c r="R19" i="3" s="1"/>
  <c r="I20" i="3"/>
  <c r="O20" i="3"/>
  <c r="Q20" i="3"/>
  <c r="R20" i="3"/>
  <c r="I21" i="3"/>
  <c r="O21" i="3"/>
  <c r="Q21" i="3" s="1"/>
  <c r="R21" i="3" s="1"/>
  <c r="I22" i="3"/>
  <c r="O22" i="3"/>
  <c r="Q22" i="3"/>
  <c r="R22" i="3" s="1"/>
  <c r="I23" i="3"/>
  <c r="O23" i="3"/>
  <c r="Q23" i="3"/>
  <c r="R23" i="3"/>
  <c r="I24" i="3"/>
  <c r="O24" i="3"/>
  <c r="Q24" i="3" s="1"/>
  <c r="R24" i="3" s="1"/>
  <c r="I25" i="3"/>
  <c r="O25" i="3"/>
  <c r="Q25" i="3"/>
  <c r="R25" i="3"/>
  <c r="I26" i="3"/>
  <c r="O26" i="3"/>
  <c r="Q26" i="3" s="1"/>
  <c r="R26" i="3" s="1"/>
  <c r="A27" i="3"/>
  <c r="A28" i="3" s="1"/>
  <c r="A29" i="3" s="1"/>
  <c r="A30" i="3" s="1"/>
  <c r="I27" i="3"/>
  <c r="O27" i="3"/>
  <c r="Q27" i="3"/>
  <c r="R27" i="3" s="1"/>
  <c r="I28" i="3"/>
  <c r="O28" i="3"/>
  <c r="Q28" i="3"/>
  <c r="R28" i="3"/>
  <c r="I29" i="3"/>
  <c r="O29" i="3"/>
  <c r="Q29" i="3" s="1"/>
  <c r="R29" i="3" s="1"/>
  <c r="I30" i="3"/>
  <c r="O30" i="3"/>
  <c r="Q30" i="3"/>
  <c r="R30" i="3"/>
  <c r="I31" i="3"/>
  <c r="O31" i="3"/>
  <c r="Q31" i="3" s="1"/>
  <c r="R31" i="3" s="1"/>
  <c r="J7" i="2"/>
  <c r="L7" i="2"/>
  <c r="N7" i="2" s="1"/>
  <c r="O7" i="2" s="1"/>
  <c r="A8" i="2"/>
  <c r="A9" i="2" s="1"/>
  <c r="A10" i="2" s="1"/>
  <c r="A11" i="2" s="1"/>
  <c r="A12" i="2" s="1"/>
  <c r="A13" i="2" s="1"/>
  <c r="A14" i="2" s="1"/>
  <c r="A15" i="2" s="1"/>
  <c r="J8" i="2"/>
  <c r="L8" i="2"/>
  <c r="N8" i="2"/>
  <c r="O8" i="2"/>
  <c r="J9" i="2"/>
  <c r="L9" i="2"/>
  <c r="N9" i="2" s="1"/>
  <c r="O9" i="2" s="1"/>
  <c r="J10" i="2"/>
  <c r="L10" i="2"/>
  <c r="N10" i="2" s="1"/>
  <c r="O10" i="2" s="1"/>
  <c r="J11" i="2"/>
  <c r="N11" i="2" s="1"/>
  <c r="O11" i="2" s="1"/>
  <c r="L11" i="2"/>
  <c r="J12" i="2"/>
  <c r="L12" i="2"/>
  <c r="N12" i="2"/>
  <c r="O12" i="2"/>
  <c r="J13" i="2"/>
  <c r="L13" i="2"/>
  <c r="N13" i="2"/>
  <c r="O13" i="2" s="1"/>
  <c r="J14" i="2"/>
  <c r="L14" i="2"/>
  <c r="N14" i="2" s="1"/>
  <c r="O14" i="2" s="1"/>
  <c r="J15" i="2"/>
  <c r="L15" i="2"/>
  <c r="N15" i="2" s="1"/>
  <c r="O15" i="2" s="1"/>
  <c r="J17" i="2"/>
  <c r="N17" i="2" s="1"/>
  <c r="O17" i="2" s="1"/>
  <c r="L17" i="2"/>
  <c r="A18" i="2"/>
  <c r="A19" i="2" s="1"/>
  <c r="A20" i="2" s="1"/>
  <c r="A21" i="2" s="1"/>
  <c r="A22" i="2" s="1"/>
  <c r="A23" i="2" s="1"/>
  <c r="A24" i="2" s="1"/>
  <c r="A25" i="2" s="1"/>
  <c r="J18" i="2"/>
  <c r="L18" i="2"/>
  <c r="N18" i="2"/>
  <c r="O18" i="2"/>
  <c r="J19" i="2"/>
  <c r="L19" i="2"/>
  <c r="N19" i="2"/>
  <c r="O19" i="2" s="1"/>
  <c r="J20" i="2"/>
  <c r="L20" i="2"/>
  <c r="N20" i="2" s="1"/>
  <c r="O20" i="2" s="1"/>
  <c r="J21" i="2"/>
  <c r="L21" i="2"/>
  <c r="N21" i="2" s="1"/>
  <c r="O21" i="2" s="1"/>
  <c r="J22" i="2"/>
  <c r="L22" i="2"/>
  <c r="N22" i="2"/>
  <c r="O22" i="2"/>
  <c r="J23" i="2"/>
  <c r="L23" i="2"/>
  <c r="N23" i="2"/>
  <c r="O23" i="2" s="1"/>
  <c r="J24" i="2"/>
  <c r="L24" i="2"/>
  <c r="N24" i="2" s="1"/>
  <c r="O24" i="2" s="1"/>
  <c r="J25" i="2"/>
  <c r="N25" i="2" s="1"/>
  <c r="O25" i="2" s="1"/>
  <c r="L25" i="2"/>
  <c r="J26" i="2"/>
  <c r="L26" i="2"/>
  <c r="N26" i="2" s="1"/>
  <c r="O26" i="2" s="1"/>
  <c r="A27" i="2"/>
  <c r="A28" i="2" s="1"/>
  <c r="A29" i="2" s="1"/>
  <c r="A30" i="2" s="1"/>
  <c r="J27" i="2"/>
  <c r="L27" i="2"/>
  <c r="N27" i="2"/>
  <c r="O27" i="2"/>
  <c r="J28" i="2"/>
  <c r="L28" i="2"/>
  <c r="N28" i="2"/>
  <c r="O28" i="2" s="1"/>
  <c r="J29" i="2"/>
  <c r="L29" i="2"/>
  <c r="N29" i="2" s="1"/>
  <c r="O29" i="2" s="1"/>
  <c r="J30" i="2"/>
  <c r="N30" i="2" s="1"/>
  <c r="O30" i="2" s="1"/>
  <c r="L30" i="2"/>
  <c r="J31" i="2"/>
  <c r="L31" i="2"/>
  <c r="N31" i="2" s="1"/>
  <c r="O31" i="2" s="1"/>
  <c r="D32" i="2"/>
  <c r="E32" i="2"/>
  <c r="I32" i="2"/>
  <c r="K32" i="2"/>
  <c r="H32" i="1"/>
  <c r="G32" i="1"/>
  <c r="F32" i="1"/>
  <c r="E32" i="1"/>
  <c r="D32" i="1"/>
  <c r="I31" i="1"/>
  <c r="K31" i="1" s="1"/>
  <c r="L31" i="1" s="1"/>
  <c r="I30" i="1"/>
  <c r="K30" i="1" s="1"/>
  <c r="L30" i="1" s="1"/>
  <c r="K29" i="1"/>
  <c r="L29" i="1" s="1"/>
  <c r="I29" i="1"/>
  <c r="I28" i="1"/>
  <c r="K28" i="1" s="1"/>
  <c r="L28" i="1" s="1"/>
  <c r="A28" i="1"/>
  <c r="A29" i="1" s="1"/>
  <c r="A30" i="1" s="1"/>
  <c r="K27" i="1"/>
  <c r="L27" i="1" s="1"/>
  <c r="I27" i="1"/>
  <c r="A27" i="1"/>
  <c r="I26" i="1"/>
  <c r="K26" i="1" s="1"/>
  <c r="L26" i="1" s="1"/>
  <c r="I25" i="1"/>
  <c r="K25" i="1" s="1"/>
  <c r="L25" i="1" s="1"/>
  <c r="I24" i="1"/>
  <c r="K24" i="1" s="1"/>
  <c r="L24" i="1" s="1"/>
  <c r="I23" i="1"/>
  <c r="K23" i="1" s="1"/>
  <c r="L23" i="1" s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A18" i="1"/>
  <c r="A19" i="1" s="1"/>
  <c r="A20" i="1" s="1"/>
  <c r="A21" i="1" s="1"/>
  <c r="A22" i="1" s="1"/>
  <c r="A23" i="1" s="1"/>
  <c r="A24" i="1" s="1"/>
  <c r="A25" i="1" s="1"/>
  <c r="I17" i="1"/>
  <c r="K17" i="1" s="1"/>
  <c r="L17" i="1" s="1"/>
  <c r="K16" i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I10" i="1"/>
  <c r="K10" i="1" s="1"/>
  <c r="L10" i="1" s="1"/>
  <c r="I9" i="1"/>
  <c r="K9" i="1" s="1"/>
  <c r="L9" i="1" s="1"/>
  <c r="A9" i="1"/>
  <c r="A10" i="1" s="1"/>
  <c r="A11" i="1" s="1"/>
  <c r="A12" i="1" s="1"/>
  <c r="A13" i="1" s="1"/>
  <c r="A14" i="1" s="1"/>
  <c r="A15" i="1" s="1"/>
  <c r="I8" i="1"/>
  <c r="K8" i="1" s="1"/>
  <c r="L8" i="1" s="1"/>
  <c r="A8" i="1"/>
  <c r="I7" i="1"/>
  <c r="K7" i="1" s="1"/>
  <c r="L7" i="1" s="1"/>
  <c r="E38" i="8" l="1"/>
  <c r="E37" i="8"/>
  <c r="E36" i="8"/>
  <c r="E35" i="8"/>
  <c r="E35" i="6"/>
  <c r="E38" i="6"/>
  <c r="E37" i="6"/>
  <c r="E36" i="5"/>
  <c r="E37" i="5"/>
  <c r="E38" i="5"/>
  <c r="E35" i="5"/>
  <c r="E37" i="4"/>
  <c r="E36" i="4"/>
  <c r="E34" i="4"/>
  <c r="E35" i="4"/>
  <c r="E38" i="3"/>
  <c r="E37" i="3"/>
  <c r="E35" i="3"/>
  <c r="E36" i="3"/>
  <c r="E37" i="2"/>
  <c r="E36" i="2"/>
  <c r="E38" i="2"/>
  <c r="E35" i="2"/>
  <c r="E35" i="1"/>
  <c r="E38" i="1"/>
  <c r="E37" i="1"/>
  <c r="E36" i="1"/>
  <c r="E39" i="8" l="1"/>
  <c r="F38" i="8" s="1"/>
  <c r="E39" i="6"/>
  <c r="F36" i="6" s="1"/>
  <c r="J36" i="5"/>
  <c r="J37" i="5"/>
  <c r="E39" i="5"/>
  <c r="J35" i="5" s="1"/>
  <c r="J39" i="5" s="1"/>
  <c r="J38" i="5"/>
  <c r="E38" i="4"/>
  <c r="F35" i="4" s="1"/>
  <c r="E39" i="3"/>
  <c r="E39" i="2"/>
  <c r="I35" i="2" s="1"/>
  <c r="I39" i="2" s="1"/>
  <c r="I38" i="2"/>
  <c r="I36" i="2"/>
  <c r="I37" i="2"/>
  <c r="E39" i="1"/>
  <c r="F36" i="1" s="1"/>
  <c r="F36" i="8" l="1"/>
  <c r="F37" i="8"/>
  <c r="F35" i="8"/>
  <c r="F35" i="6"/>
  <c r="F39" i="6" s="1"/>
  <c r="F38" i="6"/>
  <c r="F37" i="6"/>
  <c r="F36" i="4"/>
  <c r="F34" i="4"/>
  <c r="F37" i="4"/>
  <c r="F35" i="1"/>
  <c r="F38" i="1"/>
  <c r="F37" i="1"/>
  <c r="F39" i="8" l="1"/>
  <c r="F38" i="4"/>
  <c r="F39" i="1"/>
</calcChain>
</file>

<file path=xl/sharedStrings.xml><?xml version="1.0" encoding="utf-8"?>
<sst xmlns="http://schemas.openxmlformats.org/spreadsheetml/2006/main" count="182" uniqueCount="63">
  <si>
    <t>INME 40XX</t>
  </si>
  <si>
    <t>Formulate and Solve Math to Analyze and/or Evaluate System Performance</t>
  </si>
  <si>
    <t>Apply Fundamental Concepts of Physics or Chemistry to Solve Problems</t>
  </si>
  <si>
    <t>Apply Concepts and Governing Equations from General Engineering</t>
  </si>
  <si>
    <t>Identify and Formulate a Mechanical Engineering Problem</t>
  </si>
  <si>
    <t>Apply Concepts and Governing Equations from Mechanical Engineering Area</t>
  </si>
  <si>
    <t>Total (a)&amp;(e) Score</t>
  </si>
  <si>
    <t>Overall Performance</t>
  </si>
  <si>
    <t>Sec. 010</t>
  </si>
  <si>
    <t>Sum</t>
  </si>
  <si>
    <t>Sec. 066</t>
  </si>
  <si>
    <t>Performance</t>
  </si>
  <si>
    <t>Count</t>
  </si>
  <si>
    <t>PCT</t>
  </si>
  <si>
    <t>Exceptional</t>
  </si>
  <si>
    <t>Acceptable</t>
  </si>
  <si>
    <t>Marginal</t>
  </si>
  <si>
    <t>Poor</t>
  </si>
  <si>
    <r>
      <rPr>
        <sz val="10"/>
        <rFont val="Symbol"/>
      </rPr>
      <t>S</t>
    </r>
    <r>
      <rPr>
        <sz val="10"/>
        <rFont val="Consolas"/>
      </rPr>
      <t xml:space="preserve"> =</t>
    </r>
  </si>
  <si>
    <t xml:space="preserve">Use of Techniques and Modern Engineering Tools </t>
  </si>
  <si>
    <t>Conclusions</t>
  </si>
  <si>
    <t>Validate the Solution</t>
  </si>
  <si>
    <t>Achieve a Final Design</t>
  </si>
  <si>
    <t>Apply Engineering Principles</t>
  </si>
  <si>
    <t>Present Alternative Designs</t>
  </si>
  <si>
    <t>Understanding Design Goals &amp; Boundaries</t>
  </si>
  <si>
    <t>optional</t>
  </si>
  <si>
    <t>Total (d)&amp;(f) Score</t>
  </si>
  <si>
    <t>Presentation Length</t>
  </si>
  <si>
    <t>Delivery &amp; Speaking Skills</t>
  </si>
  <si>
    <t>Visual Aids &amp; Neatness</t>
  </si>
  <si>
    <t>Content &amp; Knowledge</t>
  </si>
  <si>
    <t>Organization &amp; Structure</t>
  </si>
  <si>
    <t>References</t>
  </si>
  <si>
    <t>Spelling &amp; Grammar</t>
  </si>
  <si>
    <t>Format &amp; Aesthetics</t>
  </si>
  <si>
    <t>Organization &amp; Style</t>
  </si>
  <si>
    <t>(g2)</t>
  </si>
  <si>
    <t>(g1)</t>
  </si>
  <si>
    <t>Total Score</t>
  </si>
  <si>
    <t>Public Interest &amp; Societal Impact</t>
  </si>
  <si>
    <t>Environmental Aspects</t>
  </si>
  <si>
    <t>Safety &amp; Health Issues</t>
  </si>
  <si>
    <t>Professional Integrity &amp; Ethical Decision Making</t>
  </si>
  <si>
    <t>Team Member’s Perspectives and Ideas</t>
  </si>
  <si>
    <t>Information Exchange between all Members</t>
  </si>
  <si>
    <t>Individual Team Members Contribution</t>
  </si>
  <si>
    <t xml:space="preserve">Delegation of Work Among Members </t>
  </si>
  <si>
    <t>Analyze Risk and Uncertainty</t>
  </si>
  <si>
    <t>Timelines for Project Completion</t>
  </si>
  <si>
    <t>Team Goals and Ground Rules</t>
  </si>
  <si>
    <t>Interpretation of Data</t>
  </si>
  <si>
    <t>Focus of Results and Discussion</t>
  </si>
  <si>
    <t>Statistical Methods: Error Analysis, Regression, ANOVA, etc.</t>
  </si>
  <si>
    <t>Execution of Procedures</t>
  </si>
  <si>
    <t>Effectiveness of Experimental Design and/or Procedures</t>
  </si>
  <si>
    <t>Semester 2019 - 20</t>
  </si>
  <si>
    <t>Second Semester 2019 - 20</t>
  </si>
  <si>
    <t>Contemporary Curiosity</t>
  </si>
  <si>
    <t>Initiative</t>
  </si>
  <si>
    <t>Independence</t>
  </si>
  <si>
    <t>Transfer</t>
  </si>
  <si>
    <t>Reflection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</si>
</sst>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11">
    <font>
      <sz val="11"/>
      <color rgb="FF000000"/>
      <name val="Calibri"/>
    </font>
    <font>
      <sz val="10"/>
      <name val="Consolas"/>
    </font>
    <font>
      <b/>
      <sz val="14"/>
      <name val="Consolas"/>
    </font>
    <font>
      <sz val="11"/>
      <name val="Calibri"/>
    </font>
    <font>
      <b/>
      <sz val="10"/>
      <name val="Consolas"/>
    </font>
    <font>
      <sz val="12"/>
      <name val="Consolas"/>
    </font>
    <font>
      <sz val="13"/>
      <name val="Consolas"/>
    </font>
    <font>
      <sz val="10"/>
      <name val="Symbol"/>
    </font>
    <font>
      <sz val="11"/>
      <color rgb="FF000000"/>
      <name val="Calibri"/>
    </font>
    <font>
      <sz val="10"/>
      <name val="Consolas"/>
      <family val="3"/>
    </font>
    <font>
      <b/>
      <sz val="14"/>
      <name val="Consolas"/>
      <family val="3"/>
    </font>
  </fonts>
  <fills count="1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4472C4"/>
        <bgColor rgb="FF4472C4"/>
      </patternFill>
    </fill>
    <fill>
      <patternFill patternType="solid">
        <fgColor rgb="FFECECEC"/>
        <bgColor rgb="FFECECEC"/>
      </patternFill>
    </fill>
    <fill>
      <patternFill patternType="solid">
        <fgColor rgb="FFA8D08D"/>
        <bgColor rgb="FFA8D08D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16"/>
  </cellStyleXfs>
  <cellXfs count="14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9" borderId="7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center"/>
    </xf>
    <xf numFmtId="0" fontId="0" fillId="10" borderId="8" xfId="0" applyFont="1" applyFill="1" applyBorder="1" applyAlignment="1">
      <alignment horizontal="center"/>
    </xf>
    <xf numFmtId="0" fontId="0" fillId="10" borderId="7" xfId="0" applyFont="1" applyFill="1" applyBorder="1" applyAlignment="1">
      <alignment horizontal="center"/>
    </xf>
    <xf numFmtId="0" fontId="0" fillId="10" borderId="9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left"/>
    </xf>
    <xf numFmtId="0" fontId="5" fillId="11" borderId="7" xfId="0" applyFont="1" applyFill="1" applyBorder="1" applyAlignment="1">
      <alignment horizontal="center"/>
    </xf>
    <xf numFmtId="0" fontId="0" fillId="11" borderId="17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9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0" fontId="1" fillId="0" borderId="24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10" fontId="1" fillId="0" borderId="9" xfId="0" applyNumberFormat="1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4" fillId="6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0" fillId="0" borderId="16" xfId="1" applyFont="1"/>
    <xf numFmtId="0" fontId="1" fillId="0" borderId="16" xfId="1" applyFont="1"/>
    <xf numFmtId="0" fontId="1" fillId="0" borderId="16" xfId="1" applyFont="1" applyAlignment="1">
      <alignment horizontal="center"/>
    </xf>
    <xf numFmtId="165" fontId="1" fillId="0" borderId="22" xfId="1" applyNumberFormat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7" xfId="1" applyFont="1" applyBorder="1" applyAlignment="1">
      <alignment horizontal="right"/>
    </xf>
    <xf numFmtId="164" fontId="1" fillId="0" borderId="26" xfId="1" applyNumberFormat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4" fillId="0" borderId="25" xfId="1" applyFont="1" applyBorder="1" applyAlignment="1">
      <alignment horizontal="right"/>
    </xf>
    <xf numFmtId="10" fontId="1" fillId="0" borderId="9" xfId="1" applyNumberFormat="1" applyFont="1" applyBorder="1" applyAlignment="1">
      <alignment horizontal="center"/>
    </xf>
    <xf numFmtId="0" fontId="1" fillId="0" borderId="30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4" fillId="0" borderId="8" xfId="1" applyFont="1" applyBorder="1" applyAlignment="1">
      <alignment horizontal="right"/>
    </xf>
    <xf numFmtId="10" fontId="1" fillId="0" borderId="24" xfId="1" applyNumberFormat="1" applyFont="1" applyBorder="1" applyAlignment="1">
      <alignment horizontal="center"/>
    </xf>
    <xf numFmtId="0" fontId="1" fillId="0" borderId="31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4" fillId="0" borderId="23" xfId="1" applyFont="1" applyBorder="1" applyAlignment="1">
      <alignment horizontal="right"/>
    </xf>
    <xf numFmtId="0" fontId="4" fillId="5" borderId="22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0" fillId="0" borderId="16" xfId="1" applyFont="1" applyAlignment="1">
      <alignment horizontal="center"/>
    </xf>
    <xf numFmtId="0" fontId="6" fillId="0" borderId="7" xfId="1" applyFont="1" applyBorder="1" applyAlignment="1">
      <alignment horizontal="left"/>
    </xf>
    <xf numFmtId="0" fontId="1" fillId="11" borderId="7" xfId="1" applyFont="1" applyFill="1" applyBorder="1" applyAlignment="1">
      <alignment horizontal="center"/>
    </xf>
    <xf numFmtId="0" fontId="0" fillId="11" borderId="17" xfId="1" applyFont="1" applyFill="1" applyBorder="1" applyAlignment="1">
      <alignment horizontal="center"/>
    </xf>
    <xf numFmtId="0" fontId="0" fillId="11" borderId="19" xfId="1" applyFont="1" applyFill="1" applyBorder="1" applyAlignment="1">
      <alignment horizontal="center"/>
    </xf>
    <xf numFmtId="0" fontId="0" fillId="11" borderId="18" xfId="1" applyFont="1" applyFill="1" applyBorder="1" applyAlignment="1">
      <alignment horizontal="center"/>
    </xf>
    <xf numFmtId="0" fontId="5" fillId="11" borderId="7" xfId="1" applyFont="1" applyFill="1" applyBorder="1" applyAlignment="1">
      <alignment horizontal="center"/>
    </xf>
    <xf numFmtId="0" fontId="1" fillId="8" borderId="14" xfId="1" applyFont="1" applyFill="1" applyBorder="1" applyAlignment="1">
      <alignment horizontal="center"/>
    </xf>
    <xf numFmtId="0" fontId="0" fillId="0" borderId="8" xfId="1" applyFont="1" applyBorder="1" applyAlignment="1">
      <alignment horizontal="center"/>
    </xf>
    <xf numFmtId="0" fontId="1" fillId="8" borderId="12" xfId="1" applyFont="1" applyFill="1" applyBorder="1" applyAlignment="1">
      <alignment horizontal="center"/>
    </xf>
    <xf numFmtId="0" fontId="0" fillId="0" borderId="9" xfId="1" applyFont="1" applyBorder="1" applyAlignment="1">
      <alignment horizontal="center"/>
    </xf>
    <xf numFmtId="0" fontId="0" fillId="0" borderId="30" xfId="1" applyFont="1" applyBorder="1" applyAlignment="1">
      <alignment horizontal="center"/>
    </xf>
    <xf numFmtId="0" fontId="0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0" fillId="10" borderId="8" xfId="1" applyFont="1" applyFill="1" applyBorder="1" applyAlignment="1">
      <alignment horizontal="center"/>
    </xf>
    <xf numFmtId="0" fontId="0" fillId="10" borderId="9" xfId="1" applyFont="1" applyFill="1" applyBorder="1" applyAlignment="1">
      <alignment horizontal="center"/>
    </xf>
    <xf numFmtId="0" fontId="0" fillId="10" borderId="7" xfId="1" applyFont="1" applyFill="1" applyBorder="1" applyAlignment="1">
      <alignment horizontal="center"/>
    </xf>
    <xf numFmtId="0" fontId="5" fillId="10" borderId="7" xfId="1" applyFont="1" applyFill="1" applyBorder="1" applyAlignment="1">
      <alignment horizontal="center"/>
    </xf>
    <xf numFmtId="0" fontId="6" fillId="9" borderId="7" xfId="1" applyFont="1" applyFill="1" applyBorder="1" applyAlignment="1">
      <alignment horizontal="left"/>
    </xf>
    <xf numFmtId="0" fontId="1" fillId="9" borderId="7" xfId="1" applyFont="1" applyFill="1" applyBorder="1" applyAlignment="1">
      <alignment horizontal="center"/>
    </xf>
    <xf numFmtId="0" fontId="4" fillId="7" borderId="14" xfId="1" applyFont="1" applyFill="1" applyBorder="1" applyAlignment="1">
      <alignment horizontal="center"/>
    </xf>
    <xf numFmtId="0" fontId="1" fillId="7" borderId="11" xfId="1" applyFont="1" applyFill="1" applyBorder="1" applyAlignment="1">
      <alignment horizontal="center"/>
    </xf>
    <xf numFmtId="0" fontId="4" fillId="7" borderId="12" xfId="1" applyFont="1" applyFill="1" applyBorder="1" applyAlignment="1">
      <alignment horizontal="center"/>
    </xf>
    <xf numFmtId="0" fontId="3" fillId="0" borderId="13" xfId="1" applyFont="1" applyBorder="1"/>
    <xf numFmtId="0" fontId="3" fillId="0" borderId="12" xfId="1" applyFont="1" applyBorder="1"/>
    <xf numFmtId="0" fontId="1" fillId="7" borderId="11" xfId="1" applyFont="1" applyFill="1" applyBorder="1" applyAlignment="1">
      <alignment horizontal="center"/>
    </xf>
    <xf numFmtId="0" fontId="4" fillId="7" borderId="7" xfId="1" applyFont="1" applyFill="1" applyBorder="1" applyAlignment="1">
      <alignment horizontal="center"/>
    </xf>
    <xf numFmtId="0" fontId="3" fillId="0" borderId="15" xfId="1" applyFont="1" applyBorder="1"/>
    <xf numFmtId="0" fontId="4" fillId="6" borderId="10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1" fillId="12" borderId="8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30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13" borderId="32" xfId="1" applyFont="1" applyFill="1" applyBorder="1" applyAlignment="1">
      <alignment horizontal="center"/>
    </xf>
    <xf numFmtId="0" fontId="3" fillId="0" borderId="6" xfId="1" applyFont="1" applyBorder="1"/>
    <xf numFmtId="0" fontId="3" fillId="0" borderId="5" xfId="1" applyFont="1" applyBorder="1"/>
    <xf numFmtId="0" fontId="4" fillId="3" borderId="4" xfId="1" applyFont="1" applyFill="1" applyBorder="1" applyAlignment="1">
      <alignment horizontal="center"/>
    </xf>
    <xf numFmtId="0" fontId="3" fillId="0" borderId="16" xfId="1" applyFont="1"/>
    <xf numFmtId="0" fontId="2" fillId="2" borderId="16" xfId="1" applyFont="1" applyFill="1" applyAlignment="1">
      <alignment horizontal="center"/>
    </xf>
    <xf numFmtId="0" fontId="3" fillId="0" borderId="14" xfId="1" applyFont="1" applyBorder="1"/>
    <xf numFmtId="0" fontId="1" fillId="7" borderId="30" xfId="1" applyFont="1" applyFill="1" applyBorder="1" applyAlignment="1">
      <alignment horizontal="center"/>
    </xf>
    <xf numFmtId="0" fontId="1" fillId="12" borderId="7" xfId="1" applyFont="1" applyFill="1" applyBorder="1" applyAlignment="1">
      <alignment horizontal="center" vertical="center" wrapText="1"/>
    </xf>
    <xf numFmtId="0" fontId="4" fillId="13" borderId="30" xfId="1" applyFont="1" applyFill="1" applyBorder="1" applyAlignment="1">
      <alignment horizontal="center"/>
    </xf>
    <xf numFmtId="0" fontId="6" fillId="11" borderId="7" xfId="1" applyFont="1" applyFill="1" applyBorder="1" applyAlignment="1">
      <alignment horizontal="left"/>
    </xf>
    <xf numFmtId="0" fontId="6" fillId="10" borderId="7" xfId="1" applyFont="1" applyFill="1" applyBorder="1" applyAlignment="1">
      <alignment horizontal="left"/>
    </xf>
    <xf numFmtId="0" fontId="1" fillId="7" borderId="33" xfId="1" applyFont="1" applyFill="1" applyBorder="1" applyAlignment="1">
      <alignment horizontal="center"/>
    </xf>
    <xf numFmtId="0" fontId="1" fillId="0" borderId="16" xfId="1" applyFont="1" applyAlignment="1">
      <alignment horizontal="right"/>
    </xf>
    <xf numFmtId="0" fontId="1" fillId="11" borderId="14" xfId="1" applyFont="1" applyFill="1" applyBorder="1" applyAlignment="1">
      <alignment horizontal="center"/>
    </xf>
    <xf numFmtId="0" fontId="1" fillId="10" borderId="16" xfId="1" applyFont="1" applyFill="1" applyAlignment="1">
      <alignment horizontal="center"/>
    </xf>
    <xf numFmtId="0" fontId="3" fillId="0" borderId="34" xfId="1" applyFont="1" applyBorder="1"/>
    <xf numFmtId="0" fontId="3" fillId="0" borderId="35" xfId="1" applyFont="1" applyBorder="1"/>
    <xf numFmtId="0" fontId="4" fillId="3" borderId="36" xfId="1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6" xfId="1" applyFont="1" applyFill="1"/>
    <xf numFmtId="0" fontId="0" fillId="0" borderId="16" xfId="1" applyFont="1" applyFill="1"/>
    <xf numFmtId="0" fontId="9" fillId="3" borderId="7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10" fillId="2" borderId="16" xfId="1" applyFont="1" applyFill="1" applyAlignment="1">
      <alignment horizontal="center"/>
    </xf>
  </cellXfs>
  <cellStyles count="2">
    <cellStyle name="Normal" xfId="0" builtinId="0"/>
    <cellStyle name="Normal 2" xfId="1" xr:uid="{1ABEFC18-2A05-4711-A742-51E30F555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zoomScale="80" zoomScaleNormal="80" workbookViewId="0">
      <selection activeCell="A2" sqref="A2:L2"/>
    </sheetView>
  </sheetViews>
  <sheetFormatPr defaultColWidth="14.44140625" defaultRowHeight="15" customHeight="1"/>
  <cols>
    <col min="1" max="1" width="16.5546875" customWidth="1"/>
    <col min="2" max="3" width="3.77734375" customWidth="1"/>
    <col min="4" max="8" width="30.77734375" customWidth="1"/>
    <col min="9" max="9" width="8.6640625" customWidth="1"/>
    <col min="10" max="10" width="4" customWidth="1"/>
    <col min="11" max="11" width="12.44140625" customWidth="1"/>
    <col min="12" max="12" width="15.5546875" customWidth="1"/>
    <col min="13" max="25" width="8.6640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</row>
    <row r="2" spans="1:12" ht="14.25" customHeight="1">
      <c r="A2" s="50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2" ht="14.25" customHeight="1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</row>
    <row r="4" spans="1:12" ht="14.25" customHeight="1">
      <c r="A4" s="1"/>
      <c r="B4" s="1"/>
      <c r="C4" s="1"/>
      <c r="D4" s="53">
        <v>1</v>
      </c>
      <c r="E4" s="54"/>
      <c r="F4" s="54"/>
      <c r="G4" s="54"/>
      <c r="H4" s="55"/>
      <c r="I4" s="2"/>
      <c r="J4" s="1"/>
      <c r="K4" s="2"/>
      <c r="L4" s="1"/>
    </row>
    <row r="5" spans="1:12" ht="72.599999999999994" customHeight="1">
      <c r="A5" s="3" t="s">
        <v>0</v>
      </c>
      <c r="B5" s="1"/>
      <c r="C5" s="1"/>
      <c r="D5" s="4" t="s">
        <v>1</v>
      </c>
      <c r="E5" s="5" t="s">
        <v>2</v>
      </c>
      <c r="F5" s="6" t="s">
        <v>3</v>
      </c>
      <c r="G5" s="6" t="s">
        <v>4</v>
      </c>
      <c r="H5" s="6" t="s">
        <v>5</v>
      </c>
      <c r="I5" s="2"/>
      <c r="J5" s="1"/>
      <c r="K5" s="44" t="s">
        <v>6</v>
      </c>
      <c r="L5" s="46" t="s">
        <v>7</v>
      </c>
    </row>
    <row r="6" spans="1:12" ht="14.25" customHeight="1">
      <c r="A6" s="7" t="s">
        <v>8</v>
      </c>
      <c r="B6" s="1"/>
      <c r="C6" s="1"/>
      <c r="D6" s="47" t="s">
        <v>8</v>
      </c>
      <c r="E6" s="48"/>
      <c r="F6" s="49"/>
      <c r="G6" s="47" t="s">
        <v>8</v>
      </c>
      <c r="H6" s="49"/>
      <c r="I6" s="8" t="s">
        <v>9</v>
      </c>
      <c r="J6" s="1"/>
      <c r="K6" s="45"/>
      <c r="L6" s="45"/>
    </row>
    <row r="7" spans="1:12" ht="14.25" customHeight="1">
      <c r="A7" s="9">
        <v>802102130</v>
      </c>
      <c r="B7" s="1"/>
      <c r="C7" s="1"/>
      <c r="D7" s="10">
        <v>3</v>
      </c>
      <c r="E7" s="11">
        <v>2</v>
      </c>
      <c r="F7" s="12">
        <v>2</v>
      </c>
      <c r="G7" s="10">
        <v>0</v>
      </c>
      <c r="H7" s="12">
        <v>0</v>
      </c>
      <c r="I7" s="13">
        <f t="shared" ref="I7:I15" si="0">G7+H7</f>
        <v>0</v>
      </c>
      <c r="J7" s="1"/>
      <c r="K7" s="14">
        <f t="shared" ref="K7:K31" si="1">I7</f>
        <v>0</v>
      </c>
      <c r="L7" s="15" t="str">
        <f t="shared" ref="L7:L15" si="2">IF(AND(K7&gt;16,K7&lt;=20),"Exceptional",IF(AND(K7&gt;=11,K7&lt;=15),"Acceptable",IF(AND(K7&gt;=6,K7&lt;=10),"Marginal",IF(AND(K7&gt;=0,K7&lt;=5),"Poor"))))</f>
        <v>Poor</v>
      </c>
    </row>
    <row r="8" spans="1:12" ht="14.25" customHeight="1">
      <c r="A8" s="9">
        <f t="shared" ref="A8:A15" si="3">A7+1</f>
        <v>802102131</v>
      </c>
      <c r="B8" s="1"/>
      <c r="C8" s="1"/>
      <c r="D8" s="10">
        <v>2</v>
      </c>
      <c r="E8" s="11">
        <v>2</v>
      </c>
      <c r="F8" s="12">
        <v>2</v>
      </c>
      <c r="G8" s="10">
        <v>3</v>
      </c>
      <c r="H8" s="12">
        <v>3</v>
      </c>
      <c r="I8" s="13">
        <f t="shared" si="0"/>
        <v>6</v>
      </c>
      <c r="J8" s="1"/>
      <c r="K8" s="14">
        <f t="shared" si="1"/>
        <v>6</v>
      </c>
      <c r="L8" s="15" t="str">
        <f t="shared" si="2"/>
        <v>Marginal</v>
      </c>
    </row>
    <row r="9" spans="1:12" ht="14.25" customHeight="1">
      <c r="A9" s="9">
        <f t="shared" si="3"/>
        <v>802102132</v>
      </c>
      <c r="B9" s="1"/>
      <c r="C9" s="1"/>
      <c r="D9" s="10">
        <v>4</v>
      </c>
      <c r="E9" s="11">
        <v>4</v>
      </c>
      <c r="F9" s="12">
        <v>4</v>
      </c>
      <c r="G9" s="10">
        <v>4</v>
      </c>
      <c r="H9" s="12">
        <v>4</v>
      </c>
      <c r="I9" s="13">
        <f t="shared" si="0"/>
        <v>8</v>
      </c>
      <c r="J9" s="1"/>
      <c r="K9" s="14">
        <f t="shared" si="1"/>
        <v>8</v>
      </c>
      <c r="L9" s="15" t="str">
        <f t="shared" si="2"/>
        <v>Marginal</v>
      </c>
    </row>
    <row r="10" spans="1:12" ht="14.25" customHeight="1">
      <c r="A10" s="9">
        <f t="shared" si="3"/>
        <v>802102133</v>
      </c>
      <c r="B10" s="1"/>
      <c r="C10" s="1"/>
      <c r="D10" s="10">
        <v>4</v>
      </c>
      <c r="E10" s="11">
        <v>4</v>
      </c>
      <c r="F10" s="12">
        <v>4</v>
      </c>
      <c r="G10" s="10">
        <v>1</v>
      </c>
      <c r="H10" s="12">
        <v>1</v>
      </c>
      <c r="I10" s="13">
        <f t="shared" si="0"/>
        <v>2</v>
      </c>
      <c r="J10" s="1"/>
      <c r="K10" s="14">
        <f t="shared" si="1"/>
        <v>2</v>
      </c>
      <c r="L10" s="15" t="str">
        <f t="shared" si="2"/>
        <v>Poor</v>
      </c>
    </row>
    <row r="11" spans="1:12" ht="14.25" customHeight="1">
      <c r="A11" s="9">
        <f t="shared" si="3"/>
        <v>802102134</v>
      </c>
      <c r="B11" s="1"/>
      <c r="C11" s="1"/>
      <c r="D11" s="10">
        <v>4</v>
      </c>
      <c r="E11" s="11">
        <v>4</v>
      </c>
      <c r="F11" s="12">
        <v>3</v>
      </c>
      <c r="G11" s="10">
        <v>4</v>
      </c>
      <c r="H11" s="12">
        <v>3</v>
      </c>
      <c r="I11" s="13">
        <f t="shared" si="0"/>
        <v>7</v>
      </c>
      <c r="J11" s="1"/>
      <c r="K11" s="14">
        <f t="shared" si="1"/>
        <v>7</v>
      </c>
      <c r="L11" s="15" t="str">
        <f t="shared" si="2"/>
        <v>Marginal</v>
      </c>
    </row>
    <row r="12" spans="1:12" ht="14.25" customHeight="1">
      <c r="A12" s="9">
        <f t="shared" si="3"/>
        <v>802102135</v>
      </c>
      <c r="B12" s="1"/>
      <c r="C12" s="1"/>
      <c r="D12" s="10">
        <v>4</v>
      </c>
      <c r="E12" s="11">
        <v>3</v>
      </c>
      <c r="F12" s="12">
        <v>3</v>
      </c>
      <c r="G12" s="10">
        <v>1</v>
      </c>
      <c r="H12" s="12">
        <v>1</v>
      </c>
      <c r="I12" s="13">
        <f t="shared" si="0"/>
        <v>2</v>
      </c>
      <c r="J12" s="1"/>
      <c r="K12" s="14">
        <f t="shared" si="1"/>
        <v>2</v>
      </c>
      <c r="L12" s="15" t="str">
        <f t="shared" si="2"/>
        <v>Poor</v>
      </c>
    </row>
    <row r="13" spans="1:12" ht="14.25" customHeight="1">
      <c r="A13" s="9">
        <f t="shared" si="3"/>
        <v>802102136</v>
      </c>
      <c r="B13" s="1"/>
      <c r="C13" s="1"/>
      <c r="D13" s="10">
        <v>4</v>
      </c>
      <c r="E13" s="11">
        <v>3</v>
      </c>
      <c r="F13" s="12">
        <v>2</v>
      </c>
      <c r="G13" s="10">
        <v>0</v>
      </c>
      <c r="H13" s="12">
        <v>0</v>
      </c>
      <c r="I13" s="13">
        <f t="shared" si="0"/>
        <v>0</v>
      </c>
      <c r="J13" s="1"/>
      <c r="K13" s="14">
        <f t="shared" si="1"/>
        <v>0</v>
      </c>
      <c r="L13" s="15" t="str">
        <f t="shared" si="2"/>
        <v>Poor</v>
      </c>
    </row>
    <row r="14" spans="1:12" ht="14.25" customHeight="1">
      <c r="A14" s="9">
        <f t="shared" si="3"/>
        <v>802102137</v>
      </c>
      <c r="B14" s="1"/>
      <c r="C14" s="1"/>
      <c r="D14" s="10">
        <v>2</v>
      </c>
      <c r="E14" s="11">
        <v>2</v>
      </c>
      <c r="F14" s="12">
        <v>2</v>
      </c>
      <c r="G14" s="10">
        <v>0</v>
      </c>
      <c r="H14" s="12">
        <v>0</v>
      </c>
      <c r="I14" s="13">
        <f t="shared" si="0"/>
        <v>0</v>
      </c>
      <c r="J14" s="1"/>
      <c r="K14" s="14">
        <f t="shared" si="1"/>
        <v>0</v>
      </c>
      <c r="L14" s="15" t="str">
        <f t="shared" si="2"/>
        <v>Poor</v>
      </c>
    </row>
    <row r="15" spans="1:12" ht="14.25" customHeight="1">
      <c r="A15" s="9">
        <f t="shared" si="3"/>
        <v>802102138</v>
      </c>
      <c r="B15" s="1"/>
      <c r="C15" s="1"/>
      <c r="D15" s="10">
        <v>4</v>
      </c>
      <c r="E15" s="11">
        <v>4</v>
      </c>
      <c r="F15" s="12">
        <v>3</v>
      </c>
      <c r="G15" s="10">
        <v>0</v>
      </c>
      <c r="H15" s="12">
        <v>0</v>
      </c>
      <c r="I15" s="13">
        <f t="shared" si="0"/>
        <v>0</v>
      </c>
      <c r="J15" s="1"/>
      <c r="K15" s="14">
        <f t="shared" si="1"/>
        <v>0</v>
      </c>
      <c r="L15" s="15" t="str">
        <f t="shared" si="2"/>
        <v>Poor</v>
      </c>
    </row>
    <row r="16" spans="1:12" ht="14.25" customHeight="1">
      <c r="A16" s="7" t="s">
        <v>10</v>
      </c>
      <c r="B16" s="1"/>
      <c r="C16" s="1"/>
      <c r="D16" s="47" t="s">
        <v>10</v>
      </c>
      <c r="E16" s="48"/>
      <c r="F16" s="49"/>
      <c r="G16" s="47" t="s">
        <v>10</v>
      </c>
      <c r="H16" s="49"/>
      <c r="I16" s="8" t="s">
        <v>9</v>
      </c>
      <c r="J16" s="1"/>
      <c r="K16" s="14" t="str">
        <f t="shared" si="1"/>
        <v>Sum</v>
      </c>
      <c r="L16" s="16"/>
    </row>
    <row r="17" spans="1:12" ht="14.25" customHeight="1">
      <c r="A17" s="9">
        <v>802131080</v>
      </c>
      <c r="B17" s="1"/>
      <c r="C17" s="1"/>
      <c r="D17" s="10">
        <v>4</v>
      </c>
      <c r="E17" s="11">
        <v>4</v>
      </c>
      <c r="F17" s="12">
        <v>4</v>
      </c>
      <c r="G17" s="10">
        <v>1</v>
      </c>
      <c r="H17" s="12">
        <v>1</v>
      </c>
      <c r="I17" s="13">
        <f t="shared" ref="I17:I31" si="4">G17+H17</f>
        <v>2</v>
      </c>
      <c r="J17" s="1"/>
      <c r="K17" s="14">
        <f t="shared" si="1"/>
        <v>2</v>
      </c>
      <c r="L17" s="15" t="str">
        <f>IF(AND(K17&gt;=16,K17&lt;=20),"Exceptional",IF(AND(K17&gt;=11,K17&lt;=15),"Acceptable",IF(AND(K17&gt;=6,K17&lt;=10),"Marginal",IF(AND(K17&gt;=0,K17&lt;=5),"Poor"))))</f>
        <v>Poor</v>
      </c>
    </row>
    <row r="18" spans="1:12" ht="14.25" customHeight="1">
      <c r="A18" s="9">
        <f t="shared" ref="A18:A25" si="5">A17+1</f>
        <v>802131081</v>
      </c>
      <c r="B18" s="1"/>
      <c r="C18" s="1"/>
      <c r="D18" s="10">
        <v>3</v>
      </c>
      <c r="E18" s="11">
        <v>2</v>
      </c>
      <c r="F18" s="12">
        <v>2</v>
      </c>
      <c r="G18" s="10">
        <v>0</v>
      </c>
      <c r="H18" s="12">
        <v>0</v>
      </c>
      <c r="I18" s="13">
        <f t="shared" si="4"/>
        <v>0</v>
      </c>
      <c r="J18" s="1"/>
      <c r="K18" s="14">
        <f t="shared" si="1"/>
        <v>0</v>
      </c>
      <c r="L18" s="15" t="str">
        <f t="shared" ref="L18:L31" si="6">IF(AND(K18&gt;16,K18&lt;=20),"Exceptional",IF(AND(K18&gt;=11,K18&lt;=15),"Acceptable",IF(AND(K18&gt;=6,K18&lt;=10),"Marginal",IF(AND(K18&gt;=0,K18&lt;=5),"Poor"))))</f>
        <v>Poor</v>
      </c>
    </row>
    <row r="19" spans="1:12" ht="14.25" customHeight="1">
      <c r="A19" s="9">
        <f t="shared" si="5"/>
        <v>802131082</v>
      </c>
      <c r="B19" s="1"/>
      <c r="C19" s="1"/>
      <c r="D19" s="10">
        <v>3</v>
      </c>
      <c r="E19" s="11">
        <v>2</v>
      </c>
      <c r="F19" s="12">
        <v>2</v>
      </c>
      <c r="G19" s="10">
        <v>1</v>
      </c>
      <c r="H19" s="12">
        <v>1</v>
      </c>
      <c r="I19" s="13">
        <f t="shared" si="4"/>
        <v>2</v>
      </c>
      <c r="J19" s="1"/>
      <c r="K19" s="14">
        <f t="shared" si="1"/>
        <v>2</v>
      </c>
      <c r="L19" s="15" t="str">
        <f t="shared" si="6"/>
        <v>Poor</v>
      </c>
    </row>
    <row r="20" spans="1:12" ht="14.25" customHeight="1">
      <c r="A20" s="9">
        <f t="shared" si="5"/>
        <v>802131083</v>
      </c>
      <c r="B20" s="1"/>
      <c r="C20" s="1"/>
      <c r="D20" s="10">
        <v>3</v>
      </c>
      <c r="E20" s="11">
        <v>2</v>
      </c>
      <c r="F20" s="12">
        <v>2</v>
      </c>
      <c r="G20" s="10">
        <v>1</v>
      </c>
      <c r="H20" s="12">
        <v>1</v>
      </c>
      <c r="I20" s="13">
        <f t="shared" si="4"/>
        <v>2</v>
      </c>
      <c r="J20" s="1"/>
      <c r="K20" s="14">
        <f t="shared" si="1"/>
        <v>2</v>
      </c>
      <c r="L20" s="15" t="str">
        <f t="shared" si="6"/>
        <v>Poor</v>
      </c>
    </row>
    <row r="21" spans="1:12" ht="14.25" customHeight="1">
      <c r="A21" s="9">
        <f t="shared" si="5"/>
        <v>802131084</v>
      </c>
      <c r="B21" s="1"/>
      <c r="C21" s="1"/>
      <c r="D21" s="10">
        <v>4</v>
      </c>
      <c r="E21" s="11">
        <v>4</v>
      </c>
      <c r="F21" s="12">
        <v>4</v>
      </c>
      <c r="G21" s="10">
        <v>1</v>
      </c>
      <c r="H21" s="12">
        <v>1</v>
      </c>
      <c r="I21" s="13">
        <f t="shared" si="4"/>
        <v>2</v>
      </c>
      <c r="J21" s="1"/>
      <c r="K21" s="14">
        <f t="shared" si="1"/>
        <v>2</v>
      </c>
      <c r="L21" s="15" t="str">
        <f t="shared" si="6"/>
        <v>Poor</v>
      </c>
    </row>
    <row r="22" spans="1:12" ht="14.25" customHeight="1">
      <c r="A22" s="9">
        <f t="shared" si="5"/>
        <v>802131085</v>
      </c>
      <c r="B22" s="1"/>
      <c r="C22" s="1"/>
      <c r="D22" s="10">
        <v>3</v>
      </c>
      <c r="E22" s="11">
        <v>2</v>
      </c>
      <c r="F22" s="12">
        <v>2</v>
      </c>
      <c r="G22" s="10">
        <v>1</v>
      </c>
      <c r="H22" s="12">
        <v>1</v>
      </c>
      <c r="I22" s="13">
        <f t="shared" si="4"/>
        <v>2</v>
      </c>
      <c r="J22" s="1"/>
      <c r="K22" s="14">
        <f t="shared" si="1"/>
        <v>2</v>
      </c>
      <c r="L22" s="15" t="str">
        <f t="shared" si="6"/>
        <v>Poor</v>
      </c>
    </row>
    <row r="23" spans="1:12" ht="14.25" customHeight="1">
      <c r="A23" s="9">
        <f t="shared" si="5"/>
        <v>802131086</v>
      </c>
      <c r="B23" s="1"/>
      <c r="C23" s="1"/>
      <c r="D23" s="10">
        <v>4</v>
      </c>
      <c r="E23" s="11">
        <v>3</v>
      </c>
      <c r="F23" s="12">
        <v>3</v>
      </c>
      <c r="G23" s="10">
        <v>2</v>
      </c>
      <c r="H23" s="12">
        <v>1</v>
      </c>
      <c r="I23" s="13">
        <f t="shared" si="4"/>
        <v>3</v>
      </c>
      <c r="J23" s="1"/>
      <c r="K23" s="14">
        <f t="shared" si="1"/>
        <v>3</v>
      </c>
      <c r="L23" s="15" t="str">
        <f t="shared" si="6"/>
        <v>Poor</v>
      </c>
    </row>
    <row r="24" spans="1:12" ht="14.25" customHeight="1">
      <c r="A24" s="9">
        <f t="shared" si="5"/>
        <v>802131087</v>
      </c>
      <c r="B24" s="1"/>
      <c r="C24" s="1"/>
      <c r="D24" s="10">
        <v>2</v>
      </c>
      <c r="E24" s="11">
        <v>2</v>
      </c>
      <c r="F24" s="12">
        <v>1</v>
      </c>
      <c r="G24" s="10">
        <v>0</v>
      </c>
      <c r="H24" s="12">
        <v>0</v>
      </c>
      <c r="I24" s="13">
        <f t="shared" si="4"/>
        <v>0</v>
      </c>
      <c r="J24" s="1"/>
      <c r="K24" s="14">
        <f t="shared" si="1"/>
        <v>0</v>
      </c>
      <c r="L24" s="15" t="str">
        <f t="shared" si="6"/>
        <v>Poor</v>
      </c>
    </row>
    <row r="25" spans="1:12" ht="14.25" customHeight="1">
      <c r="A25" s="9">
        <f t="shared" si="5"/>
        <v>802131088</v>
      </c>
      <c r="B25" s="1"/>
      <c r="C25" s="1"/>
      <c r="D25" s="10">
        <v>4</v>
      </c>
      <c r="E25" s="11">
        <v>4</v>
      </c>
      <c r="F25" s="12">
        <v>4</v>
      </c>
      <c r="G25" s="10">
        <v>1</v>
      </c>
      <c r="H25" s="12">
        <v>1</v>
      </c>
      <c r="I25" s="13">
        <f t="shared" si="4"/>
        <v>2</v>
      </c>
      <c r="J25" s="1"/>
      <c r="K25" s="14">
        <f t="shared" si="1"/>
        <v>2</v>
      </c>
      <c r="L25" s="15" t="str">
        <f t="shared" si="6"/>
        <v>Poor</v>
      </c>
    </row>
    <row r="26" spans="1:12" ht="14.25" customHeight="1">
      <c r="A26" s="17">
        <v>841116244</v>
      </c>
      <c r="B26" s="134"/>
      <c r="C26" s="134"/>
      <c r="D26" s="18">
        <v>1</v>
      </c>
      <c r="E26" s="19">
        <v>1</v>
      </c>
      <c r="F26" s="20">
        <v>1</v>
      </c>
      <c r="G26" s="18">
        <v>0</v>
      </c>
      <c r="H26" s="20">
        <v>0</v>
      </c>
      <c r="I26" s="21">
        <f t="shared" si="4"/>
        <v>0</v>
      </c>
      <c r="J26" s="134"/>
      <c r="K26" s="14">
        <f t="shared" si="1"/>
        <v>0</v>
      </c>
      <c r="L26" s="22" t="str">
        <f t="shared" si="6"/>
        <v>Poor</v>
      </c>
    </row>
    <row r="27" spans="1:12" ht="14.25" customHeight="1">
      <c r="A27" s="9">
        <f t="shared" ref="A27:A30" si="7">A26+1</f>
        <v>841116245</v>
      </c>
      <c r="B27" s="1"/>
      <c r="C27" s="1"/>
      <c r="D27" s="10">
        <v>3</v>
      </c>
      <c r="E27" s="11">
        <v>1</v>
      </c>
      <c r="F27" s="12">
        <v>2</v>
      </c>
      <c r="G27" s="10">
        <v>3</v>
      </c>
      <c r="H27" s="12">
        <v>3</v>
      </c>
      <c r="I27" s="13">
        <f t="shared" si="4"/>
        <v>6</v>
      </c>
      <c r="J27" s="1"/>
      <c r="K27" s="14">
        <f t="shared" si="1"/>
        <v>6</v>
      </c>
      <c r="L27" s="15" t="str">
        <f t="shared" si="6"/>
        <v>Marginal</v>
      </c>
    </row>
    <row r="28" spans="1:12" ht="14.25" customHeight="1">
      <c r="A28" s="9">
        <f t="shared" si="7"/>
        <v>841116246</v>
      </c>
      <c r="B28" s="1"/>
      <c r="C28" s="1"/>
      <c r="D28" s="10">
        <v>2</v>
      </c>
      <c r="E28" s="11">
        <v>1</v>
      </c>
      <c r="F28" s="12">
        <v>1</v>
      </c>
      <c r="G28" s="10">
        <v>0</v>
      </c>
      <c r="H28" s="12">
        <v>0</v>
      </c>
      <c r="I28" s="13">
        <f t="shared" si="4"/>
        <v>0</v>
      </c>
      <c r="J28" s="1"/>
      <c r="K28" s="14">
        <f t="shared" si="1"/>
        <v>0</v>
      </c>
      <c r="L28" s="15" t="str">
        <f t="shared" si="6"/>
        <v>Poor</v>
      </c>
    </row>
    <row r="29" spans="1:12" ht="14.25" customHeight="1">
      <c r="A29" s="9">
        <f t="shared" si="7"/>
        <v>841116247</v>
      </c>
      <c r="B29" s="1"/>
      <c r="C29" s="1"/>
      <c r="D29" s="10">
        <v>3</v>
      </c>
      <c r="E29" s="11">
        <v>2</v>
      </c>
      <c r="F29" s="12">
        <v>2</v>
      </c>
      <c r="G29" s="10">
        <v>1</v>
      </c>
      <c r="H29" s="12">
        <v>1</v>
      </c>
      <c r="I29" s="13">
        <f t="shared" si="4"/>
        <v>2</v>
      </c>
      <c r="J29" s="1"/>
      <c r="K29" s="14">
        <f t="shared" si="1"/>
        <v>2</v>
      </c>
      <c r="L29" s="15" t="str">
        <f t="shared" si="6"/>
        <v>Poor</v>
      </c>
    </row>
    <row r="30" spans="1:12" ht="14.25" customHeight="1">
      <c r="A30" s="9">
        <f t="shared" si="7"/>
        <v>841116248</v>
      </c>
      <c r="B30" s="1"/>
      <c r="C30" s="1"/>
      <c r="D30" s="10">
        <v>3</v>
      </c>
      <c r="E30" s="11">
        <v>2</v>
      </c>
      <c r="F30" s="12">
        <v>2</v>
      </c>
      <c r="G30" s="10">
        <v>3</v>
      </c>
      <c r="H30" s="12">
        <v>3</v>
      </c>
      <c r="I30" s="13">
        <f t="shared" si="4"/>
        <v>6</v>
      </c>
      <c r="J30" s="1"/>
      <c r="K30" s="14">
        <f t="shared" si="1"/>
        <v>6</v>
      </c>
      <c r="L30" s="15" t="str">
        <f t="shared" si="6"/>
        <v>Marginal</v>
      </c>
    </row>
    <row r="31" spans="1:12" ht="14.25" customHeight="1">
      <c r="A31" s="23">
        <v>841129199</v>
      </c>
      <c r="B31" s="134"/>
      <c r="C31" s="134"/>
      <c r="D31" s="24">
        <v>4</v>
      </c>
      <c r="E31" s="25">
        <v>4</v>
      </c>
      <c r="F31" s="26">
        <v>4</v>
      </c>
      <c r="G31" s="24">
        <v>4</v>
      </c>
      <c r="H31" s="26">
        <v>3</v>
      </c>
      <c r="I31" s="27">
        <f t="shared" si="4"/>
        <v>7</v>
      </c>
      <c r="J31" s="134"/>
      <c r="K31" s="14">
        <f t="shared" si="1"/>
        <v>7</v>
      </c>
      <c r="L31" s="28" t="str">
        <f t="shared" si="6"/>
        <v>Marginal</v>
      </c>
    </row>
    <row r="32" spans="1:12" ht="14.25" customHeight="1">
      <c r="A32" s="1"/>
      <c r="B32" s="1"/>
      <c r="C32" s="1"/>
      <c r="D32" s="29">
        <f t="shared" ref="D32:H32" si="8">(AVERAGE(D17:D31)+AVERAGE(D7:D15))/2</f>
        <v>3.2555555555555555</v>
      </c>
      <c r="E32" s="29">
        <f t="shared" si="8"/>
        <v>2.7555555555555555</v>
      </c>
      <c r="F32" s="29">
        <f t="shared" si="8"/>
        <v>2.5888888888888886</v>
      </c>
      <c r="G32" s="29">
        <f t="shared" si="8"/>
        <v>1.3555555555555556</v>
      </c>
      <c r="H32" s="29">
        <f t="shared" si="8"/>
        <v>1.2333333333333334</v>
      </c>
      <c r="I32" s="2"/>
      <c r="J32" s="1"/>
      <c r="K32" s="2"/>
      <c r="L32" s="1"/>
    </row>
    <row r="33" spans="1:12" ht="14.25" customHeight="1">
      <c r="A33" s="1"/>
      <c r="B33" s="1"/>
      <c r="C33" s="1"/>
      <c r="D33" s="1"/>
      <c r="E33" s="1"/>
      <c r="F33" s="1"/>
      <c r="G33" s="1"/>
      <c r="H33" s="1"/>
      <c r="I33" s="2"/>
      <c r="J33" s="1"/>
      <c r="K33" s="2"/>
      <c r="L33" s="1"/>
    </row>
    <row r="34" spans="1:12" ht="14.25" customHeight="1">
      <c r="A34" s="1"/>
      <c r="B34" s="1"/>
      <c r="C34" s="1"/>
      <c r="D34" s="30" t="s">
        <v>11</v>
      </c>
      <c r="E34" s="31" t="s">
        <v>12</v>
      </c>
      <c r="F34" s="32" t="s">
        <v>13</v>
      </c>
      <c r="G34" s="1"/>
      <c r="H34" s="1"/>
      <c r="I34" s="2"/>
      <c r="J34" s="1"/>
      <c r="K34" s="2"/>
      <c r="L34" s="1"/>
    </row>
    <row r="35" spans="1:12" ht="14.25" customHeight="1">
      <c r="A35" s="1"/>
      <c r="B35" s="1"/>
      <c r="C35" s="1"/>
      <c r="D35" s="33" t="s">
        <v>14</v>
      </c>
      <c r="E35" s="34">
        <f>COUNTIF($L$7:$L$31,"Exceptional")</f>
        <v>0</v>
      </c>
      <c r="F35" s="35">
        <f t="shared" ref="F35:F38" si="9">E35/$E$39</f>
        <v>0</v>
      </c>
      <c r="G35" s="1"/>
      <c r="H35" s="1"/>
      <c r="I35" s="2"/>
      <c r="J35" s="1"/>
      <c r="K35" s="2"/>
      <c r="L35" s="1"/>
    </row>
    <row r="36" spans="1:12" ht="14.25" customHeight="1">
      <c r="A36" s="1"/>
      <c r="B36" s="1"/>
      <c r="C36" s="1"/>
      <c r="D36" s="36" t="s">
        <v>15</v>
      </c>
      <c r="E36" s="14">
        <f>COUNTIF($L$7:$L$31,"Acceptable")</f>
        <v>0</v>
      </c>
      <c r="F36" s="37">
        <f t="shared" si="9"/>
        <v>0</v>
      </c>
      <c r="G36" s="1"/>
      <c r="H36" s="1"/>
      <c r="I36" s="2"/>
      <c r="J36" s="1"/>
      <c r="K36" s="2"/>
      <c r="L36" s="1"/>
    </row>
    <row r="37" spans="1:12" ht="14.25" customHeight="1">
      <c r="A37" s="1"/>
      <c r="B37" s="1"/>
      <c r="C37" s="1"/>
      <c r="D37" s="36" t="s">
        <v>16</v>
      </c>
      <c r="E37" s="14">
        <f>COUNTIF($L$7:$L$31,"Marginal")</f>
        <v>6</v>
      </c>
      <c r="F37" s="37">
        <f t="shared" si="9"/>
        <v>0.25</v>
      </c>
      <c r="G37" s="1"/>
      <c r="H37" s="1"/>
      <c r="I37" s="2"/>
      <c r="J37" s="1"/>
      <c r="K37" s="2"/>
      <c r="L37" s="1"/>
    </row>
    <row r="38" spans="1:12" ht="14.25" customHeight="1">
      <c r="A38" s="1"/>
      <c r="B38" s="1"/>
      <c r="C38" s="1"/>
      <c r="D38" s="38" t="s">
        <v>17</v>
      </c>
      <c r="E38" s="39">
        <f>COUNTIF($L$7:$L$31,"Poor")</f>
        <v>18</v>
      </c>
      <c r="F38" s="40">
        <f t="shared" si="9"/>
        <v>0.75</v>
      </c>
      <c r="G38" s="1"/>
      <c r="H38" s="1"/>
      <c r="I38" s="2"/>
      <c r="J38" s="1"/>
      <c r="K38" s="2"/>
      <c r="L38" s="1"/>
    </row>
    <row r="39" spans="1:12" ht="14.25" customHeight="1">
      <c r="A39" s="1"/>
      <c r="B39" s="1"/>
      <c r="C39" s="1"/>
      <c r="D39" s="41" t="s">
        <v>18</v>
      </c>
      <c r="E39" s="42">
        <f t="shared" ref="E39:F39" si="10">SUM(E35:E38)</f>
        <v>24</v>
      </c>
      <c r="F39" s="43">
        <f t="shared" si="10"/>
        <v>1</v>
      </c>
      <c r="G39" s="1"/>
      <c r="H39" s="1"/>
      <c r="I39" s="2"/>
      <c r="J39" s="1"/>
      <c r="K39" s="2"/>
      <c r="L39" s="1"/>
    </row>
    <row r="40" spans="1:12" ht="14.25" customHeight="1"/>
    <row r="41" spans="1:12" ht="14.25" customHeight="1"/>
    <row r="42" spans="1:12" ht="14.25" customHeight="1"/>
    <row r="43" spans="1:12" ht="14.25" customHeight="1"/>
    <row r="44" spans="1:12" ht="14.25" customHeight="1"/>
    <row r="45" spans="1:12" ht="14.25" customHeight="1"/>
    <row r="46" spans="1:12" ht="14.25" customHeight="1"/>
    <row r="47" spans="1:12" ht="14.25" customHeight="1"/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2:L2"/>
    <mergeCell ref="D4:H4"/>
    <mergeCell ref="K5:K6"/>
    <mergeCell ref="L5:L6"/>
    <mergeCell ref="D6:F6"/>
    <mergeCell ref="G6:H6"/>
    <mergeCell ref="D16:F16"/>
    <mergeCell ref="G16:H1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8D78-A308-4D01-89F2-7AABF18EED3B}">
  <sheetPr>
    <outlinePr summaryBelow="0" summaryRight="0"/>
  </sheetPr>
  <dimension ref="A1:O1000"/>
  <sheetViews>
    <sheetView zoomScale="80" zoomScaleNormal="80" workbookViewId="0">
      <selection activeCell="B1" sqref="B1:C1048576"/>
    </sheetView>
  </sheetViews>
  <sheetFormatPr defaultColWidth="14.44140625" defaultRowHeight="15" customHeight="1"/>
  <cols>
    <col min="1" max="1" width="16.5546875" style="56" customWidth="1"/>
    <col min="2" max="3" width="3.77734375" style="136" customWidth="1"/>
    <col min="4" max="9" width="30.77734375" style="56" customWidth="1"/>
    <col min="10" max="10" width="8.6640625" style="56" customWidth="1"/>
    <col min="11" max="11" width="12.88671875" style="56" customWidth="1"/>
    <col min="12" max="13" width="8.6640625" style="56" customWidth="1"/>
    <col min="14" max="14" width="12.44140625" style="56" customWidth="1"/>
    <col min="15" max="15" width="15.5546875" style="56" customWidth="1"/>
    <col min="16" max="26" width="8.6640625" style="56" customWidth="1"/>
    <col min="27" max="16384" width="14.44140625" style="56"/>
  </cols>
  <sheetData>
    <row r="1" spans="1:15" ht="14.25" customHeight="1">
      <c r="A1" s="57"/>
      <c r="B1" s="135"/>
      <c r="C1" s="135"/>
      <c r="D1" s="57"/>
      <c r="E1" s="57"/>
      <c r="F1" s="57"/>
      <c r="G1" s="57"/>
      <c r="H1" s="57"/>
      <c r="I1" s="57"/>
      <c r="J1" s="58"/>
      <c r="K1" s="57"/>
      <c r="L1" s="58"/>
      <c r="M1" s="57"/>
      <c r="N1" s="58"/>
      <c r="O1" s="57"/>
    </row>
    <row r="2" spans="1:15" ht="14.25" customHeight="1">
      <c r="A2" s="120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4.25" customHeight="1" thickBot="1">
      <c r="A3" s="57"/>
      <c r="B3" s="135"/>
      <c r="C3" s="135"/>
      <c r="D3" s="57"/>
      <c r="E3" s="57"/>
      <c r="F3" s="57"/>
      <c r="G3" s="57"/>
      <c r="H3" s="57"/>
      <c r="I3" s="57"/>
      <c r="J3" s="58"/>
      <c r="K3" s="57"/>
      <c r="L3" s="58"/>
      <c r="M3" s="57"/>
      <c r="N3" s="58"/>
      <c r="O3" s="57"/>
    </row>
    <row r="4" spans="1:15" ht="14.25" customHeight="1">
      <c r="A4" s="57"/>
      <c r="B4" s="135"/>
      <c r="C4" s="135"/>
      <c r="D4" s="118">
        <v>2</v>
      </c>
      <c r="E4" s="117"/>
      <c r="F4" s="117"/>
      <c r="G4" s="117"/>
      <c r="H4" s="117"/>
      <c r="I4" s="116"/>
      <c r="J4" s="58"/>
      <c r="K4" s="115" t="s">
        <v>26</v>
      </c>
      <c r="L4" s="58"/>
      <c r="M4" s="57"/>
      <c r="N4" s="58"/>
      <c r="O4" s="57"/>
    </row>
    <row r="5" spans="1:15" ht="43.8" customHeight="1">
      <c r="A5" s="114" t="s">
        <v>0</v>
      </c>
      <c r="B5" s="135"/>
      <c r="C5" s="135"/>
      <c r="D5" s="113" t="s">
        <v>25</v>
      </c>
      <c r="E5" s="112" t="s">
        <v>24</v>
      </c>
      <c r="F5" s="110" t="s">
        <v>23</v>
      </c>
      <c r="G5" s="111" t="s">
        <v>22</v>
      </c>
      <c r="H5" s="111" t="s">
        <v>21</v>
      </c>
      <c r="I5" s="110" t="s">
        <v>20</v>
      </c>
      <c r="J5" s="58"/>
      <c r="K5" s="109" t="s">
        <v>19</v>
      </c>
      <c r="L5" s="58"/>
      <c r="M5" s="57"/>
      <c r="N5" s="108" t="s">
        <v>6</v>
      </c>
      <c r="O5" s="107" t="s">
        <v>7</v>
      </c>
    </row>
    <row r="6" spans="1:15" ht="14.25" customHeight="1">
      <c r="A6" s="105" t="s">
        <v>8</v>
      </c>
      <c r="B6" s="135"/>
      <c r="C6" s="135"/>
      <c r="D6" s="104" t="s">
        <v>8</v>
      </c>
      <c r="E6" s="103"/>
      <c r="F6" s="103"/>
      <c r="G6" s="103"/>
      <c r="H6" s="103"/>
      <c r="I6" s="102"/>
      <c r="J6" s="101" t="s">
        <v>9</v>
      </c>
      <c r="K6" s="100" t="s">
        <v>8</v>
      </c>
      <c r="L6" s="99" t="s">
        <v>9</v>
      </c>
      <c r="M6" s="57"/>
      <c r="N6" s="106"/>
      <c r="O6" s="106"/>
    </row>
    <row r="7" spans="1:15" ht="14.25" customHeight="1">
      <c r="A7" s="92">
        <v>802102130</v>
      </c>
      <c r="B7" s="135"/>
      <c r="C7" s="135"/>
      <c r="D7" s="87">
        <v>3</v>
      </c>
      <c r="E7" s="91">
        <v>2</v>
      </c>
      <c r="F7" s="90">
        <v>2</v>
      </c>
      <c r="G7" s="90">
        <v>4</v>
      </c>
      <c r="H7" s="90">
        <v>2</v>
      </c>
      <c r="I7" s="89">
        <v>2</v>
      </c>
      <c r="J7" s="88">
        <f>SUM(D7:I7)</f>
        <v>15</v>
      </c>
      <c r="K7" s="87">
        <v>0</v>
      </c>
      <c r="L7" s="86">
        <f>K7</f>
        <v>0</v>
      </c>
      <c r="M7" s="57"/>
      <c r="N7" s="69">
        <f>L7+J7</f>
        <v>15</v>
      </c>
      <c r="O7" s="80" t="str">
        <f>IF(AND(N7&gt;22,N7&lt;=28),"Exceptional",IF(AND(N7&gt;=15,N7&lt;=21),"Acceptable",IF(AND(N7&gt;=8,N7&lt;=14),"Marginal",IF(AND(N7&gt;=0,N7&lt;=7),"Poor"))))</f>
        <v>Acceptable</v>
      </c>
    </row>
    <row r="8" spans="1:15" ht="14.25" customHeight="1">
      <c r="A8" s="92">
        <f>A7+1</f>
        <v>802102131</v>
      </c>
      <c r="B8" s="135"/>
      <c r="C8" s="135"/>
      <c r="D8" s="87">
        <v>2</v>
      </c>
      <c r="E8" s="91">
        <v>2</v>
      </c>
      <c r="F8" s="90">
        <v>2</v>
      </c>
      <c r="G8" s="90">
        <v>4</v>
      </c>
      <c r="H8" s="90">
        <v>2</v>
      </c>
      <c r="I8" s="89">
        <v>2</v>
      </c>
      <c r="J8" s="88">
        <f>SUM(D8:I8)</f>
        <v>14</v>
      </c>
      <c r="K8" s="87">
        <v>3</v>
      </c>
      <c r="L8" s="86">
        <f>K8</f>
        <v>3</v>
      </c>
      <c r="M8" s="57"/>
      <c r="N8" s="69">
        <f>L8+J8</f>
        <v>17</v>
      </c>
      <c r="O8" s="80" t="str">
        <f>IF(AND(N8&gt;22,N8&lt;=28),"Exceptional",IF(AND(N8&gt;=15,N8&lt;=21),"Acceptable",IF(AND(N8&gt;=8,N8&lt;=14),"Marginal",IF(AND(N8&gt;=0,N8&lt;=7),"Poor"))))</f>
        <v>Acceptable</v>
      </c>
    </row>
    <row r="9" spans="1:15" ht="14.25" customHeight="1">
      <c r="A9" s="92">
        <f>A8+1</f>
        <v>802102132</v>
      </c>
      <c r="B9" s="135"/>
      <c r="C9" s="135"/>
      <c r="D9" s="87">
        <v>4</v>
      </c>
      <c r="E9" s="91">
        <v>4</v>
      </c>
      <c r="F9" s="90">
        <v>2</v>
      </c>
      <c r="G9" s="90">
        <v>4</v>
      </c>
      <c r="H9" s="90">
        <v>2</v>
      </c>
      <c r="I9" s="89">
        <v>4</v>
      </c>
      <c r="J9" s="88">
        <f>SUM(D9:I9)</f>
        <v>20</v>
      </c>
      <c r="K9" s="87">
        <v>4</v>
      </c>
      <c r="L9" s="86">
        <f>K9</f>
        <v>4</v>
      </c>
      <c r="M9" s="57"/>
      <c r="N9" s="69">
        <f>L9+J9</f>
        <v>24</v>
      </c>
      <c r="O9" s="80" t="str">
        <f>IF(AND(N9&gt;22,N9&lt;=28),"Exceptional",IF(AND(N9&gt;=15,N9&lt;=21),"Acceptable",IF(AND(N9&gt;=8,N9&lt;=14),"Marginal",IF(AND(N9&gt;=0,N9&lt;=7),"Poor"))))</f>
        <v>Exceptional</v>
      </c>
    </row>
    <row r="10" spans="1:15" ht="14.25" customHeight="1">
      <c r="A10" s="92">
        <f>A9+1</f>
        <v>802102133</v>
      </c>
      <c r="B10" s="135"/>
      <c r="C10" s="135"/>
      <c r="D10" s="87">
        <v>4</v>
      </c>
      <c r="E10" s="91">
        <v>4</v>
      </c>
      <c r="F10" s="90">
        <v>2</v>
      </c>
      <c r="G10" s="90">
        <v>4</v>
      </c>
      <c r="H10" s="90">
        <v>2</v>
      </c>
      <c r="I10" s="89">
        <v>4</v>
      </c>
      <c r="J10" s="88">
        <f>SUM(D10:I10)</f>
        <v>20</v>
      </c>
      <c r="K10" s="87">
        <v>1</v>
      </c>
      <c r="L10" s="86">
        <f>K10</f>
        <v>1</v>
      </c>
      <c r="M10" s="57"/>
      <c r="N10" s="69">
        <f>L10+J10</f>
        <v>21</v>
      </c>
      <c r="O10" s="80" t="str">
        <f>IF(AND(N10&gt;22,N10&lt;=28),"Exceptional",IF(AND(N10&gt;=15,N10&lt;=21),"Acceptable",IF(AND(N10&gt;=8,N10&lt;=14),"Marginal",IF(AND(N10&gt;=0,N10&lt;=7),"Poor"))))</f>
        <v>Acceptable</v>
      </c>
    </row>
    <row r="11" spans="1:15" ht="14.25" customHeight="1">
      <c r="A11" s="92">
        <f>A10+1</f>
        <v>802102134</v>
      </c>
      <c r="B11" s="135"/>
      <c r="C11" s="135"/>
      <c r="D11" s="87">
        <v>4</v>
      </c>
      <c r="E11" s="91">
        <v>4</v>
      </c>
      <c r="F11" s="90">
        <v>2</v>
      </c>
      <c r="G11" s="90">
        <v>4</v>
      </c>
      <c r="H11" s="90">
        <v>2</v>
      </c>
      <c r="I11" s="89">
        <v>3</v>
      </c>
      <c r="J11" s="88">
        <f>SUM(D11:I11)</f>
        <v>19</v>
      </c>
      <c r="K11" s="87">
        <v>4</v>
      </c>
      <c r="L11" s="86">
        <f>K11</f>
        <v>4</v>
      </c>
      <c r="M11" s="57"/>
      <c r="N11" s="69">
        <f>L11+J11</f>
        <v>23</v>
      </c>
      <c r="O11" s="80" t="str">
        <f>IF(AND(N11&gt;22,N11&lt;=28),"Exceptional",IF(AND(N11&gt;=15,N11&lt;=21),"Acceptable",IF(AND(N11&gt;=8,N11&lt;=14),"Marginal",IF(AND(N11&gt;=0,N11&lt;=7),"Poor"))))</f>
        <v>Exceptional</v>
      </c>
    </row>
    <row r="12" spans="1:15" ht="14.25" customHeight="1">
      <c r="A12" s="92">
        <f>A11+1</f>
        <v>802102135</v>
      </c>
      <c r="B12" s="135"/>
      <c r="C12" s="135"/>
      <c r="D12" s="87">
        <v>4</v>
      </c>
      <c r="E12" s="91">
        <v>3</v>
      </c>
      <c r="F12" s="90">
        <v>2</v>
      </c>
      <c r="G12" s="90">
        <v>4</v>
      </c>
      <c r="H12" s="90">
        <v>2</v>
      </c>
      <c r="I12" s="89">
        <v>3</v>
      </c>
      <c r="J12" s="88">
        <f>SUM(D12:I12)</f>
        <v>18</v>
      </c>
      <c r="K12" s="87">
        <v>1</v>
      </c>
      <c r="L12" s="86">
        <f>K12</f>
        <v>1</v>
      </c>
      <c r="M12" s="57"/>
      <c r="N12" s="69">
        <f>L12+J12</f>
        <v>19</v>
      </c>
      <c r="O12" s="80" t="str">
        <f>IF(AND(N12&gt;22,N12&lt;=28),"Exceptional",IF(AND(N12&gt;=15,N12&lt;=21),"Acceptable",IF(AND(N12&gt;=8,N12&lt;=14),"Marginal",IF(AND(N12&gt;=0,N12&lt;=7),"Poor"))))</f>
        <v>Acceptable</v>
      </c>
    </row>
    <row r="13" spans="1:15" ht="14.25" customHeight="1">
      <c r="A13" s="92">
        <f>A12+1</f>
        <v>802102136</v>
      </c>
      <c r="B13" s="135"/>
      <c r="C13" s="135"/>
      <c r="D13" s="87">
        <v>4</v>
      </c>
      <c r="E13" s="91">
        <v>3</v>
      </c>
      <c r="F13" s="90">
        <v>2</v>
      </c>
      <c r="G13" s="90">
        <v>4</v>
      </c>
      <c r="H13" s="90">
        <v>2</v>
      </c>
      <c r="I13" s="89">
        <v>2</v>
      </c>
      <c r="J13" s="88">
        <f>SUM(D13:I13)</f>
        <v>17</v>
      </c>
      <c r="K13" s="87">
        <v>0</v>
      </c>
      <c r="L13" s="86">
        <f>K13</f>
        <v>0</v>
      </c>
      <c r="M13" s="57"/>
      <c r="N13" s="69">
        <f>L13+J13</f>
        <v>17</v>
      </c>
      <c r="O13" s="80" t="str">
        <f>IF(AND(N13&gt;22,N13&lt;=28),"Exceptional",IF(AND(N13&gt;=15,N13&lt;=21),"Acceptable",IF(AND(N13&gt;=8,N13&lt;=14),"Marginal",IF(AND(N13&gt;=0,N13&lt;=7),"Poor"))))</f>
        <v>Acceptable</v>
      </c>
    </row>
    <row r="14" spans="1:15" ht="14.25" customHeight="1">
      <c r="A14" s="92">
        <f>A13+1</f>
        <v>802102137</v>
      </c>
      <c r="B14" s="135"/>
      <c r="C14" s="135"/>
      <c r="D14" s="87">
        <v>2</v>
      </c>
      <c r="E14" s="91">
        <v>2</v>
      </c>
      <c r="F14" s="90">
        <v>2</v>
      </c>
      <c r="G14" s="90">
        <v>4</v>
      </c>
      <c r="H14" s="90">
        <v>2</v>
      </c>
      <c r="I14" s="89">
        <v>2</v>
      </c>
      <c r="J14" s="88">
        <f>SUM(D14:I14)</f>
        <v>14</v>
      </c>
      <c r="K14" s="87">
        <v>0</v>
      </c>
      <c r="L14" s="86">
        <f>K14</f>
        <v>0</v>
      </c>
      <c r="M14" s="57"/>
      <c r="N14" s="69">
        <f>L14+J14</f>
        <v>14</v>
      </c>
      <c r="O14" s="80" t="str">
        <f>IF(AND(N14&gt;22,N14&lt;=28),"Exceptional",IF(AND(N14&gt;=15,N14&lt;=21),"Acceptable",IF(AND(N14&gt;=8,N14&lt;=14),"Marginal",IF(AND(N14&gt;=0,N14&lt;=7),"Poor"))))</f>
        <v>Marginal</v>
      </c>
    </row>
    <row r="15" spans="1:15" ht="14.25" customHeight="1">
      <c r="A15" s="92">
        <f>A14+1</f>
        <v>802102138</v>
      </c>
      <c r="B15" s="135"/>
      <c r="C15" s="135"/>
      <c r="D15" s="87">
        <v>4</v>
      </c>
      <c r="E15" s="91">
        <v>4</v>
      </c>
      <c r="F15" s="90">
        <v>2</v>
      </c>
      <c r="G15" s="90">
        <v>4</v>
      </c>
      <c r="H15" s="90">
        <v>2</v>
      </c>
      <c r="I15" s="89">
        <v>3</v>
      </c>
      <c r="J15" s="88">
        <f>SUM(D15:I15)</f>
        <v>19</v>
      </c>
      <c r="K15" s="87">
        <v>0</v>
      </c>
      <c r="L15" s="86">
        <f>K15</f>
        <v>0</v>
      </c>
      <c r="M15" s="57"/>
      <c r="N15" s="69">
        <f>L15+J15</f>
        <v>19</v>
      </c>
      <c r="O15" s="80" t="str">
        <f>IF(AND(N15&gt;22,N15&lt;=28),"Exceptional",IF(AND(N15&gt;=15,N15&lt;=21),"Acceptable",IF(AND(N15&gt;=8,N15&lt;=14),"Marginal",IF(AND(N15&gt;=0,N15&lt;=7),"Poor"))))</f>
        <v>Acceptable</v>
      </c>
    </row>
    <row r="16" spans="1:15" ht="14.25" customHeight="1">
      <c r="A16" s="105" t="s">
        <v>10</v>
      </c>
      <c r="B16" s="135"/>
      <c r="C16" s="135"/>
      <c r="D16" s="104" t="s">
        <v>10</v>
      </c>
      <c r="E16" s="103"/>
      <c r="F16" s="103"/>
      <c r="G16" s="103"/>
      <c r="H16" s="103"/>
      <c r="I16" s="102"/>
      <c r="J16" s="101" t="s">
        <v>9</v>
      </c>
      <c r="K16" s="100" t="s">
        <v>10</v>
      </c>
      <c r="L16" s="99" t="s">
        <v>9</v>
      </c>
      <c r="M16" s="57"/>
      <c r="N16" s="98"/>
      <c r="O16" s="97"/>
    </row>
    <row r="17" spans="1:15" ht="14.25" customHeight="1">
      <c r="A17" s="92">
        <v>802131080</v>
      </c>
      <c r="B17" s="135"/>
      <c r="C17" s="135"/>
      <c r="D17" s="87">
        <v>4</v>
      </c>
      <c r="E17" s="91">
        <v>4</v>
      </c>
      <c r="F17" s="90">
        <v>2</v>
      </c>
      <c r="G17" s="90">
        <v>4</v>
      </c>
      <c r="H17" s="90">
        <v>2</v>
      </c>
      <c r="I17" s="89">
        <v>4</v>
      </c>
      <c r="J17" s="88">
        <f>SUM(D17:I17)</f>
        <v>20</v>
      </c>
      <c r="K17" s="87">
        <v>1</v>
      </c>
      <c r="L17" s="86">
        <f>K17</f>
        <v>1</v>
      </c>
      <c r="M17" s="57"/>
      <c r="N17" s="69">
        <f>L17+J17</f>
        <v>21</v>
      </c>
      <c r="O17" s="80" t="str">
        <f>IF(AND(N17&gt;22,N17&lt;=28),"Exceptional",IF(AND(N17&gt;=15,N17&lt;=21),"Acceptable",IF(AND(N17&gt;=8,N17&lt;=14),"Marginal",IF(AND(N17&gt;=0,N17&lt;=7),"Poor"))))</f>
        <v>Acceptable</v>
      </c>
    </row>
    <row r="18" spans="1:15" ht="14.25" customHeight="1">
      <c r="A18" s="92">
        <f>A17+1</f>
        <v>802131081</v>
      </c>
      <c r="B18" s="135"/>
      <c r="C18" s="135"/>
      <c r="D18" s="87">
        <v>3</v>
      </c>
      <c r="E18" s="91">
        <v>2</v>
      </c>
      <c r="F18" s="90">
        <v>2</v>
      </c>
      <c r="G18" s="90">
        <v>4</v>
      </c>
      <c r="H18" s="90">
        <v>2</v>
      </c>
      <c r="I18" s="89">
        <v>2</v>
      </c>
      <c r="J18" s="88">
        <f>SUM(D18:I18)</f>
        <v>15</v>
      </c>
      <c r="K18" s="87">
        <v>0</v>
      </c>
      <c r="L18" s="86">
        <f>K18</f>
        <v>0</v>
      </c>
      <c r="M18" s="57"/>
      <c r="N18" s="69">
        <f>L18+J18</f>
        <v>15</v>
      </c>
      <c r="O18" s="80" t="str">
        <f>IF(AND(N18&gt;22,N18&lt;=28),"Exceptional",IF(AND(N18&gt;=15,N18&lt;=21),"Acceptable",IF(AND(N18&gt;=8,N18&lt;=14),"Marginal",IF(AND(N18&gt;=0,N18&lt;=7),"Poor"))))</f>
        <v>Acceptable</v>
      </c>
    </row>
    <row r="19" spans="1:15" ht="14.25" customHeight="1">
      <c r="A19" s="92">
        <f>A18+1</f>
        <v>802131082</v>
      </c>
      <c r="B19" s="135"/>
      <c r="C19" s="135"/>
      <c r="D19" s="87">
        <v>3</v>
      </c>
      <c r="E19" s="91">
        <v>2</v>
      </c>
      <c r="F19" s="90">
        <v>2</v>
      </c>
      <c r="G19" s="90">
        <v>4</v>
      </c>
      <c r="H19" s="90">
        <v>2</v>
      </c>
      <c r="I19" s="89">
        <v>2</v>
      </c>
      <c r="J19" s="88">
        <f>SUM(D19:I19)</f>
        <v>15</v>
      </c>
      <c r="K19" s="87">
        <v>1</v>
      </c>
      <c r="L19" s="86">
        <f>K19</f>
        <v>1</v>
      </c>
      <c r="M19" s="57"/>
      <c r="N19" s="69">
        <f>L19+J19</f>
        <v>16</v>
      </c>
      <c r="O19" s="80" t="str">
        <f>IF(AND(N19&gt;22,N19&lt;=28),"Exceptional",IF(AND(N19&gt;=15,N19&lt;=21),"Acceptable",IF(AND(N19&gt;=8,N19&lt;=14),"Marginal",IF(AND(N19&gt;=0,N19&lt;=7),"Poor"))))</f>
        <v>Acceptable</v>
      </c>
    </row>
    <row r="20" spans="1:15" ht="14.25" customHeight="1">
      <c r="A20" s="92">
        <f>A19+1</f>
        <v>802131083</v>
      </c>
      <c r="B20" s="135"/>
      <c r="C20" s="135"/>
      <c r="D20" s="87">
        <v>3</v>
      </c>
      <c r="E20" s="91">
        <v>2</v>
      </c>
      <c r="F20" s="90">
        <v>2</v>
      </c>
      <c r="G20" s="90">
        <v>4</v>
      </c>
      <c r="H20" s="90">
        <v>2</v>
      </c>
      <c r="I20" s="89">
        <v>2</v>
      </c>
      <c r="J20" s="88">
        <f>SUM(D20:I20)</f>
        <v>15</v>
      </c>
      <c r="K20" s="87">
        <v>1</v>
      </c>
      <c r="L20" s="86">
        <f>K20</f>
        <v>1</v>
      </c>
      <c r="M20" s="57"/>
      <c r="N20" s="69">
        <f>L20+J20</f>
        <v>16</v>
      </c>
      <c r="O20" s="80" t="str">
        <f>IF(AND(N20&gt;22,N20&lt;=28),"Exceptional",IF(AND(N20&gt;=15,N20&lt;=21),"Acceptable",IF(AND(N20&gt;=8,N20&lt;=14),"Marginal",IF(AND(N20&gt;=0,N20&lt;=7),"Poor"))))</f>
        <v>Acceptable</v>
      </c>
    </row>
    <row r="21" spans="1:15" ht="14.25" customHeight="1">
      <c r="A21" s="92">
        <f>A20+1</f>
        <v>802131084</v>
      </c>
      <c r="B21" s="135"/>
      <c r="C21" s="135"/>
      <c r="D21" s="87">
        <v>4</v>
      </c>
      <c r="E21" s="91">
        <v>4</v>
      </c>
      <c r="F21" s="90">
        <v>2</v>
      </c>
      <c r="G21" s="90">
        <v>4</v>
      </c>
      <c r="H21" s="90">
        <v>2</v>
      </c>
      <c r="I21" s="89">
        <v>4</v>
      </c>
      <c r="J21" s="88">
        <f>SUM(D21:I21)</f>
        <v>20</v>
      </c>
      <c r="K21" s="87">
        <v>1</v>
      </c>
      <c r="L21" s="86">
        <f>K21</f>
        <v>1</v>
      </c>
      <c r="M21" s="57"/>
      <c r="N21" s="69">
        <f>L21+J21</f>
        <v>21</v>
      </c>
      <c r="O21" s="80" t="str">
        <f>IF(AND(N21&gt;22,N21&lt;=28),"Exceptional",IF(AND(N21&gt;=15,N21&lt;=21),"Acceptable",IF(AND(N21&gt;=8,N21&lt;=14),"Marginal",IF(AND(N21&gt;=0,N21&lt;=7),"Poor"))))</f>
        <v>Acceptable</v>
      </c>
    </row>
    <row r="22" spans="1:15" ht="14.25" customHeight="1">
      <c r="A22" s="92">
        <f>A21+1</f>
        <v>802131085</v>
      </c>
      <c r="B22" s="135"/>
      <c r="C22" s="135"/>
      <c r="D22" s="87">
        <v>3</v>
      </c>
      <c r="E22" s="91">
        <v>2</v>
      </c>
      <c r="F22" s="90">
        <v>2</v>
      </c>
      <c r="G22" s="90">
        <v>4</v>
      </c>
      <c r="H22" s="90">
        <v>2</v>
      </c>
      <c r="I22" s="89">
        <v>2</v>
      </c>
      <c r="J22" s="88">
        <f>SUM(D22:I22)</f>
        <v>15</v>
      </c>
      <c r="K22" s="87">
        <v>1</v>
      </c>
      <c r="L22" s="86">
        <f>K22</f>
        <v>1</v>
      </c>
      <c r="M22" s="57"/>
      <c r="N22" s="69">
        <f>L22+J22</f>
        <v>16</v>
      </c>
      <c r="O22" s="80" t="str">
        <f>IF(AND(N22&gt;22,N22&lt;=28),"Exceptional",IF(AND(N22&gt;=15,N22&lt;=21),"Acceptable",IF(AND(N22&gt;=8,N22&lt;=14),"Marginal",IF(AND(N22&gt;=0,N22&lt;=7),"Poor"))))</f>
        <v>Acceptable</v>
      </c>
    </row>
    <row r="23" spans="1:15" ht="14.25" customHeight="1">
      <c r="A23" s="92">
        <f>A22+1</f>
        <v>802131086</v>
      </c>
      <c r="B23" s="135"/>
      <c r="C23" s="135"/>
      <c r="D23" s="87">
        <v>4</v>
      </c>
      <c r="E23" s="91">
        <v>3</v>
      </c>
      <c r="F23" s="90">
        <v>2</v>
      </c>
      <c r="G23" s="90">
        <v>4</v>
      </c>
      <c r="H23" s="90">
        <v>2</v>
      </c>
      <c r="I23" s="89">
        <v>3</v>
      </c>
      <c r="J23" s="88">
        <f>SUM(D23:I23)</f>
        <v>18</v>
      </c>
      <c r="K23" s="87">
        <v>2</v>
      </c>
      <c r="L23" s="86">
        <f>K23</f>
        <v>2</v>
      </c>
      <c r="M23" s="57"/>
      <c r="N23" s="69">
        <f>L23+J23</f>
        <v>20</v>
      </c>
      <c r="O23" s="80" t="str">
        <f>IF(AND(N23&gt;22,N23&lt;=28),"Exceptional",IF(AND(N23&gt;=15,N23&lt;=21),"Acceptable",IF(AND(N23&gt;=8,N23&lt;=14),"Marginal",IF(AND(N23&gt;=0,N23&lt;=7),"Poor"))))</f>
        <v>Acceptable</v>
      </c>
    </row>
    <row r="24" spans="1:15" ht="14.25" customHeight="1">
      <c r="A24" s="92">
        <f>A23+1</f>
        <v>802131087</v>
      </c>
      <c r="B24" s="135"/>
      <c r="C24" s="135"/>
      <c r="D24" s="87">
        <v>2</v>
      </c>
      <c r="E24" s="91">
        <v>2</v>
      </c>
      <c r="F24" s="90">
        <v>2</v>
      </c>
      <c r="G24" s="90">
        <v>4</v>
      </c>
      <c r="H24" s="90">
        <v>2</v>
      </c>
      <c r="I24" s="89">
        <v>1</v>
      </c>
      <c r="J24" s="88">
        <f>SUM(D24:I24)</f>
        <v>13</v>
      </c>
      <c r="K24" s="87">
        <v>0</v>
      </c>
      <c r="L24" s="86">
        <f>K24</f>
        <v>0</v>
      </c>
      <c r="M24" s="57"/>
      <c r="N24" s="69">
        <f>L24+J24</f>
        <v>13</v>
      </c>
      <c r="O24" s="80" t="str">
        <f>IF(AND(N24&gt;22,N24&lt;=28),"Exceptional",IF(AND(N24&gt;=15,N24&lt;=21),"Acceptable",IF(AND(N24&gt;=8,N24&lt;=14),"Marginal",IF(AND(N24&gt;=0,N24&lt;=7),"Poor"))))</f>
        <v>Marginal</v>
      </c>
    </row>
    <row r="25" spans="1:15" ht="14.25" customHeight="1">
      <c r="A25" s="92">
        <f>A24+1</f>
        <v>802131088</v>
      </c>
      <c r="B25" s="135"/>
      <c r="C25" s="135"/>
      <c r="D25" s="87">
        <v>4</v>
      </c>
      <c r="E25" s="91">
        <v>4</v>
      </c>
      <c r="F25" s="90">
        <v>2</v>
      </c>
      <c r="G25" s="90">
        <v>4</v>
      </c>
      <c r="H25" s="90">
        <v>2</v>
      </c>
      <c r="I25" s="89">
        <v>4</v>
      </c>
      <c r="J25" s="88">
        <f>SUM(D25:I25)</f>
        <v>20</v>
      </c>
      <c r="K25" s="87">
        <v>1</v>
      </c>
      <c r="L25" s="86">
        <f>K25</f>
        <v>1</v>
      </c>
      <c r="M25" s="57"/>
      <c r="N25" s="69">
        <f>L25+J25</f>
        <v>21</v>
      </c>
      <c r="O25" s="80" t="str">
        <f>IF(AND(N25&gt;22,N25&lt;=28),"Exceptional",IF(AND(N25&gt;=15,N25&lt;=21),"Acceptable",IF(AND(N25&gt;=8,N25&lt;=14),"Marginal",IF(AND(N25&gt;=0,N25&lt;=7),"Poor"))))</f>
        <v>Acceptable</v>
      </c>
    </row>
    <row r="26" spans="1:15" ht="14.25" customHeight="1">
      <c r="A26" s="96">
        <v>841116244</v>
      </c>
      <c r="B26" s="135"/>
      <c r="C26" s="135"/>
      <c r="D26" s="93">
        <v>1</v>
      </c>
      <c r="E26" s="95">
        <v>1</v>
      </c>
      <c r="F26" s="95">
        <v>2</v>
      </c>
      <c r="G26" s="95">
        <v>4</v>
      </c>
      <c r="H26" s="95">
        <v>2</v>
      </c>
      <c r="I26" s="94">
        <v>1</v>
      </c>
      <c r="J26" s="94">
        <f>SUM(D26:I26)</f>
        <v>11</v>
      </c>
      <c r="K26" s="93">
        <v>0</v>
      </c>
      <c r="L26" s="93">
        <f>K26</f>
        <v>0</v>
      </c>
      <c r="M26" s="57"/>
      <c r="N26" s="93">
        <f>L26+J26</f>
        <v>11</v>
      </c>
      <c r="O26" s="80" t="str">
        <f>IF(AND(N26&gt;22,N26&lt;=28),"Exceptional",IF(AND(N26&gt;=15,N26&lt;=21),"Acceptable",IF(AND(N26&gt;=8,N26&lt;=14),"Marginal",IF(AND(N26&gt;=0,N26&lt;=7),"Poor"))))</f>
        <v>Marginal</v>
      </c>
    </row>
    <row r="27" spans="1:15" ht="14.25" customHeight="1">
      <c r="A27" s="92">
        <f>A26+1</f>
        <v>841116245</v>
      </c>
      <c r="B27" s="135"/>
      <c r="C27" s="135"/>
      <c r="D27" s="87">
        <v>3</v>
      </c>
      <c r="E27" s="91">
        <v>1</v>
      </c>
      <c r="F27" s="90">
        <v>2</v>
      </c>
      <c r="G27" s="90">
        <v>4</v>
      </c>
      <c r="H27" s="90">
        <v>2</v>
      </c>
      <c r="I27" s="89">
        <v>2</v>
      </c>
      <c r="J27" s="88">
        <f>SUM(D27:I27)</f>
        <v>14</v>
      </c>
      <c r="K27" s="87">
        <v>3</v>
      </c>
      <c r="L27" s="86">
        <f>K27</f>
        <v>3</v>
      </c>
      <c r="M27" s="57"/>
      <c r="N27" s="69">
        <f>L27+J27</f>
        <v>17</v>
      </c>
      <c r="O27" s="80" t="str">
        <f>IF(AND(N27&gt;22,N27&lt;=28),"Exceptional",IF(AND(N27&gt;=15,N27&lt;=21),"Acceptable",IF(AND(N27&gt;=8,N27&lt;=14),"Marginal",IF(AND(N27&gt;=0,N27&lt;=7),"Poor"))))</f>
        <v>Acceptable</v>
      </c>
    </row>
    <row r="28" spans="1:15" ht="14.25" customHeight="1">
      <c r="A28" s="92">
        <f>A27+1</f>
        <v>841116246</v>
      </c>
      <c r="B28" s="135"/>
      <c r="C28" s="135"/>
      <c r="D28" s="87">
        <v>2</v>
      </c>
      <c r="E28" s="91">
        <v>1</v>
      </c>
      <c r="F28" s="90">
        <v>2</v>
      </c>
      <c r="G28" s="90">
        <v>4</v>
      </c>
      <c r="H28" s="90">
        <v>2</v>
      </c>
      <c r="I28" s="89">
        <v>1</v>
      </c>
      <c r="J28" s="88">
        <f>SUM(D28:I28)</f>
        <v>12</v>
      </c>
      <c r="K28" s="87">
        <v>0</v>
      </c>
      <c r="L28" s="86">
        <f>K28</f>
        <v>0</v>
      </c>
      <c r="M28" s="57"/>
      <c r="N28" s="69">
        <f>L28+J28</f>
        <v>12</v>
      </c>
      <c r="O28" s="80" t="str">
        <f>IF(AND(N28&gt;22,N28&lt;=28),"Exceptional",IF(AND(N28&gt;=15,N28&lt;=21),"Acceptable",IF(AND(N28&gt;=8,N28&lt;=14),"Marginal",IF(AND(N28&gt;=0,N28&lt;=7),"Poor"))))</f>
        <v>Marginal</v>
      </c>
    </row>
    <row r="29" spans="1:15" ht="14.25" customHeight="1">
      <c r="A29" s="92">
        <f>A28+1</f>
        <v>841116247</v>
      </c>
      <c r="B29" s="135"/>
      <c r="C29" s="135"/>
      <c r="D29" s="87">
        <v>3</v>
      </c>
      <c r="E29" s="91">
        <v>2</v>
      </c>
      <c r="F29" s="90">
        <v>2</v>
      </c>
      <c r="G29" s="90">
        <v>4</v>
      </c>
      <c r="H29" s="90">
        <v>2</v>
      </c>
      <c r="I29" s="89">
        <v>2</v>
      </c>
      <c r="J29" s="88">
        <f>SUM(D29:I29)</f>
        <v>15</v>
      </c>
      <c r="K29" s="87">
        <v>1</v>
      </c>
      <c r="L29" s="86">
        <f>K29</f>
        <v>1</v>
      </c>
      <c r="M29" s="57"/>
      <c r="N29" s="69">
        <f>L29+J29</f>
        <v>16</v>
      </c>
      <c r="O29" s="80" t="str">
        <f>IF(AND(N29&gt;22,N29&lt;=28),"Exceptional",IF(AND(N29&gt;=15,N29&lt;=21),"Acceptable",IF(AND(N29&gt;=8,N29&lt;=14),"Marginal",IF(AND(N29&gt;=0,N29&lt;=7),"Poor"))))</f>
        <v>Acceptable</v>
      </c>
    </row>
    <row r="30" spans="1:15" ht="14.25" customHeight="1">
      <c r="A30" s="92">
        <f>A29+1</f>
        <v>841116248</v>
      </c>
      <c r="B30" s="135"/>
      <c r="C30" s="135"/>
      <c r="D30" s="87">
        <v>3</v>
      </c>
      <c r="E30" s="91">
        <v>2</v>
      </c>
      <c r="F30" s="90">
        <v>2</v>
      </c>
      <c r="G30" s="90">
        <v>4</v>
      </c>
      <c r="H30" s="90">
        <v>2</v>
      </c>
      <c r="I30" s="89">
        <v>2</v>
      </c>
      <c r="J30" s="88">
        <f>SUM(D30:I30)</f>
        <v>15</v>
      </c>
      <c r="K30" s="87">
        <v>3</v>
      </c>
      <c r="L30" s="86">
        <f>K30</f>
        <v>3</v>
      </c>
      <c r="M30" s="57"/>
      <c r="N30" s="69">
        <f>L30+J30</f>
        <v>18</v>
      </c>
      <c r="O30" s="80" t="str">
        <f>IF(AND(N30&gt;22,N30&lt;=28),"Exceptional",IF(AND(N30&gt;=15,N30&lt;=21),"Acceptable",IF(AND(N30&gt;=8,N30&lt;=14),"Marginal",IF(AND(N30&gt;=0,N30&lt;=7),"Poor"))))</f>
        <v>Acceptable</v>
      </c>
    </row>
    <row r="31" spans="1:15" ht="14.25" customHeight="1" thickBot="1">
      <c r="A31" s="85">
        <v>841129199</v>
      </c>
      <c r="B31" s="135"/>
      <c r="C31" s="135"/>
      <c r="D31" s="82">
        <v>4</v>
      </c>
      <c r="E31" s="84">
        <v>4</v>
      </c>
      <c r="F31" s="84">
        <v>3</v>
      </c>
      <c r="G31" s="84">
        <v>4</v>
      </c>
      <c r="H31" s="84">
        <v>3</v>
      </c>
      <c r="I31" s="83">
        <v>4</v>
      </c>
      <c r="J31" s="83">
        <f>SUM(D31:I31)</f>
        <v>22</v>
      </c>
      <c r="K31" s="82">
        <v>4</v>
      </c>
      <c r="L31" s="82">
        <f>K31</f>
        <v>4</v>
      </c>
      <c r="M31" s="57"/>
      <c r="N31" s="81">
        <f>L31+J31</f>
        <v>26</v>
      </c>
      <c r="O31" s="80" t="str">
        <f>IF(AND(N31&gt;22,N31&lt;=28),"Exceptional",IF(AND(N31&gt;=15,N31&lt;=21),"Acceptable",IF(AND(N31&gt;=8,N31&lt;=14),"Marginal",IF(AND(N31&gt;=0,N31&lt;=7),"Poor"))))</f>
        <v>Exceptional</v>
      </c>
    </row>
    <row r="32" spans="1:15" ht="14.25" customHeight="1">
      <c r="A32" s="57"/>
      <c r="B32" s="135"/>
      <c r="C32" s="135"/>
      <c r="D32" s="79">
        <f>(AVERAGE(D17:D31)+AVERAGE(D7:D15))/2</f>
        <v>3.2555555555555555</v>
      </c>
      <c r="E32" s="79">
        <f>(AVERAGE(E17:E31)+AVERAGE(E7:E15))/2</f>
        <v>2.7555555555555555</v>
      </c>
      <c r="F32" s="79"/>
      <c r="G32" s="79"/>
      <c r="H32" s="79"/>
      <c r="I32" s="79">
        <f>(AVERAGE(I17:I31)+AVERAGE(I7:I15))/2</f>
        <v>2.5888888888888886</v>
      </c>
      <c r="J32" s="58"/>
      <c r="K32" s="79">
        <f>(AVERAGE(K17:K31)+AVERAGE(K7:K15))/2</f>
        <v>1.3555555555555556</v>
      </c>
      <c r="L32" s="58"/>
      <c r="M32" s="57"/>
      <c r="N32" s="58"/>
      <c r="O32" s="57"/>
    </row>
    <row r="33" spans="1:15" ht="14.25" customHeight="1" thickBot="1">
      <c r="A33" s="57"/>
      <c r="B33" s="135"/>
      <c r="C33" s="135"/>
      <c r="D33" s="57"/>
      <c r="E33" s="57"/>
      <c r="F33" s="57"/>
      <c r="G33" s="57"/>
      <c r="H33" s="57"/>
      <c r="I33" s="57"/>
      <c r="J33" s="58"/>
      <c r="K33" s="57"/>
      <c r="L33" s="58"/>
      <c r="M33" s="57"/>
      <c r="N33" s="58"/>
      <c r="O33" s="57"/>
    </row>
    <row r="34" spans="1:15" ht="14.25" customHeight="1" thickBot="1">
      <c r="A34" s="57"/>
      <c r="B34" s="135"/>
      <c r="C34" s="135"/>
      <c r="D34" s="78" t="s">
        <v>11</v>
      </c>
      <c r="E34" s="77" t="s">
        <v>12</v>
      </c>
      <c r="F34" s="76"/>
      <c r="G34" s="76"/>
      <c r="H34" s="76"/>
      <c r="I34" s="75" t="s">
        <v>13</v>
      </c>
      <c r="J34" s="58"/>
      <c r="K34" s="57"/>
      <c r="L34" s="58"/>
      <c r="M34" s="57"/>
      <c r="N34" s="58"/>
      <c r="O34" s="57"/>
    </row>
    <row r="35" spans="1:15" ht="14.25" customHeight="1">
      <c r="A35" s="57"/>
      <c r="B35" s="135"/>
      <c r="C35" s="135"/>
      <c r="D35" s="74" t="s">
        <v>14</v>
      </c>
      <c r="E35" s="73">
        <f>COUNTIF($O$7:$O$31,"Exceptional")</f>
        <v>3</v>
      </c>
      <c r="F35" s="72"/>
      <c r="G35" s="72"/>
      <c r="H35" s="72"/>
      <c r="I35" s="71">
        <f>E35/$E$39</f>
        <v>0.125</v>
      </c>
      <c r="J35" s="58"/>
      <c r="K35" s="57"/>
      <c r="L35" s="58"/>
      <c r="M35" s="57"/>
      <c r="N35" s="58"/>
      <c r="O35" s="57"/>
    </row>
    <row r="36" spans="1:15" ht="14.25" customHeight="1">
      <c r="A36" s="57"/>
      <c r="B36" s="135"/>
      <c r="C36" s="135"/>
      <c r="D36" s="70" t="s">
        <v>15</v>
      </c>
      <c r="E36" s="69">
        <f>COUNTIF($O$7:$O$31,"Acceptable")</f>
        <v>17</v>
      </c>
      <c r="F36" s="68"/>
      <c r="G36" s="68"/>
      <c r="H36" s="68"/>
      <c r="I36" s="67">
        <f>E36/$E$39</f>
        <v>0.70833333333333337</v>
      </c>
      <c r="J36" s="58"/>
      <c r="K36" s="57"/>
      <c r="L36" s="58"/>
      <c r="M36" s="57"/>
      <c r="N36" s="58"/>
      <c r="O36" s="57"/>
    </row>
    <row r="37" spans="1:15" ht="14.25" customHeight="1">
      <c r="A37" s="57"/>
      <c r="B37" s="135"/>
      <c r="C37" s="135"/>
      <c r="D37" s="70" t="s">
        <v>16</v>
      </c>
      <c r="E37" s="69">
        <f>COUNTIF($O$7:$O$31,"Marginal")</f>
        <v>4</v>
      </c>
      <c r="F37" s="68"/>
      <c r="G37" s="68"/>
      <c r="H37" s="68"/>
      <c r="I37" s="67">
        <f>E37/$E$39</f>
        <v>0.16666666666666666</v>
      </c>
      <c r="J37" s="58"/>
      <c r="K37" s="57"/>
      <c r="L37" s="58"/>
      <c r="M37" s="57"/>
      <c r="N37" s="58"/>
      <c r="O37" s="57"/>
    </row>
    <row r="38" spans="1:15" ht="14.25" customHeight="1" thickBot="1">
      <c r="A38" s="57"/>
      <c r="B38" s="135"/>
      <c r="C38" s="135"/>
      <c r="D38" s="66" t="s">
        <v>17</v>
      </c>
      <c r="E38" s="65">
        <f>COUNTIF($O$7:$O$31,"Poor")</f>
        <v>0</v>
      </c>
      <c r="F38" s="64"/>
      <c r="G38" s="64"/>
      <c r="H38" s="64"/>
      <c r="I38" s="63">
        <f>E38/$E$39</f>
        <v>0</v>
      </c>
      <c r="J38" s="58"/>
      <c r="K38" s="57"/>
      <c r="L38" s="58"/>
      <c r="M38" s="57"/>
      <c r="N38" s="58"/>
      <c r="O38" s="57"/>
    </row>
    <row r="39" spans="1:15" ht="14.25" customHeight="1" thickBot="1">
      <c r="A39" s="57"/>
      <c r="B39" s="135"/>
      <c r="C39" s="135"/>
      <c r="D39" s="62" t="s">
        <v>18</v>
      </c>
      <c r="E39" s="61">
        <f>SUM(E35:E38)</f>
        <v>24</v>
      </c>
      <c r="F39" s="60"/>
      <c r="G39" s="60"/>
      <c r="H39" s="60"/>
      <c r="I39" s="59">
        <f>SUM(I35:I38)</f>
        <v>1</v>
      </c>
      <c r="J39" s="58"/>
      <c r="K39" s="57"/>
      <c r="L39" s="58"/>
      <c r="M39" s="57"/>
      <c r="N39" s="58"/>
      <c r="O39" s="57"/>
    </row>
    <row r="40" spans="1:15" ht="14.25" customHeight="1"/>
    <row r="41" spans="1:15" ht="14.25" customHeight="1"/>
    <row r="42" spans="1:15" ht="14.25" customHeight="1"/>
    <row r="43" spans="1:15" ht="14.25" customHeight="1"/>
    <row r="44" spans="1:15" ht="14.25" customHeight="1"/>
    <row r="45" spans="1:15" ht="14.25" customHeight="1"/>
    <row r="46" spans="1:15" ht="14.25" customHeight="1"/>
    <row r="47" spans="1:15" ht="14.25" customHeight="1"/>
    <row r="48" spans="1:1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D16:I16"/>
    <mergeCell ref="A2:O2"/>
    <mergeCell ref="D4:I4"/>
    <mergeCell ref="N5:N6"/>
    <mergeCell ref="O5:O6"/>
    <mergeCell ref="D6:I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14DD-A825-49DA-BD1E-EF1FA0A8EDDC}">
  <sheetPr>
    <outlinePr summaryBelow="0" summaryRight="0"/>
    <pageSetUpPr fitToPage="1"/>
  </sheetPr>
  <dimension ref="A1:R1000"/>
  <sheetViews>
    <sheetView zoomScale="80" zoomScaleNormal="80" workbookViewId="0">
      <selection activeCell="B26" sqref="B26:C31"/>
    </sheetView>
  </sheetViews>
  <sheetFormatPr defaultColWidth="14.44140625" defaultRowHeight="15" customHeight="1"/>
  <cols>
    <col min="1" max="1" width="16.5546875" style="56" customWidth="1"/>
    <col min="2" max="3" width="3.77734375" style="56" customWidth="1"/>
    <col min="4" max="4" width="14" style="56" customWidth="1"/>
    <col min="5" max="7" width="12.109375" style="56" customWidth="1"/>
    <col min="8" max="8" width="13.109375" style="56" customWidth="1"/>
    <col min="9" max="9" width="8.6640625" style="56" customWidth="1"/>
    <col min="10" max="11" width="12.88671875" style="56" customWidth="1"/>
    <col min="12" max="13" width="14.5546875" style="56" customWidth="1"/>
    <col min="14" max="14" width="13.6640625" style="56" customWidth="1"/>
    <col min="15" max="16" width="8.6640625" style="56" customWidth="1"/>
    <col min="17" max="17" width="12.44140625" style="56" customWidth="1"/>
    <col min="18" max="18" width="15.5546875" style="56" customWidth="1"/>
    <col min="19" max="26" width="8.6640625" style="56" customWidth="1"/>
    <col min="27" max="16384" width="14.44140625" style="56"/>
  </cols>
  <sheetData>
    <row r="1" spans="1:18" ht="14.25" customHeight="1">
      <c r="A1" s="57"/>
      <c r="B1" s="57"/>
      <c r="C1" s="57"/>
      <c r="D1" s="57"/>
      <c r="E1" s="57"/>
      <c r="F1" s="57"/>
      <c r="G1" s="57"/>
      <c r="H1" s="57"/>
      <c r="I1" s="58"/>
      <c r="J1" s="57"/>
      <c r="K1" s="57"/>
      <c r="L1" s="57"/>
      <c r="M1" s="57"/>
      <c r="N1" s="57"/>
      <c r="O1" s="58"/>
      <c r="P1" s="57"/>
      <c r="Q1" s="58"/>
      <c r="R1" s="57"/>
    </row>
    <row r="2" spans="1:18" ht="14.25" customHeight="1">
      <c r="A2" s="120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ht="14.25" customHeight="1" thickBot="1">
      <c r="A3" s="57"/>
      <c r="B3" s="57"/>
      <c r="C3" s="57"/>
      <c r="D3" s="57"/>
      <c r="E3" s="57"/>
      <c r="F3" s="57"/>
      <c r="G3" s="57"/>
      <c r="H3" s="57"/>
      <c r="I3" s="58"/>
      <c r="J3" s="57"/>
      <c r="K3" s="57"/>
      <c r="L3" s="57"/>
      <c r="M3" s="57"/>
      <c r="N3" s="57"/>
      <c r="O3" s="58"/>
      <c r="P3" s="57"/>
      <c r="Q3" s="58"/>
      <c r="R3" s="57"/>
    </row>
    <row r="4" spans="1:18" ht="14.25" customHeight="1">
      <c r="A4" s="57"/>
      <c r="B4" s="57"/>
      <c r="C4" s="57"/>
      <c r="D4" s="118" t="s">
        <v>38</v>
      </c>
      <c r="E4" s="117"/>
      <c r="F4" s="117"/>
      <c r="G4" s="117"/>
      <c r="H4" s="117"/>
      <c r="I4" s="58"/>
      <c r="J4" s="124" t="s">
        <v>37</v>
      </c>
      <c r="K4" s="103"/>
      <c r="L4" s="103"/>
      <c r="M4" s="103"/>
      <c r="N4" s="121"/>
      <c r="O4" s="58"/>
      <c r="P4" s="57"/>
      <c r="Q4" s="58"/>
      <c r="R4" s="57"/>
    </row>
    <row r="5" spans="1:18" ht="62.25" customHeight="1">
      <c r="A5" s="114" t="s">
        <v>0</v>
      </c>
      <c r="B5" s="57"/>
      <c r="C5" s="57"/>
      <c r="D5" s="113" t="s">
        <v>36</v>
      </c>
      <c r="E5" s="112" t="s">
        <v>31</v>
      </c>
      <c r="F5" s="110" t="s">
        <v>35</v>
      </c>
      <c r="G5" s="111" t="s">
        <v>34</v>
      </c>
      <c r="H5" s="111" t="s">
        <v>33</v>
      </c>
      <c r="I5" s="58"/>
      <c r="J5" s="123" t="s">
        <v>32</v>
      </c>
      <c r="K5" s="123" t="s">
        <v>31</v>
      </c>
      <c r="L5" s="123" t="s">
        <v>30</v>
      </c>
      <c r="M5" s="123" t="s">
        <v>29</v>
      </c>
      <c r="N5" s="123" t="s">
        <v>28</v>
      </c>
      <c r="O5" s="58"/>
      <c r="P5" s="57"/>
      <c r="Q5" s="108" t="s">
        <v>27</v>
      </c>
      <c r="R5" s="107" t="s">
        <v>7</v>
      </c>
    </row>
    <row r="6" spans="1:18" ht="14.25" customHeight="1">
      <c r="A6" s="105" t="s">
        <v>8</v>
      </c>
      <c r="B6" s="57"/>
      <c r="C6" s="57"/>
      <c r="D6" s="104" t="s">
        <v>8</v>
      </c>
      <c r="E6" s="103"/>
      <c r="F6" s="103"/>
      <c r="G6" s="103"/>
      <c r="H6" s="103"/>
      <c r="I6" s="101" t="s">
        <v>9</v>
      </c>
      <c r="J6" s="122" t="s">
        <v>8</v>
      </c>
      <c r="K6" s="103"/>
      <c r="L6" s="103"/>
      <c r="M6" s="103"/>
      <c r="N6" s="121"/>
      <c r="O6" s="99" t="s">
        <v>9</v>
      </c>
      <c r="P6" s="57"/>
      <c r="Q6" s="106"/>
      <c r="R6" s="106"/>
    </row>
    <row r="7" spans="1:18" ht="14.25" customHeight="1">
      <c r="A7" s="92">
        <v>802102130</v>
      </c>
      <c r="B7" s="57"/>
      <c r="C7" s="57"/>
      <c r="D7" s="87">
        <v>3</v>
      </c>
      <c r="E7" s="91">
        <v>2</v>
      </c>
      <c r="F7" s="90">
        <v>2</v>
      </c>
      <c r="G7" s="90">
        <v>4</v>
      </c>
      <c r="H7" s="90">
        <v>4</v>
      </c>
      <c r="I7" s="88">
        <f>SUM(D7:H7)</f>
        <v>15</v>
      </c>
      <c r="J7" s="87">
        <v>0</v>
      </c>
      <c r="K7" s="89">
        <v>2</v>
      </c>
      <c r="L7" s="91">
        <v>2</v>
      </c>
      <c r="M7" s="87">
        <v>0</v>
      </c>
      <c r="N7" s="89">
        <v>2</v>
      </c>
      <c r="O7" s="88">
        <f>SUM(J7:N7)</f>
        <v>6</v>
      </c>
      <c r="P7" s="57"/>
      <c r="Q7" s="69">
        <f>O7+I7</f>
        <v>21</v>
      </c>
      <c r="R7" s="80" t="str">
        <f>IF(AND(Q7&gt;35,Q7&lt;=44),"Exceptional",IF(AND(Q7&gt;=24,Q7&lt;=35),"Acceptable",IF(AND(Q7&gt;=13,Q7&lt;=24),"Marginal",IF(AND(Q7&gt;=0,Q7&lt;=13),"Poor"))))</f>
        <v>Marginal</v>
      </c>
    </row>
    <row r="8" spans="1:18" ht="14.25" customHeight="1">
      <c r="A8" s="92">
        <f>A7+1</f>
        <v>802102131</v>
      </c>
      <c r="B8" s="57"/>
      <c r="C8" s="57"/>
      <c r="D8" s="87">
        <v>2</v>
      </c>
      <c r="E8" s="91">
        <v>2</v>
      </c>
      <c r="F8" s="90">
        <v>2</v>
      </c>
      <c r="G8" s="90">
        <v>4</v>
      </c>
      <c r="H8" s="90">
        <v>4</v>
      </c>
      <c r="I8" s="88">
        <f>SUM(D8:H8)</f>
        <v>14</v>
      </c>
      <c r="J8" s="87">
        <v>3</v>
      </c>
      <c r="K8" s="89">
        <v>2</v>
      </c>
      <c r="L8" s="91">
        <v>2</v>
      </c>
      <c r="M8" s="87">
        <v>3</v>
      </c>
      <c r="N8" s="89">
        <v>2</v>
      </c>
      <c r="O8" s="88">
        <f>SUM(J8:N8)</f>
        <v>12</v>
      </c>
      <c r="P8" s="57"/>
      <c r="Q8" s="69">
        <f>O8+I8</f>
        <v>26</v>
      </c>
      <c r="R8" s="80" t="str">
        <f>IF(AND(Q8&gt;35,Q8&lt;=44),"Exceptional",IF(AND(Q8&gt;=24,Q8&lt;=35),"Acceptable",IF(AND(Q8&gt;=13,Q8&lt;=24),"Marginal",IF(AND(Q8&gt;=0,Q8&lt;=13),"Poor"))))</f>
        <v>Acceptable</v>
      </c>
    </row>
    <row r="9" spans="1:18" ht="14.25" customHeight="1">
      <c r="A9" s="92">
        <f>A8+1</f>
        <v>802102132</v>
      </c>
      <c r="B9" s="57"/>
      <c r="C9" s="57"/>
      <c r="D9" s="87">
        <v>4</v>
      </c>
      <c r="E9" s="91">
        <v>4</v>
      </c>
      <c r="F9" s="90">
        <v>2</v>
      </c>
      <c r="G9" s="90">
        <v>4</v>
      </c>
      <c r="H9" s="90">
        <v>4</v>
      </c>
      <c r="I9" s="88">
        <f>SUM(D9:H9)</f>
        <v>18</v>
      </c>
      <c r="J9" s="87">
        <v>4</v>
      </c>
      <c r="K9" s="89">
        <v>4</v>
      </c>
      <c r="L9" s="91">
        <v>4</v>
      </c>
      <c r="M9" s="87">
        <v>4</v>
      </c>
      <c r="N9" s="89">
        <v>4</v>
      </c>
      <c r="O9" s="88">
        <f>SUM(J9:N9)</f>
        <v>20</v>
      </c>
      <c r="P9" s="57"/>
      <c r="Q9" s="69">
        <f>O9+I9</f>
        <v>38</v>
      </c>
      <c r="R9" s="80" t="str">
        <f>IF(AND(Q9&gt;35,Q9&lt;=44),"Exceptional",IF(AND(Q9&gt;=24,Q9&lt;=35),"Acceptable",IF(AND(Q9&gt;=13,Q9&lt;=24),"Marginal",IF(AND(Q9&gt;=0,Q9&lt;=13),"Poor"))))</f>
        <v>Exceptional</v>
      </c>
    </row>
    <row r="10" spans="1:18" ht="14.25" customHeight="1">
      <c r="A10" s="92">
        <f>A9+1</f>
        <v>802102133</v>
      </c>
      <c r="B10" s="57"/>
      <c r="C10" s="57"/>
      <c r="D10" s="87">
        <v>4</v>
      </c>
      <c r="E10" s="91">
        <v>4</v>
      </c>
      <c r="F10" s="90">
        <v>2</v>
      </c>
      <c r="G10" s="90">
        <v>4</v>
      </c>
      <c r="H10" s="90">
        <v>4</v>
      </c>
      <c r="I10" s="88">
        <f>SUM(D10:H10)</f>
        <v>18</v>
      </c>
      <c r="J10" s="87">
        <v>1</v>
      </c>
      <c r="K10" s="89">
        <v>4</v>
      </c>
      <c r="L10" s="91">
        <v>4</v>
      </c>
      <c r="M10" s="87">
        <v>1</v>
      </c>
      <c r="N10" s="89">
        <v>4</v>
      </c>
      <c r="O10" s="88">
        <f>SUM(J10:N10)</f>
        <v>14</v>
      </c>
      <c r="P10" s="57"/>
      <c r="Q10" s="69">
        <f>O10+I10</f>
        <v>32</v>
      </c>
      <c r="R10" s="80" t="str">
        <f>IF(AND(Q10&gt;35,Q10&lt;=44),"Exceptional",IF(AND(Q10&gt;=24,Q10&lt;=35),"Acceptable",IF(AND(Q10&gt;=13,Q10&lt;=24),"Marginal",IF(AND(Q10&gt;=0,Q10&lt;=13),"Poor"))))</f>
        <v>Acceptable</v>
      </c>
    </row>
    <row r="11" spans="1:18" ht="14.25" customHeight="1">
      <c r="A11" s="92">
        <f>A10+1</f>
        <v>802102134</v>
      </c>
      <c r="B11" s="57"/>
      <c r="C11" s="57"/>
      <c r="D11" s="87">
        <v>4</v>
      </c>
      <c r="E11" s="91">
        <v>4</v>
      </c>
      <c r="F11" s="90">
        <v>2</v>
      </c>
      <c r="G11" s="90">
        <v>4</v>
      </c>
      <c r="H11" s="90">
        <v>4</v>
      </c>
      <c r="I11" s="88">
        <f>SUM(D11:H11)</f>
        <v>18</v>
      </c>
      <c r="J11" s="87">
        <v>4</v>
      </c>
      <c r="K11" s="89">
        <v>3</v>
      </c>
      <c r="L11" s="91">
        <v>4</v>
      </c>
      <c r="M11" s="87">
        <v>4</v>
      </c>
      <c r="N11" s="89">
        <v>3</v>
      </c>
      <c r="O11" s="88">
        <f>SUM(J11:N11)</f>
        <v>18</v>
      </c>
      <c r="P11" s="57"/>
      <c r="Q11" s="69">
        <f>O11+I11</f>
        <v>36</v>
      </c>
      <c r="R11" s="80" t="str">
        <f>IF(AND(Q11&gt;35,Q11&lt;=44),"Exceptional",IF(AND(Q11&gt;=24,Q11&lt;=35),"Acceptable",IF(AND(Q11&gt;=13,Q11&lt;=24),"Marginal",IF(AND(Q11&gt;=0,Q11&lt;=13),"Poor"))))</f>
        <v>Exceptional</v>
      </c>
    </row>
    <row r="12" spans="1:18" ht="14.25" customHeight="1">
      <c r="A12" s="92">
        <f>A11+1</f>
        <v>802102135</v>
      </c>
      <c r="B12" s="57"/>
      <c r="C12" s="57"/>
      <c r="D12" s="87">
        <v>4</v>
      </c>
      <c r="E12" s="91">
        <v>3</v>
      </c>
      <c r="F12" s="90">
        <v>2</v>
      </c>
      <c r="G12" s="90">
        <v>4</v>
      </c>
      <c r="H12" s="90">
        <v>4</v>
      </c>
      <c r="I12" s="88">
        <f>SUM(D12:H12)</f>
        <v>17</v>
      </c>
      <c r="J12" s="87">
        <v>1</v>
      </c>
      <c r="K12" s="89">
        <v>3</v>
      </c>
      <c r="L12" s="91">
        <v>3</v>
      </c>
      <c r="M12" s="87">
        <v>1</v>
      </c>
      <c r="N12" s="89">
        <v>3</v>
      </c>
      <c r="O12" s="88">
        <f>SUM(J12:N12)</f>
        <v>11</v>
      </c>
      <c r="P12" s="57"/>
      <c r="Q12" s="69">
        <f>O12+I12</f>
        <v>28</v>
      </c>
      <c r="R12" s="80" t="str">
        <f>IF(AND(Q12&gt;35,Q12&lt;=44),"Exceptional",IF(AND(Q12&gt;=24,Q12&lt;=35),"Acceptable",IF(AND(Q12&gt;=13,Q12&lt;=24),"Marginal",IF(AND(Q12&gt;=0,Q12&lt;=13),"Poor"))))</f>
        <v>Acceptable</v>
      </c>
    </row>
    <row r="13" spans="1:18" ht="14.25" customHeight="1">
      <c r="A13" s="92">
        <f>A12+1</f>
        <v>802102136</v>
      </c>
      <c r="B13" s="57"/>
      <c r="C13" s="57"/>
      <c r="D13" s="87">
        <v>4</v>
      </c>
      <c r="E13" s="91">
        <v>3</v>
      </c>
      <c r="F13" s="90">
        <v>2</v>
      </c>
      <c r="G13" s="90">
        <v>4</v>
      </c>
      <c r="H13" s="90">
        <v>4</v>
      </c>
      <c r="I13" s="88">
        <f>SUM(D13:H13)</f>
        <v>17</v>
      </c>
      <c r="J13" s="87">
        <v>0</v>
      </c>
      <c r="K13" s="89">
        <v>2</v>
      </c>
      <c r="L13" s="91">
        <v>3</v>
      </c>
      <c r="M13" s="87">
        <v>0</v>
      </c>
      <c r="N13" s="89">
        <v>2</v>
      </c>
      <c r="O13" s="88">
        <f>SUM(J13:N13)</f>
        <v>7</v>
      </c>
      <c r="P13" s="57"/>
      <c r="Q13" s="69">
        <f>O13+I13</f>
        <v>24</v>
      </c>
      <c r="R13" s="80" t="str">
        <f>IF(AND(Q13&gt;35,Q13&lt;=44),"Exceptional",IF(AND(Q13&gt;=24,Q13&lt;=35),"Acceptable",IF(AND(Q13&gt;=13,Q13&lt;=24),"Marginal",IF(AND(Q13&gt;=0,Q13&lt;=13),"Poor"))))</f>
        <v>Acceptable</v>
      </c>
    </row>
    <row r="14" spans="1:18" ht="14.25" customHeight="1">
      <c r="A14" s="92">
        <f>A13+1</f>
        <v>802102137</v>
      </c>
      <c r="B14" s="57"/>
      <c r="C14" s="57"/>
      <c r="D14" s="87">
        <v>2</v>
      </c>
      <c r="E14" s="91">
        <v>2</v>
      </c>
      <c r="F14" s="90">
        <v>2</v>
      </c>
      <c r="G14" s="90">
        <v>4</v>
      </c>
      <c r="H14" s="90">
        <v>4</v>
      </c>
      <c r="I14" s="88">
        <f>SUM(D14:H14)</f>
        <v>14</v>
      </c>
      <c r="J14" s="87">
        <v>0</v>
      </c>
      <c r="K14" s="89">
        <v>2</v>
      </c>
      <c r="L14" s="91">
        <v>2</v>
      </c>
      <c r="M14" s="87">
        <v>0</v>
      </c>
      <c r="N14" s="89">
        <v>2</v>
      </c>
      <c r="O14" s="88">
        <f>SUM(J14:N14)</f>
        <v>6</v>
      </c>
      <c r="P14" s="57"/>
      <c r="Q14" s="69">
        <f>O14+I14</f>
        <v>20</v>
      </c>
      <c r="R14" s="80" t="str">
        <f>IF(AND(Q14&gt;35,Q14&lt;=44),"Exceptional",IF(AND(Q14&gt;=24,Q14&lt;=35),"Acceptable",IF(AND(Q14&gt;=13,Q14&lt;=24),"Marginal",IF(AND(Q14&gt;=0,Q14&lt;=13),"Poor"))))</f>
        <v>Marginal</v>
      </c>
    </row>
    <row r="15" spans="1:18" ht="14.25" customHeight="1">
      <c r="A15" s="92">
        <f>A14+1</f>
        <v>802102138</v>
      </c>
      <c r="B15" s="57"/>
      <c r="C15" s="57"/>
      <c r="D15" s="87">
        <v>4</v>
      </c>
      <c r="E15" s="91">
        <v>4</v>
      </c>
      <c r="F15" s="90">
        <v>2</v>
      </c>
      <c r="G15" s="90">
        <v>4</v>
      </c>
      <c r="H15" s="90">
        <v>4</v>
      </c>
      <c r="I15" s="88">
        <f>SUM(D15:H15)</f>
        <v>18</v>
      </c>
      <c r="J15" s="87">
        <v>0</v>
      </c>
      <c r="K15" s="89">
        <v>3</v>
      </c>
      <c r="L15" s="91">
        <v>4</v>
      </c>
      <c r="M15" s="87">
        <v>0</v>
      </c>
      <c r="N15" s="89">
        <v>3</v>
      </c>
      <c r="O15" s="88">
        <f>SUM(J15:N15)</f>
        <v>10</v>
      </c>
      <c r="P15" s="57"/>
      <c r="Q15" s="69">
        <f>O15+I15</f>
        <v>28</v>
      </c>
      <c r="R15" s="80" t="str">
        <f>IF(AND(Q15&gt;35,Q15&lt;=44),"Exceptional",IF(AND(Q15&gt;=24,Q15&lt;=35),"Acceptable",IF(AND(Q15&gt;=13,Q15&lt;=24),"Marginal",IF(AND(Q15&gt;=0,Q15&lt;=13),"Poor"))))</f>
        <v>Acceptable</v>
      </c>
    </row>
    <row r="16" spans="1:18" ht="14.25" customHeight="1">
      <c r="A16" s="105" t="s">
        <v>10</v>
      </c>
      <c r="B16" s="57"/>
      <c r="C16" s="57"/>
      <c r="D16" s="104" t="s">
        <v>10</v>
      </c>
      <c r="E16" s="103"/>
      <c r="F16" s="103"/>
      <c r="G16" s="103"/>
      <c r="H16" s="103"/>
      <c r="I16" s="101" t="s">
        <v>9</v>
      </c>
      <c r="J16" s="122" t="s">
        <v>10</v>
      </c>
      <c r="K16" s="103"/>
      <c r="L16" s="103"/>
      <c r="M16" s="103"/>
      <c r="N16" s="121"/>
      <c r="O16" s="101" t="s">
        <v>9</v>
      </c>
      <c r="P16" s="57"/>
      <c r="Q16" s="98"/>
      <c r="R16" s="97"/>
    </row>
    <row r="17" spans="1:18" ht="14.25" customHeight="1">
      <c r="A17" s="92">
        <v>802131080</v>
      </c>
      <c r="B17" s="57"/>
      <c r="C17" s="57"/>
      <c r="D17" s="87">
        <v>4</v>
      </c>
      <c r="E17" s="91">
        <v>4</v>
      </c>
      <c r="F17" s="90">
        <v>2</v>
      </c>
      <c r="G17" s="90">
        <v>4</v>
      </c>
      <c r="H17" s="90">
        <v>4</v>
      </c>
      <c r="I17" s="88">
        <f>SUM(D17:H17)</f>
        <v>18</v>
      </c>
      <c r="J17" s="87">
        <v>1</v>
      </c>
      <c r="K17" s="91">
        <v>4</v>
      </c>
      <c r="L17" s="90">
        <v>2</v>
      </c>
      <c r="M17" s="87">
        <v>1</v>
      </c>
      <c r="N17" s="91">
        <v>4</v>
      </c>
      <c r="O17" s="88">
        <f>SUM(J17:N17)</f>
        <v>12</v>
      </c>
      <c r="P17" s="57"/>
      <c r="Q17" s="69">
        <f>O17+I17</f>
        <v>30</v>
      </c>
      <c r="R17" s="80" t="str">
        <f>IF(AND(Q17&gt;35,Q17&lt;=44),"Exceptional",IF(AND(Q17&gt;=24,Q17&lt;=35),"Acceptable",IF(AND(Q17&gt;=13,Q17&lt;=24),"Marginal",IF(AND(Q17&gt;=0,Q17&lt;=13),"Poor"))))</f>
        <v>Acceptable</v>
      </c>
    </row>
    <row r="18" spans="1:18" ht="14.25" customHeight="1">
      <c r="A18" s="92">
        <f>A17+1</f>
        <v>802131081</v>
      </c>
      <c r="B18" s="57"/>
      <c r="C18" s="57"/>
      <c r="D18" s="87">
        <v>3</v>
      </c>
      <c r="E18" s="91">
        <v>2</v>
      </c>
      <c r="F18" s="90">
        <v>2</v>
      </c>
      <c r="G18" s="90">
        <v>4</v>
      </c>
      <c r="H18" s="90">
        <v>4</v>
      </c>
      <c r="I18" s="88">
        <f>SUM(D18:H18)</f>
        <v>15</v>
      </c>
      <c r="J18" s="87">
        <v>0</v>
      </c>
      <c r="K18" s="91">
        <v>2</v>
      </c>
      <c r="L18" s="90">
        <v>2</v>
      </c>
      <c r="M18" s="87">
        <v>0</v>
      </c>
      <c r="N18" s="91">
        <v>2</v>
      </c>
      <c r="O18" s="88">
        <f>SUM(J18:N18)</f>
        <v>6</v>
      </c>
      <c r="P18" s="57"/>
      <c r="Q18" s="69">
        <f>O18+I18</f>
        <v>21</v>
      </c>
      <c r="R18" s="80" t="str">
        <f>IF(AND(Q18&gt;35,Q18&lt;=44),"Exceptional",IF(AND(Q18&gt;=24,Q18&lt;=35),"Acceptable",IF(AND(Q18&gt;=13,Q18&lt;=24),"Marginal",IF(AND(Q18&gt;=0,Q18&lt;=13),"Poor"))))</f>
        <v>Marginal</v>
      </c>
    </row>
    <row r="19" spans="1:18" ht="14.25" customHeight="1">
      <c r="A19" s="92">
        <f>A18+1</f>
        <v>802131082</v>
      </c>
      <c r="B19" s="57"/>
      <c r="C19" s="57"/>
      <c r="D19" s="87">
        <v>3</v>
      </c>
      <c r="E19" s="91">
        <v>2</v>
      </c>
      <c r="F19" s="90">
        <v>2</v>
      </c>
      <c r="G19" s="90">
        <v>4</v>
      </c>
      <c r="H19" s="90">
        <v>4</v>
      </c>
      <c r="I19" s="88">
        <f>SUM(D19:H19)</f>
        <v>15</v>
      </c>
      <c r="J19" s="87">
        <v>1</v>
      </c>
      <c r="K19" s="91">
        <v>2</v>
      </c>
      <c r="L19" s="90">
        <v>2</v>
      </c>
      <c r="M19" s="87">
        <v>1</v>
      </c>
      <c r="N19" s="91">
        <v>2</v>
      </c>
      <c r="O19" s="88">
        <f>SUM(J19:N19)</f>
        <v>8</v>
      </c>
      <c r="P19" s="57"/>
      <c r="Q19" s="69">
        <f>O19+I19</f>
        <v>23</v>
      </c>
      <c r="R19" s="80" t="str">
        <f>IF(AND(Q19&gt;35,Q19&lt;=44),"Exceptional",IF(AND(Q19&gt;=24,Q19&lt;=35),"Acceptable",IF(AND(Q19&gt;=13,Q19&lt;=24),"Marginal",IF(AND(Q19&gt;=0,Q19&lt;=13),"Poor"))))</f>
        <v>Marginal</v>
      </c>
    </row>
    <row r="20" spans="1:18" ht="14.25" customHeight="1">
      <c r="A20" s="92">
        <f>A19+1</f>
        <v>802131083</v>
      </c>
      <c r="B20" s="57"/>
      <c r="C20" s="57"/>
      <c r="D20" s="87">
        <v>3</v>
      </c>
      <c r="E20" s="91">
        <v>2</v>
      </c>
      <c r="F20" s="90">
        <v>2</v>
      </c>
      <c r="G20" s="90">
        <v>4</v>
      </c>
      <c r="H20" s="90">
        <v>4</v>
      </c>
      <c r="I20" s="88">
        <f>SUM(D20:H20)</f>
        <v>15</v>
      </c>
      <c r="J20" s="87">
        <v>1</v>
      </c>
      <c r="K20" s="91">
        <v>2</v>
      </c>
      <c r="L20" s="90">
        <v>2</v>
      </c>
      <c r="M20" s="87">
        <v>1</v>
      </c>
      <c r="N20" s="91">
        <v>2</v>
      </c>
      <c r="O20" s="88">
        <f>SUM(J20:N20)</f>
        <v>8</v>
      </c>
      <c r="P20" s="57"/>
      <c r="Q20" s="69">
        <f>O20+I20</f>
        <v>23</v>
      </c>
      <c r="R20" s="80" t="str">
        <f>IF(AND(Q20&gt;35,Q20&lt;=44),"Exceptional",IF(AND(Q20&gt;=24,Q20&lt;=35),"Acceptable",IF(AND(Q20&gt;=13,Q20&lt;=24),"Marginal",IF(AND(Q20&gt;=0,Q20&lt;=13),"Poor"))))</f>
        <v>Marginal</v>
      </c>
    </row>
    <row r="21" spans="1:18" ht="14.25" customHeight="1">
      <c r="A21" s="92">
        <f>A20+1</f>
        <v>802131084</v>
      </c>
      <c r="B21" s="57"/>
      <c r="C21" s="57"/>
      <c r="D21" s="87">
        <v>4</v>
      </c>
      <c r="E21" s="91">
        <v>4</v>
      </c>
      <c r="F21" s="90">
        <v>2</v>
      </c>
      <c r="G21" s="90">
        <v>4</v>
      </c>
      <c r="H21" s="90">
        <v>4</v>
      </c>
      <c r="I21" s="88">
        <f>SUM(D21:H21)</f>
        <v>18</v>
      </c>
      <c r="J21" s="87">
        <v>1</v>
      </c>
      <c r="K21" s="91">
        <v>4</v>
      </c>
      <c r="L21" s="90">
        <v>2</v>
      </c>
      <c r="M21" s="87">
        <v>1</v>
      </c>
      <c r="N21" s="91">
        <v>4</v>
      </c>
      <c r="O21" s="88">
        <f>SUM(J21:N21)</f>
        <v>12</v>
      </c>
      <c r="P21" s="57"/>
      <c r="Q21" s="69">
        <f>O21+I21</f>
        <v>30</v>
      </c>
      <c r="R21" s="80" t="str">
        <f>IF(AND(Q21&gt;35,Q21&lt;=44),"Exceptional",IF(AND(Q21&gt;=24,Q21&lt;=35),"Acceptable",IF(AND(Q21&gt;=13,Q21&lt;=24),"Marginal",IF(AND(Q21&gt;=0,Q21&lt;=13),"Poor"))))</f>
        <v>Acceptable</v>
      </c>
    </row>
    <row r="22" spans="1:18" ht="14.25" customHeight="1">
      <c r="A22" s="92">
        <f>A21+1</f>
        <v>802131085</v>
      </c>
      <c r="B22" s="57"/>
      <c r="C22" s="57"/>
      <c r="D22" s="87">
        <v>3</v>
      </c>
      <c r="E22" s="91">
        <v>2</v>
      </c>
      <c r="F22" s="90">
        <v>2</v>
      </c>
      <c r="G22" s="90">
        <v>4</v>
      </c>
      <c r="H22" s="90">
        <v>4</v>
      </c>
      <c r="I22" s="88">
        <f>SUM(D22:H22)</f>
        <v>15</v>
      </c>
      <c r="J22" s="87">
        <v>1</v>
      </c>
      <c r="K22" s="91">
        <v>2</v>
      </c>
      <c r="L22" s="90">
        <v>2</v>
      </c>
      <c r="M22" s="87">
        <v>1</v>
      </c>
      <c r="N22" s="91">
        <v>2</v>
      </c>
      <c r="O22" s="88">
        <f>SUM(J22:N22)</f>
        <v>8</v>
      </c>
      <c r="P22" s="57"/>
      <c r="Q22" s="69">
        <f>O22+I22</f>
        <v>23</v>
      </c>
      <c r="R22" s="80" t="str">
        <f>IF(AND(Q22&gt;35,Q22&lt;=44),"Exceptional",IF(AND(Q22&gt;=24,Q22&lt;=35),"Acceptable",IF(AND(Q22&gt;=13,Q22&lt;=24),"Marginal",IF(AND(Q22&gt;=0,Q22&lt;=13),"Poor"))))</f>
        <v>Marginal</v>
      </c>
    </row>
    <row r="23" spans="1:18" ht="14.25" customHeight="1">
      <c r="A23" s="92">
        <f>A22+1</f>
        <v>802131086</v>
      </c>
      <c r="B23" s="57"/>
      <c r="C23" s="57"/>
      <c r="D23" s="87">
        <v>4</v>
      </c>
      <c r="E23" s="91">
        <v>3</v>
      </c>
      <c r="F23" s="90">
        <v>2</v>
      </c>
      <c r="G23" s="90">
        <v>4</v>
      </c>
      <c r="H23" s="90">
        <v>4</v>
      </c>
      <c r="I23" s="88">
        <f>SUM(D23:H23)</f>
        <v>17</v>
      </c>
      <c r="J23" s="87">
        <v>2</v>
      </c>
      <c r="K23" s="91">
        <v>3</v>
      </c>
      <c r="L23" s="90">
        <v>2</v>
      </c>
      <c r="M23" s="87">
        <v>2</v>
      </c>
      <c r="N23" s="91">
        <v>3</v>
      </c>
      <c r="O23" s="88">
        <f>SUM(J23:N23)</f>
        <v>12</v>
      </c>
      <c r="P23" s="57"/>
      <c r="Q23" s="69">
        <f>O23+I23</f>
        <v>29</v>
      </c>
      <c r="R23" s="80" t="str">
        <f>IF(AND(Q23&gt;35,Q23&lt;=44),"Exceptional",IF(AND(Q23&gt;=24,Q23&lt;=35),"Acceptable",IF(AND(Q23&gt;=13,Q23&lt;=24),"Marginal",IF(AND(Q23&gt;=0,Q23&lt;=13),"Poor"))))</f>
        <v>Acceptable</v>
      </c>
    </row>
    <row r="24" spans="1:18" ht="14.25" customHeight="1">
      <c r="A24" s="92">
        <f>A23+1</f>
        <v>802131087</v>
      </c>
      <c r="B24" s="57"/>
      <c r="C24" s="57"/>
      <c r="D24" s="87">
        <v>2</v>
      </c>
      <c r="E24" s="91">
        <v>2</v>
      </c>
      <c r="F24" s="90">
        <v>2</v>
      </c>
      <c r="G24" s="90">
        <v>4</v>
      </c>
      <c r="H24" s="90">
        <v>4</v>
      </c>
      <c r="I24" s="88">
        <f>SUM(D24:H24)</f>
        <v>14</v>
      </c>
      <c r="J24" s="87">
        <v>0</v>
      </c>
      <c r="K24" s="91">
        <v>2</v>
      </c>
      <c r="L24" s="90">
        <v>2</v>
      </c>
      <c r="M24" s="87">
        <v>0</v>
      </c>
      <c r="N24" s="91">
        <v>2</v>
      </c>
      <c r="O24" s="88">
        <f>SUM(J24:N24)</f>
        <v>6</v>
      </c>
      <c r="P24" s="57"/>
      <c r="Q24" s="69">
        <f>O24+I24</f>
        <v>20</v>
      </c>
      <c r="R24" s="80" t="str">
        <f>IF(AND(Q24&gt;35,Q24&lt;=44),"Exceptional",IF(AND(Q24&gt;=24,Q24&lt;=35),"Acceptable",IF(AND(Q24&gt;=13,Q24&lt;=24),"Marginal",IF(AND(Q24&gt;=0,Q24&lt;=13),"Poor"))))</f>
        <v>Marginal</v>
      </c>
    </row>
    <row r="25" spans="1:18" ht="14.25" customHeight="1">
      <c r="A25" s="92">
        <f>A24+1</f>
        <v>802131088</v>
      </c>
      <c r="B25" s="57"/>
      <c r="C25" s="57"/>
      <c r="D25" s="87">
        <v>4</v>
      </c>
      <c r="E25" s="91">
        <v>4</v>
      </c>
      <c r="F25" s="90">
        <v>2</v>
      </c>
      <c r="G25" s="90">
        <v>4</v>
      </c>
      <c r="H25" s="90">
        <v>4</v>
      </c>
      <c r="I25" s="88">
        <f>SUM(D25:H25)</f>
        <v>18</v>
      </c>
      <c r="J25" s="87">
        <v>1</v>
      </c>
      <c r="K25" s="91">
        <v>4</v>
      </c>
      <c r="L25" s="90">
        <v>2</v>
      </c>
      <c r="M25" s="87">
        <v>1</v>
      </c>
      <c r="N25" s="91">
        <v>4</v>
      </c>
      <c r="O25" s="88">
        <f>SUM(J25:N25)</f>
        <v>12</v>
      </c>
      <c r="P25" s="57"/>
      <c r="Q25" s="69">
        <f>O25+I25</f>
        <v>30</v>
      </c>
      <c r="R25" s="80" t="str">
        <f>IF(AND(Q25&gt;35,Q25&lt;=44),"Exceptional",IF(AND(Q25&gt;=24,Q25&lt;=35),"Acceptable",IF(AND(Q25&gt;=13,Q25&lt;=24),"Marginal",IF(AND(Q25&gt;=0,Q25&lt;=13),"Poor"))))</f>
        <v>Acceptable</v>
      </c>
    </row>
    <row r="26" spans="1:18" ht="14.25" customHeight="1">
      <c r="A26" s="96">
        <v>841116244</v>
      </c>
      <c r="B26" s="135"/>
      <c r="C26" s="135"/>
      <c r="D26" s="93">
        <v>1</v>
      </c>
      <c r="E26" s="95">
        <v>1</v>
      </c>
      <c r="F26" s="95">
        <v>2</v>
      </c>
      <c r="G26" s="95">
        <v>4</v>
      </c>
      <c r="H26" s="95">
        <v>4</v>
      </c>
      <c r="I26" s="94">
        <f>SUM(D26:H26)</f>
        <v>12</v>
      </c>
      <c r="J26" s="93">
        <v>0</v>
      </c>
      <c r="K26" s="95">
        <v>1</v>
      </c>
      <c r="L26" s="95">
        <v>2</v>
      </c>
      <c r="M26" s="93">
        <v>0</v>
      </c>
      <c r="N26" s="95">
        <v>1</v>
      </c>
      <c r="O26" s="95">
        <f>SUM(J26:N26)</f>
        <v>4</v>
      </c>
      <c r="P26" s="57"/>
      <c r="Q26" s="93">
        <f>O26+I26</f>
        <v>16</v>
      </c>
      <c r="R26" s="80" t="str">
        <f>IF(AND(Q26&gt;35,Q26&lt;=44),"Exceptional",IF(AND(Q26&gt;=24,Q26&lt;=35),"Acceptable",IF(AND(Q26&gt;=13,Q26&lt;=24),"Marginal",IF(AND(Q26&gt;=0,Q26&lt;=13),"Poor"))))</f>
        <v>Marginal</v>
      </c>
    </row>
    <row r="27" spans="1:18" ht="14.25" customHeight="1">
      <c r="A27" s="92">
        <f>A26+1</f>
        <v>841116245</v>
      </c>
      <c r="B27" s="135"/>
      <c r="C27" s="135"/>
      <c r="D27" s="87">
        <v>3</v>
      </c>
      <c r="E27" s="91">
        <v>1</v>
      </c>
      <c r="F27" s="90">
        <v>2</v>
      </c>
      <c r="G27" s="90">
        <v>4</v>
      </c>
      <c r="H27" s="90">
        <v>4</v>
      </c>
      <c r="I27" s="88">
        <f>SUM(D27:H27)</f>
        <v>14</v>
      </c>
      <c r="J27" s="87">
        <v>3</v>
      </c>
      <c r="K27" s="91">
        <v>1</v>
      </c>
      <c r="L27" s="90">
        <v>2</v>
      </c>
      <c r="M27" s="87">
        <v>3</v>
      </c>
      <c r="N27" s="91">
        <v>1</v>
      </c>
      <c r="O27" s="88">
        <f>SUM(J27:N27)</f>
        <v>10</v>
      </c>
      <c r="P27" s="57"/>
      <c r="Q27" s="69">
        <f>O27+I27</f>
        <v>24</v>
      </c>
      <c r="R27" s="80" t="str">
        <f>IF(AND(Q27&gt;35,Q27&lt;=44),"Exceptional",IF(AND(Q27&gt;=24,Q27&lt;=35),"Acceptable",IF(AND(Q27&gt;=13,Q27&lt;=24),"Marginal",IF(AND(Q27&gt;=0,Q27&lt;=13),"Poor"))))</f>
        <v>Acceptable</v>
      </c>
    </row>
    <row r="28" spans="1:18" ht="14.25" customHeight="1">
      <c r="A28" s="92">
        <f>A27+1</f>
        <v>841116246</v>
      </c>
      <c r="B28" s="135"/>
      <c r="C28" s="135"/>
      <c r="D28" s="87">
        <v>2</v>
      </c>
      <c r="E28" s="91">
        <v>1</v>
      </c>
      <c r="F28" s="90">
        <v>2</v>
      </c>
      <c r="G28" s="90">
        <v>4</v>
      </c>
      <c r="H28" s="90">
        <v>4</v>
      </c>
      <c r="I28" s="88">
        <f>SUM(D28:H28)</f>
        <v>13</v>
      </c>
      <c r="J28" s="87">
        <v>0</v>
      </c>
      <c r="K28" s="91">
        <v>1</v>
      </c>
      <c r="L28" s="90">
        <v>2</v>
      </c>
      <c r="M28" s="87">
        <v>0</v>
      </c>
      <c r="N28" s="91">
        <v>1</v>
      </c>
      <c r="O28" s="88">
        <f>SUM(J28:N28)</f>
        <v>4</v>
      </c>
      <c r="P28" s="57"/>
      <c r="Q28" s="69">
        <f>O28+I28</f>
        <v>17</v>
      </c>
      <c r="R28" s="80" t="str">
        <f>IF(AND(Q28&gt;35,Q28&lt;=44),"Exceptional",IF(AND(Q28&gt;=24,Q28&lt;=35),"Acceptable",IF(AND(Q28&gt;=13,Q28&lt;=24),"Marginal",IF(AND(Q28&gt;=0,Q28&lt;=13),"Poor"))))</f>
        <v>Marginal</v>
      </c>
    </row>
    <row r="29" spans="1:18" ht="14.25" customHeight="1">
      <c r="A29" s="92">
        <f>A28+1</f>
        <v>841116247</v>
      </c>
      <c r="B29" s="135"/>
      <c r="C29" s="135"/>
      <c r="D29" s="87">
        <v>3</v>
      </c>
      <c r="E29" s="91">
        <v>2</v>
      </c>
      <c r="F29" s="90">
        <v>2</v>
      </c>
      <c r="G29" s="90">
        <v>4</v>
      </c>
      <c r="H29" s="90">
        <v>4</v>
      </c>
      <c r="I29" s="88">
        <f>SUM(D29:H29)</f>
        <v>15</v>
      </c>
      <c r="J29" s="87">
        <v>1</v>
      </c>
      <c r="K29" s="91">
        <v>2</v>
      </c>
      <c r="L29" s="90">
        <v>2</v>
      </c>
      <c r="M29" s="87">
        <v>1</v>
      </c>
      <c r="N29" s="91">
        <v>2</v>
      </c>
      <c r="O29" s="88">
        <f>SUM(J29:N29)</f>
        <v>8</v>
      </c>
      <c r="P29" s="57"/>
      <c r="Q29" s="69">
        <f>O29+I29</f>
        <v>23</v>
      </c>
      <c r="R29" s="80" t="str">
        <f>IF(AND(Q29&gt;35,Q29&lt;=44),"Exceptional",IF(AND(Q29&gt;=24,Q29&lt;=35),"Acceptable",IF(AND(Q29&gt;=13,Q29&lt;=24),"Marginal",IF(AND(Q29&gt;=0,Q29&lt;=13),"Poor"))))</f>
        <v>Marginal</v>
      </c>
    </row>
    <row r="30" spans="1:18" ht="14.25" customHeight="1">
      <c r="A30" s="92">
        <f>A29+1</f>
        <v>841116248</v>
      </c>
      <c r="B30" s="135"/>
      <c r="C30" s="135"/>
      <c r="D30" s="87">
        <v>3</v>
      </c>
      <c r="E30" s="91">
        <v>2</v>
      </c>
      <c r="F30" s="90">
        <v>2</v>
      </c>
      <c r="G30" s="90">
        <v>4</v>
      </c>
      <c r="H30" s="90">
        <v>4</v>
      </c>
      <c r="I30" s="88">
        <f>SUM(D30:H30)</f>
        <v>15</v>
      </c>
      <c r="J30" s="87">
        <v>3</v>
      </c>
      <c r="K30" s="91">
        <v>2</v>
      </c>
      <c r="L30" s="90">
        <v>2</v>
      </c>
      <c r="M30" s="87">
        <v>3</v>
      </c>
      <c r="N30" s="91">
        <v>2</v>
      </c>
      <c r="O30" s="88">
        <f>SUM(J30:N30)</f>
        <v>12</v>
      </c>
      <c r="P30" s="57"/>
      <c r="Q30" s="69">
        <f>O30+I30</f>
        <v>27</v>
      </c>
      <c r="R30" s="80" t="str">
        <f>IF(AND(Q30&gt;35,Q30&lt;=44),"Exceptional",IF(AND(Q30&gt;=24,Q30&lt;=35),"Acceptable",IF(AND(Q30&gt;=13,Q30&lt;=24),"Marginal",IF(AND(Q30&gt;=0,Q30&lt;=13),"Poor"))))</f>
        <v>Acceptable</v>
      </c>
    </row>
    <row r="31" spans="1:18" ht="14.25" customHeight="1" thickBot="1">
      <c r="A31" s="85">
        <v>841129199</v>
      </c>
      <c r="B31" s="135"/>
      <c r="C31" s="135"/>
      <c r="D31" s="82">
        <v>4</v>
      </c>
      <c r="E31" s="84">
        <v>4</v>
      </c>
      <c r="F31" s="84">
        <v>3</v>
      </c>
      <c r="G31" s="84">
        <v>4</v>
      </c>
      <c r="H31" s="84">
        <v>4</v>
      </c>
      <c r="I31" s="83">
        <f>SUM(D31:H31)</f>
        <v>19</v>
      </c>
      <c r="J31" s="82">
        <v>4</v>
      </c>
      <c r="K31" s="84">
        <v>4</v>
      </c>
      <c r="L31" s="82"/>
      <c r="M31" s="82">
        <v>4</v>
      </c>
      <c r="N31" s="84">
        <v>4</v>
      </c>
      <c r="O31" s="84">
        <f>SUM(J31:N31)</f>
        <v>16</v>
      </c>
      <c r="P31" s="57"/>
      <c r="Q31" s="81">
        <f>O31+I31</f>
        <v>35</v>
      </c>
      <c r="R31" s="80" t="str">
        <f>IF(AND(Q31&gt;35,Q31&lt;=44),"Exceptional",IF(AND(Q31&gt;=24,Q31&lt;=35),"Acceptable",IF(AND(Q31&gt;=13,Q31&lt;=24),"Marginal",IF(AND(Q31&gt;=0,Q31&lt;=13),"Poor"))))</f>
        <v>Acceptable</v>
      </c>
    </row>
    <row r="32" spans="1:18" ht="14.25" customHeight="1">
      <c r="A32" s="57"/>
      <c r="B32" s="57"/>
      <c r="C32" s="57"/>
      <c r="D32" s="79"/>
      <c r="E32" s="79"/>
      <c r="F32" s="79"/>
      <c r="G32" s="79"/>
      <c r="H32" s="79"/>
      <c r="I32" s="58"/>
      <c r="J32" s="79"/>
      <c r="K32" s="79"/>
      <c r="L32" s="79"/>
      <c r="M32" s="79"/>
      <c r="N32" s="79"/>
      <c r="O32" s="58"/>
      <c r="P32" s="57"/>
      <c r="Q32" s="58"/>
      <c r="R32" s="57"/>
    </row>
    <row r="33" spans="1:18" ht="14.25" customHeight="1" thickBot="1">
      <c r="A33" s="57"/>
      <c r="B33" s="57"/>
      <c r="C33" s="57"/>
      <c r="D33" s="57"/>
      <c r="E33" s="57"/>
      <c r="F33" s="57"/>
      <c r="G33" s="57"/>
      <c r="H33" s="57"/>
      <c r="I33" s="58"/>
      <c r="J33" s="57"/>
      <c r="K33" s="57"/>
      <c r="L33" s="57"/>
      <c r="M33" s="57"/>
      <c r="N33" s="57"/>
      <c r="O33" s="58"/>
      <c r="P33" s="57"/>
      <c r="Q33" s="58"/>
      <c r="R33" s="57"/>
    </row>
    <row r="34" spans="1:18" ht="14.25" customHeight="1" thickBot="1">
      <c r="A34" s="57"/>
      <c r="B34" s="57"/>
      <c r="C34" s="57"/>
      <c r="D34" s="78" t="s">
        <v>11</v>
      </c>
      <c r="E34" s="77" t="s">
        <v>12</v>
      </c>
      <c r="F34" s="76"/>
      <c r="G34" s="76"/>
      <c r="H34" s="76"/>
      <c r="I34" s="58"/>
      <c r="J34" s="57"/>
      <c r="K34" s="57"/>
      <c r="L34" s="57"/>
      <c r="M34" s="57"/>
      <c r="N34" s="57"/>
      <c r="O34" s="58"/>
      <c r="P34" s="57"/>
      <c r="Q34" s="58"/>
      <c r="R34" s="57"/>
    </row>
    <row r="35" spans="1:18" ht="14.25" customHeight="1">
      <c r="A35" s="57"/>
      <c r="B35" s="57"/>
      <c r="C35" s="57"/>
      <c r="D35" s="74" t="s">
        <v>14</v>
      </c>
      <c r="E35" s="73">
        <f>COUNTIF($R$7:$R$31,"Exceptional")</f>
        <v>2</v>
      </c>
      <c r="F35" s="72"/>
      <c r="G35" s="72"/>
      <c r="H35" s="72"/>
      <c r="I35" s="58"/>
      <c r="J35" s="57"/>
      <c r="K35" s="57"/>
      <c r="L35" s="57"/>
      <c r="M35" s="57"/>
      <c r="N35" s="57"/>
      <c r="O35" s="58"/>
      <c r="P35" s="57"/>
      <c r="Q35" s="58"/>
      <c r="R35" s="57"/>
    </row>
    <row r="36" spans="1:18" ht="14.25" customHeight="1">
      <c r="A36" s="57"/>
      <c r="B36" s="57"/>
      <c r="C36" s="57"/>
      <c r="D36" s="70" t="s">
        <v>15</v>
      </c>
      <c r="E36" s="69">
        <f>COUNTIF($R$7:$R$31,"Acceptable")</f>
        <v>12</v>
      </c>
      <c r="F36" s="68"/>
      <c r="G36" s="68"/>
      <c r="H36" s="68"/>
      <c r="I36" s="58"/>
      <c r="J36" s="57"/>
      <c r="K36" s="57"/>
      <c r="L36" s="57"/>
      <c r="M36" s="57"/>
      <c r="N36" s="57"/>
      <c r="O36" s="58"/>
      <c r="P36" s="57"/>
      <c r="Q36" s="58"/>
      <c r="R36" s="57"/>
    </row>
    <row r="37" spans="1:18" ht="14.25" customHeight="1">
      <c r="A37" s="57"/>
      <c r="B37" s="57"/>
      <c r="C37" s="57"/>
      <c r="D37" s="70" t="s">
        <v>16</v>
      </c>
      <c r="E37" s="69">
        <f>COUNTIF($R$7:$R$31,"Marginal")</f>
        <v>10</v>
      </c>
      <c r="F37" s="68"/>
      <c r="G37" s="68"/>
      <c r="H37" s="68"/>
      <c r="I37" s="58"/>
      <c r="J37" s="57"/>
      <c r="K37" s="57"/>
      <c r="L37" s="57"/>
      <c r="M37" s="57"/>
      <c r="N37" s="57"/>
      <c r="O37" s="58"/>
      <c r="P37" s="57"/>
      <c r="Q37" s="58"/>
      <c r="R37" s="57"/>
    </row>
    <row r="38" spans="1:18" ht="14.25" customHeight="1" thickBot="1">
      <c r="A38" s="57"/>
      <c r="B38" s="57"/>
      <c r="C38" s="57"/>
      <c r="D38" s="66" t="s">
        <v>17</v>
      </c>
      <c r="E38" s="65">
        <f>COUNTIF($R$7:$R$31,"Poor")</f>
        <v>0</v>
      </c>
      <c r="F38" s="64"/>
      <c r="G38" s="64"/>
      <c r="H38" s="64"/>
      <c r="I38" s="58"/>
      <c r="J38" s="57"/>
      <c r="K38" s="57"/>
      <c r="L38" s="57"/>
      <c r="M38" s="57"/>
      <c r="N38" s="57"/>
      <c r="O38" s="58"/>
      <c r="P38" s="57"/>
      <c r="Q38" s="58"/>
      <c r="R38" s="57"/>
    </row>
    <row r="39" spans="1:18" ht="14.25" customHeight="1" thickBot="1">
      <c r="A39" s="57"/>
      <c r="B39" s="57"/>
      <c r="C39" s="57"/>
      <c r="D39" s="62" t="s">
        <v>18</v>
      </c>
      <c r="E39" s="61">
        <f>SUM(E35:E38)</f>
        <v>24</v>
      </c>
      <c r="F39" s="60"/>
      <c r="G39" s="60"/>
      <c r="H39" s="60"/>
      <c r="I39" s="58"/>
      <c r="J39" s="57"/>
      <c r="K39" s="57"/>
      <c r="L39" s="57"/>
      <c r="M39" s="57"/>
      <c r="N39" s="57"/>
      <c r="O39" s="58"/>
      <c r="P39" s="57"/>
      <c r="Q39" s="58"/>
      <c r="R39" s="57"/>
    </row>
    <row r="40" spans="1:18" ht="14.25" customHeight="1"/>
    <row r="41" spans="1:18" ht="14.25" customHeight="1"/>
    <row r="42" spans="1:18" ht="14.25" customHeight="1"/>
    <row r="43" spans="1:18" ht="14.25" customHeight="1"/>
    <row r="44" spans="1:18" ht="14.25" customHeight="1"/>
    <row r="45" spans="1:18" ht="14.25" customHeight="1"/>
    <row r="46" spans="1:18" ht="14.25" customHeight="1"/>
    <row r="47" spans="1:18" ht="14.25" customHeight="1"/>
    <row r="48" spans="1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16:H16"/>
    <mergeCell ref="J16:N16"/>
    <mergeCell ref="A2:R2"/>
    <mergeCell ref="Q5:Q6"/>
    <mergeCell ref="R5:R6"/>
    <mergeCell ref="D4:H4"/>
    <mergeCell ref="J4:N4"/>
    <mergeCell ref="D6:H6"/>
    <mergeCell ref="J6:N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2B37-7D06-41EC-9BC9-988C756CCD25}">
  <sheetPr>
    <outlinePr summaryBelow="0" summaryRight="0"/>
  </sheetPr>
  <dimension ref="A1:K999"/>
  <sheetViews>
    <sheetView tabSelected="1" zoomScale="80" zoomScaleNormal="80" workbookViewId="0">
      <selection activeCell="F8" sqref="F8"/>
    </sheetView>
  </sheetViews>
  <sheetFormatPr defaultColWidth="14.44140625" defaultRowHeight="15" customHeight="1"/>
  <cols>
    <col min="1" max="1" width="16.5546875" style="56" customWidth="1"/>
    <col min="2" max="3" width="3.77734375" style="136" customWidth="1"/>
    <col min="4" max="7" width="30.77734375" style="56" customWidth="1"/>
    <col min="8" max="8" width="8.6640625" style="56" customWidth="1"/>
    <col min="9" max="9" width="8.6640625" style="136" customWidth="1"/>
    <col min="10" max="10" width="12.44140625" style="56" customWidth="1"/>
    <col min="11" max="11" width="15.5546875" style="56" customWidth="1"/>
    <col min="12" max="24" width="8.6640625" style="56" customWidth="1"/>
    <col min="25" max="16384" width="14.44140625" style="56"/>
  </cols>
  <sheetData>
    <row r="1" spans="1:11" ht="14.25" customHeight="1">
      <c r="A1" s="128"/>
      <c r="B1" s="135"/>
      <c r="C1" s="135"/>
      <c r="D1" s="57"/>
      <c r="E1" s="57"/>
      <c r="F1" s="57"/>
      <c r="G1" s="57"/>
      <c r="H1" s="58"/>
      <c r="I1" s="135"/>
      <c r="J1" s="58"/>
      <c r="K1" s="57"/>
    </row>
    <row r="2" spans="1:11" ht="14.25" customHeight="1">
      <c r="A2" s="13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4.25" customHeight="1">
      <c r="A3" s="57"/>
      <c r="B3" s="135"/>
      <c r="C3" s="135"/>
      <c r="D3" s="57"/>
      <c r="E3" s="57"/>
      <c r="F3" s="57"/>
      <c r="G3" s="57"/>
      <c r="H3" s="58"/>
      <c r="I3" s="135"/>
      <c r="J3" s="58"/>
      <c r="K3" s="57"/>
    </row>
    <row r="4" spans="1:11" ht="42.6" customHeight="1">
      <c r="A4" s="114" t="s">
        <v>0</v>
      </c>
      <c r="B4" s="135"/>
      <c r="C4" s="135"/>
      <c r="D4" s="113" t="s">
        <v>43</v>
      </c>
      <c r="E4" s="112" t="s">
        <v>42</v>
      </c>
      <c r="F4" s="110" t="s">
        <v>41</v>
      </c>
      <c r="G4" s="110" t="s">
        <v>40</v>
      </c>
      <c r="H4" s="58"/>
      <c r="I4" s="135"/>
      <c r="J4" s="108" t="s">
        <v>39</v>
      </c>
      <c r="K4" s="107" t="s">
        <v>7</v>
      </c>
    </row>
    <row r="5" spans="1:11" ht="14.25" customHeight="1">
      <c r="A5" s="105" t="s">
        <v>8</v>
      </c>
      <c r="B5" s="135"/>
      <c r="C5" s="135"/>
      <c r="D5" s="104" t="s">
        <v>8</v>
      </c>
      <c r="E5" s="103"/>
      <c r="F5" s="102"/>
      <c r="G5" s="127" t="s">
        <v>8</v>
      </c>
      <c r="H5" s="99" t="s">
        <v>9</v>
      </c>
      <c r="I5" s="135"/>
      <c r="J5" s="106"/>
      <c r="K5" s="106"/>
    </row>
    <row r="6" spans="1:11" ht="14.25" customHeight="1">
      <c r="A6" s="92">
        <v>802102130</v>
      </c>
      <c r="B6" s="135"/>
      <c r="C6" s="135"/>
      <c r="D6" s="87">
        <v>3</v>
      </c>
      <c r="E6" s="91">
        <v>2</v>
      </c>
      <c r="F6" s="89">
        <v>2</v>
      </c>
      <c r="G6" s="87">
        <v>0</v>
      </c>
      <c r="H6" s="86">
        <f>SUM(D6:G6)</f>
        <v>7</v>
      </c>
      <c r="I6" s="135"/>
      <c r="J6" s="69">
        <f>H6</f>
        <v>7</v>
      </c>
      <c r="K6" s="80" t="str">
        <f>IF(AND(J6&gt;16,J6&lt;=20),"Exceptional",IF(AND(J6&gt;=11,J6&lt;=15),"Acceptable",IF(AND(J6&gt;=6,J6&lt;=10),"Marginal",IF(AND(J6&gt;=0,J6&lt;=5),"Poor"))))</f>
        <v>Marginal</v>
      </c>
    </row>
    <row r="7" spans="1:11" ht="14.25" customHeight="1">
      <c r="A7" s="92">
        <f>A6+1</f>
        <v>802102131</v>
      </c>
      <c r="B7" s="135"/>
      <c r="C7" s="135"/>
      <c r="D7" s="87">
        <v>2</v>
      </c>
      <c r="E7" s="91">
        <v>2</v>
      </c>
      <c r="F7" s="89">
        <v>2</v>
      </c>
      <c r="G7" s="87">
        <v>3</v>
      </c>
      <c r="H7" s="86">
        <f>SUM(D7:G7)</f>
        <v>9</v>
      </c>
      <c r="I7" s="135"/>
      <c r="J7" s="69">
        <f>H7</f>
        <v>9</v>
      </c>
      <c r="K7" s="80" t="str">
        <f>IF(AND(J7&gt;16,J7&lt;=20),"Exceptional",IF(AND(J7&gt;=11,J7&lt;=15),"Acceptable",IF(AND(J7&gt;=6,J7&lt;=10),"Marginal",IF(AND(J7&gt;=0,J7&lt;=5),"Poor"))))</f>
        <v>Marginal</v>
      </c>
    </row>
    <row r="8" spans="1:11" ht="14.25" customHeight="1">
      <c r="A8" s="92">
        <f>A7+1</f>
        <v>802102132</v>
      </c>
      <c r="B8" s="135"/>
      <c r="C8" s="135"/>
      <c r="D8" s="87">
        <v>4</v>
      </c>
      <c r="E8" s="91">
        <v>4</v>
      </c>
      <c r="F8" s="89">
        <v>4</v>
      </c>
      <c r="G8" s="87">
        <v>4</v>
      </c>
      <c r="H8" s="86">
        <f>SUM(D8:G8)</f>
        <v>16</v>
      </c>
      <c r="I8" s="135"/>
      <c r="J8" s="69">
        <f>H8</f>
        <v>16</v>
      </c>
      <c r="K8" s="80" t="b">
        <f>IF(AND(J8&gt;16,J8&lt;=20),"Exceptional",IF(AND(J8&gt;=11,J8&lt;=15),"Acceptable",IF(AND(J8&gt;=6,J8&lt;=10),"Marginal",IF(AND(J8&gt;=0,J8&lt;=5),"Poor"))))</f>
        <v>0</v>
      </c>
    </row>
    <row r="9" spans="1:11" ht="14.25" customHeight="1">
      <c r="A9" s="92">
        <f>A8+1</f>
        <v>802102133</v>
      </c>
      <c r="B9" s="135"/>
      <c r="C9" s="135"/>
      <c r="D9" s="87">
        <v>4</v>
      </c>
      <c r="E9" s="91">
        <v>4</v>
      </c>
      <c r="F9" s="89">
        <v>4</v>
      </c>
      <c r="G9" s="87">
        <v>1</v>
      </c>
      <c r="H9" s="86">
        <f>SUM(D9:G9)</f>
        <v>13</v>
      </c>
      <c r="I9" s="135"/>
      <c r="J9" s="69">
        <f>H9</f>
        <v>13</v>
      </c>
      <c r="K9" s="80" t="str">
        <f>IF(AND(J9&gt;16,J9&lt;=20),"Exceptional",IF(AND(J9&gt;=11,J9&lt;=15),"Acceptable",IF(AND(J9&gt;=6,J9&lt;=10),"Marginal",IF(AND(J9&gt;=0,J9&lt;=5),"Poor"))))</f>
        <v>Acceptable</v>
      </c>
    </row>
    <row r="10" spans="1:11" ht="14.25" customHeight="1">
      <c r="A10" s="92">
        <f>A9+1</f>
        <v>802102134</v>
      </c>
      <c r="B10" s="135"/>
      <c r="C10" s="135"/>
      <c r="D10" s="87">
        <v>4</v>
      </c>
      <c r="E10" s="91">
        <v>4</v>
      </c>
      <c r="F10" s="89">
        <v>3</v>
      </c>
      <c r="G10" s="87">
        <v>4</v>
      </c>
      <c r="H10" s="86">
        <f>SUM(D10:G10)</f>
        <v>15</v>
      </c>
      <c r="I10" s="135"/>
      <c r="J10" s="69">
        <f>H10</f>
        <v>15</v>
      </c>
      <c r="K10" s="80" t="str">
        <f>IF(AND(J10&gt;16,J10&lt;=20),"Exceptional",IF(AND(J10&gt;=11,J10&lt;=15),"Acceptable",IF(AND(J10&gt;=6,J10&lt;=10),"Marginal",IF(AND(J10&gt;=0,J10&lt;=5),"Poor"))))</f>
        <v>Acceptable</v>
      </c>
    </row>
    <row r="11" spans="1:11" ht="14.25" customHeight="1">
      <c r="A11" s="92">
        <f>A10+1</f>
        <v>802102135</v>
      </c>
      <c r="B11" s="135"/>
      <c r="C11" s="135"/>
      <c r="D11" s="87">
        <v>4</v>
      </c>
      <c r="E11" s="91">
        <v>3</v>
      </c>
      <c r="F11" s="89">
        <v>3</v>
      </c>
      <c r="G11" s="87">
        <v>1</v>
      </c>
      <c r="H11" s="86">
        <f>SUM(D11:G11)</f>
        <v>11</v>
      </c>
      <c r="I11" s="135"/>
      <c r="J11" s="69">
        <f>H11</f>
        <v>11</v>
      </c>
      <c r="K11" s="80" t="str">
        <f>IF(AND(J11&gt;16,J11&lt;=20),"Exceptional",IF(AND(J11&gt;=11,J11&lt;=15),"Acceptable",IF(AND(J11&gt;=6,J11&lt;=10),"Marginal",IF(AND(J11&gt;=0,J11&lt;=5),"Poor"))))</f>
        <v>Acceptable</v>
      </c>
    </row>
    <row r="12" spans="1:11" ht="14.25" customHeight="1">
      <c r="A12" s="92">
        <f>A11+1</f>
        <v>802102136</v>
      </c>
      <c r="B12" s="135"/>
      <c r="C12" s="135"/>
      <c r="D12" s="87">
        <v>4</v>
      </c>
      <c r="E12" s="91">
        <v>3</v>
      </c>
      <c r="F12" s="89">
        <v>2</v>
      </c>
      <c r="G12" s="87">
        <v>0</v>
      </c>
      <c r="H12" s="86">
        <f>SUM(D12:G12)</f>
        <v>9</v>
      </c>
      <c r="I12" s="135"/>
      <c r="J12" s="69">
        <f>H12</f>
        <v>9</v>
      </c>
      <c r="K12" s="80" t="str">
        <f>IF(AND(J12&gt;16,J12&lt;=20),"Exceptional",IF(AND(J12&gt;=11,J12&lt;=15),"Acceptable",IF(AND(J12&gt;=6,J12&lt;=10),"Marginal",IF(AND(J12&gt;=0,J12&lt;=5),"Poor"))))</f>
        <v>Marginal</v>
      </c>
    </row>
    <row r="13" spans="1:11" ht="14.25" customHeight="1">
      <c r="A13" s="92">
        <f>A12+1</f>
        <v>802102137</v>
      </c>
      <c r="B13" s="135"/>
      <c r="C13" s="135"/>
      <c r="D13" s="87">
        <v>2</v>
      </c>
      <c r="E13" s="91">
        <v>2</v>
      </c>
      <c r="F13" s="89">
        <v>2</v>
      </c>
      <c r="G13" s="87">
        <v>0</v>
      </c>
      <c r="H13" s="86">
        <f>SUM(D13:G13)</f>
        <v>6</v>
      </c>
      <c r="I13" s="135"/>
      <c r="J13" s="69">
        <f>H13</f>
        <v>6</v>
      </c>
      <c r="K13" s="80" t="str">
        <f>IF(AND(J13&gt;16,J13&lt;=20),"Exceptional",IF(AND(J13&gt;=11,J13&lt;=15),"Acceptable",IF(AND(J13&gt;=6,J13&lt;=10),"Marginal",IF(AND(J13&gt;=0,J13&lt;=5),"Poor"))))</f>
        <v>Marginal</v>
      </c>
    </row>
    <row r="14" spans="1:11" ht="14.25" customHeight="1">
      <c r="A14" s="92">
        <f>A13+1</f>
        <v>802102138</v>
      </c>
      <c r="B14" s="135"/>
      <c r="C14" s="135"/>
      <c r="D14" s="87">
        <v>4</v>
      </c>
      <c r="E14" s="91">
        <v>4</v>
      </c>
      <c r="F14" s="89">
        <v>3</v>
      </c>
      <c r="G14" s="87">
        <v>0</v>
      </c>
      <c r="H14" s="86">
        <f>SUM(D14:G14)</f>
        <v>11</v>
      </c>
      <c r="I14" s="135"/>
      <c r="J14" s="69">
        <f>H14</f>
        <v>11</v>
      </c>
      <c r="K14" s="80" t="str">
        <f>IF(AND(J14&gt;16,J14&lt;=20),"Exceptional",IF(AND(J14&gt;=11,J14&lt;=15),"Acceptable",IF(AND(J14&gt;=6,J14&lt;=10),"Marginal",IF(AND(J14&gt;=0,J14&lt;=5),"Poor"))))</f>
        <v>Acceptable</v>
      </c>
    </row>
    <row r="15" spans="1:11" ht="14.25" customHeight="1">
      <c r="A15" s="105" t="s">
        <v>10</v>
      </c>
      <c r="B15" s="135"/>
      <c r="C15" s="135"/>
      <c r="D15" s="104" t="s">
        <v>10</v>
      </c>
      <c r="E15" s="103"/>
      <c r="F15" s="102"/>
      <c r="G15" s="127" t="s">
        <v>10</v>
      </c>
      <c r="H15" s="86">
        <f>SUM(D15:G15)</f>
        <v>0</v>
      </c>
      <c r="I15" s="135"/>
      <c r="J15" s="69">
        <f>H15</f>
        <v>0</v>
      </c>
      <c r="K15" s="97"/>
    </row>
    <row r="16" spans="1:11" ht="14.25" customHeight="1">
      <c r="A16" s="92">
        <v>802131080</v>
      </c>
      <c r="B16" s="135"/>
      <c r="C16" s="135"/>
      <c r="D16" s="87">
        <v>4</v>
      </c>
      <c r="E16" s="91">
        <v>4</v>
      </c>
      <c r="F16" s="89">
        <v>4</v>
      </c>
      <c r="G16" s="87">
        <v>1</v>
      </c>
      <c r="H16" s="86">
        <f>SUM(D16:G16)</f>
        <v>13</v>
      </c>
      <c r="I16" s="135"/>
      <c r="J16" s="69">
        <f>H16</f>
        <v>13</v>
      </c>
      <c r="K16" s="80" t="str">
        <f>IF(AND(J16&gt;=16,J16&lt;=20),"Exceptional",IF(AND(J16&gt;=11,J16&lt;=15),"Acceptable",IF(AND(J16&gt;=6,J16&lt;=10),"Marginal",IF(AND(J16&gt;=0,J16&lt;=5),"Poor"))))</f>
        <v>Acceptable</v>
      </c>
    </row>
    <row r="17" spans="1:11" ht="14.25" customHeight="1">
      <c r="A17" s="92">
        <f>A16+1</f>
        <v>802131081</v>
      </c>
      <c r="B17" s="135"/>
      <c r="C17" s="135"/>
      <c r="D17" s="87">
        <v>3</v>
      </c>
      <c r="E17" s="91">
        <v>2</v>
      </c>
      <c r="F17" s="89">
        <v>2</v>
      </c>
      <c r="G17" s="87">
        <v>0</v>
      </c>
      <c r="H17" s="86">
        <f>SUM(D17:G17)</f>
        <v>7</v>
      </c>
      <c r="I17" s="135"/>
      <c r="J17" s="69">
        <f>H17</f>
        <v>7</v>
      </c>
      <c r="K17" s="80" t="str">
        <f>IF(AND(J17&gt;16,J17&lt;=20),"Exceptional",IF(AND(J17&gt;=11,J17&lt;=15),"Acceptable",IF(AND(J17&gt;=6,J17&lt;=10),"Marginal",IF(AND(J17&gt;=0,J17&lt;=5),"Poor"))))</f>
        <v>Marginal</v>
      </c>
    </row>
    <row r="18" spans="1:11" ht="14.25" customHeight="1">
      <c r="A18" s="92">
        <f>A17+1</f>
        <v>802131082</v>
      </c>
      <c r="B18" s="135"/>
      <c r="C18" s="135"/>
      <c r="D18" s="87">
        <v>3</v>
      </c>
      <c r="E18" s="91">
        <v>2</v>
      </c>
      <c r="F18" s="89">
        <v>2</v>
      </c>
      <c r="G18" s="87">
        <v>1</v>
      </c>
      <c r="H18" s="86">
        <f>SUM(D18:G18)</f>
        <v>8</v>
      </c>
      <c r="I18" s="135"/>
      <c r="J18" s="69">
        <f>H18</f>
        <v>8</v>
      </c>
      <c r="K18" s="80" t="str">
        <f>IF(AND(J18&gt;16,J18&lt;=20),"Exceptional",IF(AND(J18&gt;=11,J18&lt;=15),"Acceptable",IF(AND(J18&gt;=6,J18&lt;=10),"Marginal",IF(AND(J18&gt;=0,J18&lt;=5),"Poor"))))</f>
        <v>Marginal</v>
      </c>
    </row>
    <row r="19" spans="1:11" ht="14.25" customHeight="1">
      <c r="A19" s="92">
        <f>A18+1</f>
        <v>802131083</v>
      </c>
      <c r="B19" s="135"/>
      <c r="C19" s="135"/>
      <c r="D19" s="87">
        <v>3</v>
      </c>
      <c r="E19" s="91">
        <v>2</v>
      </c>
      <c r="F19" s="89">
        <v>2</v>
      </c>
      <c r="G19" s="87">
        <v>1</v>
      </c>
      <c r="H19" s="86">
        <f>SUM(D19:G19)</f>
        <v>8</v>
      </c>
      <c r="I19" s="135"/>
      <c r="J19" s="69">
        <f>H19</f>
        <v>8</v>
      </c>
      <c r="K19" s="80" t="str">
        <f>IF(AND(J19&gt;16,J19&lt;=20),"Exceptional",IF(AND(J19&gt;=11,J19&lt;=15),"Acceptable",IF(AND(J19&gt;=6,J19&lt;=10),"Marginal",IF(AND(J19&gt;=0,J19&lt;=5),"Poor"))))</f>
        <v>Marginal</v>
      </c>
    </row>
    <row r="20" spans="1:11" ht="14.25" customHeight="1">
      <c r="A20" s="92">
        <f>A19+1</f>
        <v>802131084</v>
      </c>
      <c r="B20" s="135"/>
      <c r="C20" s="135"/>
      <c r="D20" s="87">
        <v>4</v>
      </c>
      <c r="E20" s="91">
        <v>4</v>
      </c>
      <c r="F20" s="89">
        <v>4</v>
      </c>
      <c r="G20" s="87">
        <v>1</v>
      </c>
      <c r="H20" s="86">
        <f>SUM(D20:G20)</f>
        <v>13</v>
      </c>
      <c r="I20" s="135"/>
      <c r="J20" s="69">
        <f>H20</f>
        <v>13</v>
      </c>
      <c r="K20" s="80" t="str">
        <f>IF(AND(J20&gt;16,J20&lt;=20),"Exceptional",IF(AND(J20&gt;=11,J20&lt;=15),"Acceptable",IF(AND(J20&gt;=6,J20&lt;=10),"Marginal",IF(AND(J20&gt;=0,J20&lt;=5),"Poor"))))</f>
        <v>Acceptable</v>
      </c>
    </row>
    <row r="21" spans="1:11" ht="14.25" customHeight="1">
      <c r="A21" s="92">
        <f>A20+1</f>
        <v>802131085</v>
      </c>
      <c r="B21" s="135"/>
      <c r="C21" s="135"/>
      <c r="D21" s="87">
        <v>3</v>
      </c>
      <c r="E21" s="91">
        <v>2</v>
      </c>
      <c r="F21" s="89">
        <v>2</v>
      </c>
      <c r="G21" s="87">
        <v>1</v>
      </c>
      <c r="H21" s="86">
        <f>SUM(D21:G21)</f>
        <v>8</v>
      </c>
      <c r="I21" s="135"/>
      <c r="J21" s="69">
        <f>H21</f>
        <v>8</v>
      </c>
      <c r="K21" s="80" t="str">
        <f>IF(AND(J21&gt;16,J21&lt;=20),"Exceptional",IF(AND(J21&gt;=11,J21&lt;=15),"Acceptable",IF(AND(J21&gt;=6,J21&lt;=10),"Marginal",IF(AND(J21&gt;=0,J21&lt;=5),"Poor"))))</f>
        <v>Marginal</v>
      </c>
    </row>
    <row r="22" spans="1:11" ht="14.25" customHeight="1">
      <c r="A22" s="92">
        <f>A21+1</f>
        <v>802131086</v>
      </c>
      <c r="B22" s="135"/>
      <c r="C22" s="135"/>
      <c r="D22" s="87">
        <v>4</v>
      </c>
      <c r="E22" s="91">
        <v>3</v>
      </c>
      <c r="F22" s="89">
        <v>3</v>
      </c>
      <c r="G22" s="87">
        <v>2</v>
      </c>
      <c r="H22" s="86">
        <f>SUM(D22:G22)</f>
        <v>12</v>
      </c>
      <c r="I22" s="135"/>
      <c r="J22" s="69">
        <f>H22</f>
        <v>12</v>
      </c>
      <c r="K22" s="80" t="str">
        <f>IF(AND(J22&gt;16,J22&lt;=20),"Exceptional",IF(AND(J22&gt;=11,J22&lt;=15),"Acceptable",IF(AND(J22&gt;=6,J22&lt;=10),"Marginal",IF(AND(J22&gt;=0,J22&lt;=5),"Poor"))))</f>
        <v>Acceptable</v>
      </c>
    </row>
    <row r="23" spans="1:11" ht="14.25" customHeight="1">
      <c r="A23" s="92">
        <f>A22+1</f>
        <v>802131087</v>
      </c>
      <c r="B23" s="135"/>
      <c r="C23" s="135"/>
      <c r="D23" s="87">
        <v>2</v>
      </c>
      <c r="E23" s="91">
        <v>2</v>
      </c>
      <c r="F23" s="89">
        <v>1</v>
      </c>
      <c r="G23" s="87">
        <v>0</v>
      </c>
      <c r="H23" s="86">
        <f>SUM(D23:G23)</f>
        <v>5</v>
      </c>
      <c r="I23" s="135"/>
      <c r="J23" s="69">
        <f>H23</f>
        <v>5</v>
      </c>
      <c r="K23" s="80" t="str">
        <f>IF(AND(J23&gt;16,J23&lt;=20),"Exceptional",IF(AND(J23&gt;=11,J23&lt;=15),"Acceptable",IF(AND(J23&gt;=6,J23&lt;=10),"Marginal",IF(AND(J23&gt;=0,J23&lt;=5),"Poor"))))</f>
        <v>Poor</v>
      </c>
    </row>
    <row r="24" spans="1:11" ht="14.25" customHeight="1">
      <c r="A24" s="92">
        <f>A23+1</f>
        <v>802131088</v>
      </c>
      <c r="B24" s="135"/>
      <c r="C24" s="135"/>
      <c r="D24" s="87">
        <v>4</v>
      </c>
      <c r="E24" s="91">
        <v>4</v>
      </c>
      <c r="F24" s="89">
        <v>4</v>
      </c>
      <c r="G24" s="87">
        <v>1</v>
      </c>
      <c r="H24" s="86">
        <f>SUM(D24:G24)</f>
        <v>13</v>
      </c>
      <c r="I24" s="135"/>
      <c r="J24" s="69">
        <f>H24</f>
        <v>13</v>
      </c>
      <c r="K24" s="80" t="str">
        <f>IF(AND(J24&gt;16,J24&lt;=20),"Exceptional",IF(AND(J24&gt;=11,J24&lt;=15),"Acceptable",IF(AND(J24&gt;=6,J24&lt;=10),"Marginal",IF(AND(J24&gt;=0,J24&lt;=5),"Poor"))))</f>
        <v>Acceptable</v>
      </c>
    </row>
    <row r="25" spans="1:11" ht="14.25" customHeight="1">
      <c r="A25" s="96">
        <v>841116244</v>
      </c>
      <c r="B25" s="135"/>
      <c r="C25" s="135"/>
      <c r="D25" s="93">
        <v>1</v>
      </c>
      <c r="E25" s="95">
        <v>1</v>
      </c>
      <c r="F25" s="94">
        <v>1</v>
      </c>
      <c r="G25" s="93">
        <v>0</v>
      </c>
      <c r="H25" s="86">
        <f>SUM(D25:G25)</f>
        <v>3</v>
      </c>
      <c r="I25" s="135"/>
      <c r="J25" s="69">
        <f>H25</f>
        <v>3</v>
      </c>
      <c r="K25" s="126" t="str">
        <f>IF(AND(J25&gt;16,J25&lt;=20),"Exceptional",IF(AND(J25&gt;=11,J25&lt;=15),"Acceptable",IF(AND(J25&gt;=6,J25&lt;=10),"Marginal",IF(AND(J25&gt;=0,J25&lt;=5),"Poor"))))</f>
        <v>Poor</v>
      </c>
    </row>
    <row r="26" spans="1:11" ht="14.25" customHeight="1">
      <c r="A26" s="92">
        <f>A25+1</f>
        <v>841116245</v>
      </c>
      <c r="B26" s="135"/>
      <c r="C26" s="135"/>
      <c r="D26" s="87">
        <v>3</v>
      </c>
      <c r="E26" s="91">
        <v>1</v>
      </c>
      <c r="F26" s="89">
        <v>2</v>
      </c>
      <c r="G26" s="87">
        <v>3</v>
      </c>
      <c r="H26" s="86">
        <f>SUM(D26:G26)</f>
        <v>9</v>
      </c>
      <c r="I26" s="135"/>
      <c r="J26" s="69">
        <f>H26</f>
        <v>9</v>
      </c>
      <c r="K26" s="80" t="str">
        <f>IF(AND(J26&gt;16,J26&lt;=20),"Exceptional",IF(AND(J26&gt;=11,J26&lt;=15),"Acceptable",IF(AND(J26&gt;=6,J26&lt;=10),"Marginal",IF(AND(J26&gt;=0,J26&lt;=5),"Poor"))))</f>
        <v>Marginal</v>
      </c>
    </row>
    <row r="27" spans="1:11" ht="14.25" customHeight="1">
      <c r="A27" s="92">
        <f>A26+1</f>
        <v>841116246</v>
      </c>
      <c r="B27" s="135"/>
      <c r="C27" s="135"/>
      <c r="D27" s="87">
        <v>2</v>
      </c>
      <c r="E27" s="91">
        <v>1</v>
      </c>
      <c r="F27" s="89">
        <v>1</v>
      </c>
      <c r="G27" s="87">
        <v>0</v>
      </c>
      <c r="H27" s="86">
        <f>SUM(D27:G27)</f>
        <v>4</v>
      </c>
      <c r="I27" s="135"/>
      <c r="J27" s="69">
        <f>H27</f>
        <v>4</v>
      </c>
      <c r="K27" s="80" t="str">
        <f>IF(AND(J27&gt;16,J27&lt;=20),"Exceptional",IF(AND(J27&gt;=11,J27&lt;=15),"Acceptable",IF(AND(J27&gt;=6,J27&lt;=10),"Marginal",IF(AND(J27&gt;=0,J27&lt;=5),"Poor"))))</f>
        <v>Poor</v>
      </c>
    </row>
    <row r="28" spans="1:11" ht="14.25" customHeight="1">
      <c r="A28" s="92">
        <f>A27+1</f>
        <v>841116247</v>
      </c>
      <c r="B28" s="135"/>
      <c r="C28" s="135"/>
      <c r="D28" s="87">
        <v>3</v>
      </c>
      <c r="E28" s="91">
        <v>2</v>
      </c>
      <c r="F28" s="89">
        <v>2</v>
      </c>
      <c r="G28" s="87">
        <v>1</v>
      </c>
      <c r="H28" s="86">
        <f>SUM(D28:G28)</f>
        <v>8</v>
      </c>
      <c r="I28" s="135"/>
      <c r="J28" s="69">
        <f>H28</f>
        <v>8</v>
      </c>
      <c r="K28" s="80" t="str">
        <f>IF(AND(J28&gt;16,J28&lt;=20),"Exceptional",IF(AND(J28&gt;=11,J28&lt;=15),"Acceptable",IF(AND(J28&gt;=6,J28&lt;=10),"Marginal",IF(AND(J28&gt;=0,J28&lt;=5),"Poor"))))</f>
        <v>Marginal</v>
      </c>
    </row>
    <row r="29" spans="1:11" ht="14.25" customHeight="1">
      <c r="A29" s="92">
        <f>A28+1</f>
        <v>841116248</v>
      </c>
      <c r="B29" s="135"/>
      <c r="C29" s="135"/>
      <c r="D29" s="87">
        <v>3</v>
      </c>
      <c r="E29" s="91">
        <v>2</v>
      </c>
      <c r="F29" s="89">
        <v>2</v>
      </c>
      <c r="G29" s="87">
        <v>3</v>
      </c>
      <c r="H29" s="86">
        <f>SUM(D29:G29)</f>
        <v>10</v>
      </c>
      <c r="I29" s="135"/>
      <c r="J29" s="69">
        <f>H29</f>
        <v>10</v>
      </c>
      <c r="K29" s="80" t="str">
        <f>IF(AND(J29&gt;16,J29&lt;=20),"Exceptional",IF(AND(J29&gt;=11,J29&lt;=15),"Acceptable",IF(AND(J29&gt;=6,J29&lt;=10),"Marginal",IF(AND(J29&gt;=0,J29&lt;=5),"Poor"))))</f>
        <v>Marginal</v>
      </c>
    </row>
    <row r="30" spans="1:11" ht="14.25" customHeight="1" thickBot="1">
      <c r="A30" s="85">
        <v>841129199</v>
      </c>
      <c r="B30" s="135"/>
      <c r="C30" s="135"/>
      <c r="D30" s="82">
        <v>4</v>
      </c>
      <c r="E30" s="84">
        <v>4</v>
      </c>
      <c r="F30" s="83">
        <v>4</v>
      </c>
      <c r="G30" s="82">
        <v>4</v>
      </c>
      <c r="H30" s="86">
        <f>SUM(D30:G30)</f>
        <v>16</v>
      </c>
      <c r="I30" s="135"/>
      <c r="J30" s="69">
        <f>H30</f>
        <v>16</v>
      </c>
      <c r="K30" s="125" t="b">
        <f>IF(AND(J30&gt;16,J30&lt;=20),"Exceptional",IF(AND(J30&gt;=11,J30&lt;=15),"Acceptable",IF(AND(J30&gt;=6,J30&lt;=10),"Marginal",IF(AND(J30&gt;=0,J30&lt;=5),"Poor"))))</f>
        <v>0</v>
      </c>
    </row>
    <row r="31" spans="1:11" ht="14.25" customHeight="1">
      <c r="A31" s="57"/>
      <c r="B31" s="135"/>
      <c r="C31" s="135"/>
      <c r="D31" s="79">
        <f>(AVERAGE(D16:D30)+AVERAGE(D6:D14))/2</f>
        <v>3.2555555555555555</v>
      </c>
      <c r="E31" s="79">
        <f>(AVERAGE(E16:E30)+AVERAGE(E6:E14))/2</f>
        <v>2.7555555555555555</v>
      </c>
      <c r="F31" s="79">
        <f>(AVERAGE(F16:F30)+AVERAGE(F6:F14))/2</f>
        <v>2.5888888888888886</v>
      </c>
      <c r="G31" s="79">
        <f>(AVERAGE(G16:G30)+AVERAGE(G6:G14))/2</f>
        <v>1.3555555555555556</v>
      </c>
      <c r="H31" s="58"/>
      <c r="I31" s="135"/>
      <c r="J31" s="58"/>
      <c r="K31" s="57"/>
    </row>
    <row r="32" spans="1:11" ht="14.25" customHeight="1" thickBot="1">
      <c r="A32" s="57"/>
      <c r="B32" s="135"/>
      <c r="C32" s="135"/>
      <c r="D32" s="57"/>
      <c r="E32" s="57"/>
      <c r="F32" s="57"/>
      <c r="G32" s="57"/>
      <c r="H32" s="58"/>
      <c r="I32" s="135"/>
      <c r="J32" s="58"/>
      <c r="K32" s="57"/>
    </row>
    <row r="33" spans="1:11" ht="14.25" customHeight="1" thickBot="1">
      <c r="A33" s="57"/>
      <c r="B33" s="135"/>
      <c r="C33" s="135"/>
      <c r="D33" s="78" t="s">
        <v>11</v>
      </c>
      <c r="E33" s="77" t="s">
        <v>12</v>
      </c>
      <c r="F33" s="75" t="s">
        <v>13</v>
      </c>
      <c r="G33" s="57"/>
      <c r="H33" s="58"/>
      <c r="I33" s="135"/>
      <c r="J33" s="58"/>
      <c r="K33" s="57"/>
    </row>
    <row r="34" spans="1:11" ht="14.25" customHeight="1">
      <c r="A34" s="57"/>
      <c r="B34" s="135"/>
      <c r="C34" s="135"/>
      <c r="D34" s="74" t="s">
        <v>14</v>
      </c>
      <c r="E34" s="73">
        <f>COUNTIF($K$6:$K$30,"Exceptional")</f>
        <v>0</v>
      </c>
      <c r="F34" s="71">
        <f>E34/$E$38</f>
        <v>0</v>
      </c>
      <c r="G34" s="57"/>
      <c r="H34" s="58"/>
      <c r="I34" s="135"/>
      <c r="J34" s="58"/>
      <c r="K34" s="57"/>
    </row>
    <row r="35" spans="1:11" ht="14.25" customHeight="1">
      <c r="A35" s="57"/>
      <c r="B35" s="135"/>
      <c r="C35" s="135"/>
      <c r="D35" s="70" t="s">
        <v>15</v>
      </c>
      <c r="E35" s="69">
        <f>COUNTIF($K$6:$K$30,"Acceptable")</f>
        <v>8</v>
      </c>
      <c r="F35" s="67">
        <f>E35/$E$38</f>
        <v>0.36363636363636365</v>
      </c>
      <c r="G35" s="57"/>
      <c r="H35" s="58"/>
      <c r="I35" s="135"/>
      <c r="J35" s="58"/>
      <c r="K35" s="57"/>
    </row>
    <row r="36" spans="1:11" ht="14.25" customHeight="1">
      <c r="A36" s="57"/>
      <c r="B36" s="135"/>
      <c r="C36" s="135"/>
      <c r="D36" s="70" t="s">
        <v>16</v>
      </c>
      <c r="E36" s="69">
        <f>COUNTIF($K$6:$K$30,"Marginal")</f>
        <v>11</v>
      </c>
      <c r="F36" s="67">
        <f>E36/$E$38</f>
        <v>0.5</v>
      </c>
      <c r="G36" s="57"/>
      <c r="H36" s="58"/>
      <c r="I36" s="135"/>
      <c r="J36" s="58"/>
      <c r="K36" s="57"/>
    </row>
    <row r="37" spans="1:11" ht="14.25" customHeight="1" thickBot="1">
      <c r="A37" s="57"/>
      <c r="B37" s="135"/>
      <c r="C37" s="135"/>
      <c r="D37" s="66" t="s">
        <v>17</v>
      </c>
      <c r="E37" s="65">
        <f>COUNTIF($K$6:$K$30,"Poor")</f>
        <v>3</v>
      </c>
      <c r="F37" s="63">
        <f>E37/$E$38</f>
        <v>0.13636363636363635</v>
      </c>
      <c r="G37" s="57"/>
      <c r="H37" s="58"/>
      <c r="I37" s="135"/>
      <c r="J37" s="58"/>
      <c r="K37" s="57"/>
    </row>
    <row r="38" spans="1:11" ht="14.25" customHeight="1" thickBot="1">
      <c r="A38" s="57"/>
      <c r="B38" s="135"/>
      <c r="C38" s="135"/>
      <c r="D38" s="62" t="s">
        <v>18</v>
      </c>
      <c r="E38" s="61">
        <f>SUM(E34:E37)</f>
        <v>22</v>
      </c>
      <c r="F38" s="59">
        <f>SUM(F34:F37)</f>
        <v>1</v>
      </c>
      <c r="G38" s="57"/>
      <c r="H38" s="58"/>
      <c r="I38" s="135"/>
      <c r="J38" s="58"/>
      <c r="K38" s="57"/>
    </row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J4:J5"/>
    <mergeCell ref="K4:K5"/>
    <mergeCell ref="D5:F5"/>
    <mergeCell ref="D15:F15"/>
    <mergeCell ref="A2:K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8A5D-08C1-4147-AD21-AC30C17817A0}">
  <sheetPr>
    <outlinePr summaryBelow="0" summaryRight="0"/>
    <pageSetUpPr fitToPage="1"/>
  </sheetPr>
  <dimension ref="A1:N1000"/>
  <sheetViews>
    <sheetView zoomScale="80" zoomScaleNormal="80" workbookViewId="0">
      <selection activeCell="B26" sqref="B26:C31"/>
    </sheetView>
  </sheetViews>
  <sheetFormatPr defaultColWidth="14.44140625" defaultRowHeight="15" customHeight="1"/>
  <cols>
    <col min="1" max="1" width="16.5546875" style="56" customWidth="1"/>
    <col min="2" max="3" width="3.77734375" style="56" customWidth="1"/>
    <col min="4" max="4" width="14" style="56" customWidth="1"/>
    <col min="5" max="7" width="12.109375" style="56" customWidth="1"/>
    <col min="8" max="8" width="13.109375" style="56" customWidth="1"/>
    <col min="9" max="9" width="13.33203125" style="56" customWidth="1"/>
    <col min="10" max="10" width="12.88671875" style="56" customWidth="1"/>
    <col min="11" max="11" width="8.6640625" style="56" customWidth="1"/>
    <col min="12" max="12" width="5.21875" style="56" customWidth="1"/>
    <col min="13" max="13" width="12.44140625" style="56" customWidth="1"/>
    <col min="14" max="14" width="15.5546875" style="56" customWidth="1"/>
    <col min="15" max="21" width="8.6640625" style="56" customWidth="1"/>
    <col min="22" max="16384" width="14.44140625" style="56"/>
  </cols>
  <sheetData>
    <row r="1" spans="1:14" ht="14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8"/>
      <c r="N1" s="57"/>
    </row>
    <row r="2" spans="1:14" ht="14.25" customHeight="1">
      <c r="A2" s="120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4.25" customHeight="1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8"/>
      <c r="L3" s="57"/>
      <c r="M3" s="58"/>
      <c r="N3" s="57"/>
    </row>
    <row r="4" spans="1:14" ht="14.25" customHeight="1">
      <c r="A4" s="57"/>
      <c r="B4" s="57"/>
      <c r="C4" s="57"/>
      <c r="D4" s="118">
        <v>5</v>
      </c>
      <c r="E4" s="117"/>
      <c r="F4" s="117"/>
      <c r="G4" s="117"/>
      <c r="H4" s="117"/>
      <c r="I4" s="117"/>
      <c r="J4" s="116"/>
      <c r="K4" s="58"/>
      <c r="L4" s="57"/>
      <c r="M4" s="58"/>
      <c r="N4" s="57"/>
    </row>
    <row r="5" spans="1:14" ht="62.25" customHeight="1">
      <c r="A5" s="114" t="s">
        <v>0</v>
      </c>
      <c r="B5" s="57"/>
      <c r="C5" s="57"/>
      <c r="D5" s="113" t="s">
        <v>50</v>
      </c>
      <c r="E5" s="112" t="s">
        <v>49</v>
      </c>
      <c r="F5" s="110" t="s">
        <v>48</v>
      </c>
      <c r="G5" s="111" t="s">
        <v>47</v>
      </c>
      <c r="H5" s="111" t="s">
        <v>46</v>
      </c>
      <c r="I5" s="111" t="s">
        <v>45</v>
      </c>
      <c r="J5" s="110" t="s">
        <v>44</v>
      </c>
      <c r="K5" s="58"/>
      <c r="L5" s="57"/>
      <c r="M5" s="108" t="s">
        <v>27</v>
      </c>
      <c r="N5" s="107" t="s">
        <v>7</v>
      </c>
    </row>
    <row r="6" spans="1:14" ht="14.25" customHeight="1">
      <c r="A6" s="105" t="s">
        <v>8</v>
      </c>
      <c r="B6" s="57"/>
      <c r="C6" s="57"/>
      <c r="D6" s="104" t="s">
        <v>8</v>
      </c>
      <c r="E6" s="103"/>
      <c r="F6" s="103"/>
      <c r="G6" s="103"/>
      <c r="H6" s="103"/>
      <c r="I6" s="103"/>
      <c r="J6" s="102"/>
      <c r="K6" s="101" t="s">
        <v>9</v>
      </c>
      <c r="L6" s="57"/>
      <c r="M6" s="106"/>
      <c r="N6" s="106"/>
    </row>
    <row r="7" spans="1:14" ht="14.25" customHeight="1">
      <c r="A7" s="92">
        <v>802102130</v>
      </c>
      <c r="B7" s="57"/>
      <c r="C7" s="57"/>
      <c r="D7" s="87">
        <v>3</v>
      </c>
      <c r="E7" s="91">
        <v>2</v>
      </c>
      <c r="F7" s="90">
        <v>2</v>
      </c>
      <c r="G7" s="90">
        <v>4</v>
      </c>
      <c r="H7" s="90">
        <v>4</v>
      </c>
      <c r="I7" s="90">
        <v>2</v>
      </c>
      <c r="J7" s="89">
        <v>2</v>
      </c>
      <c r="K7" s="88">
        <f>SUM(D7:J7)</f>
        <v>19</v>
      </c>
      <c r="L7" s="57"/>
      <c r="M7" s="69">
        <f>K7</f>
        <v>19</v>
      </c>
      <c r="N7" s="80" t="str">
        <f>IF(AND(M7&gt;35,M7&lt;=44),"Exceptional",IF(AND(M7&gt;=24,M7&lt;=35),"Acceptable",IF(AND(M7&gt;=13,M7&lt;=24),"Marginal",IF(AND(M7&gt;=0,M7&lt;=13),"Poor"))))</f>
        <v>Marginal</v>
      </c>
    </row>
    <row r="8" spans="1:14" ht="14.25" customHeight="1">
      <c r="A8" s="92">
        <f>A7+1</f>
        <v>802102131</v>
      </c>
      <c r="B8" s="57"/>
      <c r="C8" s="57"/>
      <c r="D8" s="87">
        <v>2</v>
      </c>
      <c r="E8" s="91">
        <v>2</v>
      </c>
      <c r="F8" s="90">
        <v>2</v>
      </c>
      <c r="G8" s="90">
        <v>4</v>
      </c>
      <c r="H8" s="90">
        <v>4</v>
      </c>
      <c r="I8" s="90">
        <v>2</v>
      </c>
      <c r="J8" s="89">
        <v>2</v>
      </c>
      <c r="K8" s="88">
        <f>SUM(D8:J8)</f>
        <v>18</v>
      </c>
      <c r="L8" s="57"/>
      <c r="M8" s="69">
        <f>K8</f>
        <v>18</v>
      </c>
      <c r="N8" s="80" t="str">
        <f>IF(AND(M8&gt;35,M8&lt;=44),"Exceptional",IF(AND(M8&gt;=24,M8&lt;=35),"Acceptable",IF(AND(M8&gt;=13,M8&lt;=24),"Marginal",IF(AND(M8&gt;=0,M8&lt;=13),"Poor"))))</f>
        <v>Marginal</v>
      </c>
    </row>
    <row r="9" spans="1:14" ht="14.25" customHeight="1">
      <c r="A9" s="92">
        <f>A8+1</f>
        <v>802102132</v>
      </c>
      <c r="B9" s="57"/>
      <c r="C9" s="57"/>
      <c r="D9" s="87">
        <v>4</v>
      </c>
      <c r="E9" s="91">
        <v>4</v>
      </c>
      <c r="F9" s="90">
        <v>2</v>
      </c>
      <c r="G9" s="90">
        <v>4</v>
      </c>
      <c r="H9" s="90">
        <v>4</v>
      </c>
      <c r="I9" s="90">
        <v>2</v>
      </c>
      <c r="J9" s="89">
        <v>4</v>
      </c>
      <c r="K9" s="88">
        <f>SUM(D9:J9)</f>
        <v>24</v>
      </c>
      <c r="L9" s="57"/>
      <c r="M9" s="69">
        <f>K9</f>
        <v>24</v>
      </c>
      <c r="N9" s="80" t="str">
        <f>IF(AND(M9&gt;35,M9&lt;=44),"Exceptional",IF(AND(M9&gt;=24,M9&lt;=35),"Acceptable",IF(AND(M9&gt;=13,M9&lt;=24),"Marginal",IF(AND(M9&gt;=0,M9&lt;=13),"Poor"))))</f>
        <v>Acceptable</v>
      </c>
    </row>
    <row r="10" spans="1:14" ht="14.25" customHeight="1">
      <c r="A10" s="92">
        <f>A9+1</f>
        <v>802102133</v>
      </c>
      <c r="B10" s="57"/>
      <c r="C10" s="57"/>
      <c r="D10" s="87">
        <v>4</v>
      </c>
      <c r="E10" s="91">
        <v>4</v>
      </c>
      <c r="F10" s="90">
        <v>2</v>
      </c>
      <c r="G10" s="90">
        <v>4</v>
      </c>
      <c r="H10" s="90">
        <v>4</v>
      </c>
      <c r="I10" s="90">
        <v>2</v>
      </c>
      <c r="J10" s="89">
        <v>4</v>
      </c>
      <c r="K10" s="88">
        <f>SUM(D10:J10)</f>
        <v>24</v>
      </c>
      <c r="L10" s="57"/>
      <c r="M10" s="69">
        <f>K10</f>
        <v>24</v>
      </c>
      <c r="N10" s="80" t="str">
        <f>IF(AND(M10&gt;35,M10&lt;=44),"Exceptional",IF(AND(M10&gt;=24,M10&lt;=35),"Acceptable",IF(AND(M10&gt;=13,M10&lt;=24),"Marginal",IF(AND(M10&gt;=0,M10&lt;=13),"Poor"))))</f>
        <v>Acceptable</v>
      </c>
    </row>
    <row r="11" spans="1:14" ht="14.25" customHeight="1">
      <c r="A11" s="92">
        <f>A10+1</f>
        <v>802102134</v>
      </c>
      <c r="B11" s="57"/>
      <c r="C11" s="57"/>
      <c r="D11" s="87">
        <v>4</v>
      </c>
      <c r="E11" s="91">
        <v>4</v>
      </c>
      <c r="F11" s="90">
        <v>2</v>
      </c>
      <c r="G11" s="90">
        <v>4</v>
      </c>
      <c r="H11" s="90">
        <v>4</v>
      </c>
      <c r="I11" s="90">
        <v>2</v>
      </c>
      <c r="J11" s="89">
        <v>3</v>
      </c>
      <c r="K11" s="88">
        <f>SUM(D11:J11)</f>
        <v>23</v>
      </c>
      <c r="L11" s="57"/>
      <c r="M11" s="69">
        <f>K11</f>
        <v>23</v>
      </c>
      <c r="N11" s="80" t="str">
        <f>IF(AND(M11&gt;35,M11&lt;=44),"Exceptional",IF(AND(M11&gt;=24,M11&lt;=35),"Acceptable",IF(AND(M11&gt;=13,M11&lt;=24),"Marginal",IF(AND(M11&gt;=0,M11&lt;=13),"Poor"))))</f>
        <v>Marginal</v>
      </c>
    </row>
    <row r="12" spans="1:14" ht="14.25" customHeight="1">
      <c r="A12" s="92">
        <f>A11+1</f>
        <v>802102135</v>
      </c>
      <c r="B12" s="57"/>
      <c r="C12" s="57"/>
      <c r="D12" s="87">
        <v>4</v>
      </c>
      <c r="E12" s="91">
        <v>3</v>
      </c>
      <c r="F12" s="90">
        <v>2</v>
      </c>
      <c r="G12" s="90">
        <v>4</v>
      </c>
      <c r="H12" s="90">
        <v>4</v>
      </c>
      <c r="I12" s="90">
        <v>2</v>
      </c>
      <c r="J12" s="89">
        <v>3</v>
      </c>
      <c r="K12" s="88">
        <f>SUM(D12:J12)</f>
        <v>22</v>
      </c>
      <c r="L12" s="57"/>
      <c r="M12" s="69">
        <f>K12</f>
        <v>22</v>
      </c>
      <c r="N12" s="80" t="str">
        <f>IF(AND(M12&gt;35,M12&lt;=44),"Exceptional",IF(AND(M12&gt;=24,M12&lt;=35),"Acceptable",IF(AND(M12&gt;=13,M12&lt;=24),"Marginal",IF(AND(M12&gt;=0,M12&lt;=13),"Poor"))))</f>
        <v>Marginal</v>
      </c>
    </row>
    <row r="13" spans="1:14" ht="14.25" customHeight="1">
      <c r="A13" s="92">
        <f>A12+1</f>
        <v>802102136</v>
      </c>
      <c r="B13" s="57"/>
      <c r="C13" s="57"/>
      <c r="D13" s="87">
        <v>4</v>
      </c>
      <c r="E13" s="91">
        <v>3</v>
      </c>
      <c r="F13" s="90">
        <v>2</v>
      </c>
      <c r="G13" s="90">
        <v>4</v>
      </c>
      <c r="H13" s="90">
        <v>4</v>
      </c>
      <c r="I13" s="90">
        <v>2</v>
      </c>
      <c r="J13" s="89">
        <v>2</v>
      </c>
      <c r="K13" s="88">
        <f>SUM(D13:J13)</f>
        <v>21</v>
      </c>
      <c r="L13" s="57"/>
      <c r="M13" s="69">
        <f>K13</f>
        <v>21</v>
      </c>
      <c r="N13" s="80" t="str">
        <f>IF(AND(M13&gt;35,M13&lt;=44),"Exceptional",IF(AND(M13&gt;=24,M13&lt;=35),"Acceptable",IF(AND(M13&gt;=13,M13&lt;=24),"Marginal",IF(AND(M13&gt;=0,M13&lt;=13),"Poor"))))</f>
        <v>Marginal</v>
      </c>
    </row>
    <row r="14" spans="1:14" ht="14.25" customHeight="1">
      <c r="A14" s="92">
        <f>A13+1</f>
        <v>802102137</v>
      </c>
      <c r="B14" s="57"/>
      <c r="C14" s="57"/>
      <c r="D14" s="87">
        <v>2</v>
      </c>
      <c r="E14" s="91">
        <v>2</v>
      </c>
      <c r="F14" s="90">
        <v>2</v>
      </c>
      <c r="G14" s="90">
        <v>4</v>
      </c>
      <c r="H14" s="90">
        <v>4</v>
      </c>
      <c r="I14" s="90">
        <v>2</v>
      </c>
      <c r="J14" s="89">
        <v>2</v>
      </c>
      <c r="K14" s="88">
        <f>SUM(D14:J14)</f>
        <v>18</v>
      </c>
      <c r="L14" s="57"/>
      <c r="M14" s="69">
        <f>K14</f>
        <v>18</v>
      </c>
      <c r="N14" s="80" t="str">
        <f>IF(AND(M14&gt;35,M14&lt;=44),"Exceptional",IF(AND(M14&gt;=24,M14&lt;=35),"Acceptable",IF(AND(M14&gt;=13,M14&lt;=24),"Marginal",IF(AND(M14&gt;=0,M14&lt;=13),"Poor"))))</f>
        <v>Marginal</v>
      </c>
    </row>
    <row r="15" spans="1:14" ht="14.25" customHeight="1">
      <c r="A15" s="92">
        <f>A14+1</f>
        <v>802102138</v>
      </c>
      <c r="B15" s="57"/>
      <c r="C15" s="57"/>
      <c r="D15" s="87">
        <v>4</v>
      </c>
      <c r="E15" s="91">
        <v>4</v>
      </c>
      <c r="F15" s="90">
        <v>2</v>
      </c>
      <c r="G15" s="90">
        <v>4</v>
      </c>
      <c r="H15" s="90">
        <v>4</v>
      </c>
      <c r="I15" s="90">
        <v>2</v>
      </c>
      <c r="J15" s="89">
        <v>3</v>
      </c>
      <c r="K15" s="88">
        <f>SUM(D15:J15)</f>
        <v>23</v>
      </c>
      <c r="L15" s="57"/>
      <c r="M15" s="69">
        <f>K15</f>
        <v>23</v>
      </c>
      <c r="N15" s="80" t="str">
        <f>IF(AND(M15&gt;35,M15&lt;=44),"Exceptional",IF(AND(M15&gt;=24,M15&lt;=35),"Acceptable",IF(AND(M15&gt;=13,M15&lt;=24),"Marginal",IF(AND(M15&gt;=0,M15&lt;=13),"Poor"))))</f>
        <v>Marginal</v>
      </c>
    </row>
    <row r="16" spans="1:14" ht="14.25" customHeight="1">
      <c r="A16" s="105" t="s">
        <v>10</v>
      </c>
      <c r="B16" s="57"/>
      <c r="C16" s="57"/>
      <c r="D16" s="104" t="s">
        <v>10</v>
      </c>
      <c r="E16" s="103"/>
      <c r="F16" s="103"/>
      <c r="G16" s="103"/>
      <c r="H16" s="103"/>
      <c r="I16" s="103"/>
      <c r="J16" s="102"/>
      <c r="K16" s="101" t="s">
        <v>9</v>
      </c>
      <c r="L16" s="57"/>
      <c r="M16" s="69" t="str">
        <f>K16</f>
        <v>Sum</v>
      </c>
      <c r="N16" s="97"/>
    </row>
    <row r="17" spans="1:14" ht="14.25" customHeight="1">
      <c r="A17" s="92">
        <v>802131080</v>
      </c>
      <c r="B17" s="57"/>
      <c r="C17" s="57"/>
      <c r="D17" s="87">
        <v>4</v>
      </c>
      <c r="E17" s="91">
        <v>4</v>
      </c>
      <c r="F17" s="90">
        <v>2</v>
      </c>
      <c r="G17" s="90">
        <v>4</v>
      </c>
      <c r="H17" s="90">
        <v>4</v>
      </c>
      <c r="I17" s="90">
        <v>2</v>
      </c>
      <c r="J17" s="89">
        <v>4</v>
      </c>
      <c r="K17" s="88">
        <f>SUM(D17:J17)</f>
        <v>24</v>
      </c>
      <c r="L17" s="57"/>
      <c r="M17" s="69">
        <f>K17</f>
        <v>24</v>
      </c>
      <c r="N17" s="80" t="str">
        <f>IF(AND(M17&gt;35,M17&lt;=44),"Exceptional",IF(AND(M17&gt;=24,M17&lt;=35),"Acceptable",IF(AND(M17&gt;=13,M17&lt;=24),"Marginal",IF(AND(M17&gt;=0,M17&lt;=13),"Poor"))))</f>
        <v>Acceptable</v>
      </c>
    </row>
    <row r="18" spans="1:14" ht="14.25" customHeight="1">
      <c r="A18" s="92">
        <f>A17+1</f>
        <v>802131081</v>
      </c>
      <c r="B18" s="57"/>
      <c r="C18" s="57"/>
      <c r="D18" s="87">
        <v>3</v>
      </c>
      <c r="E18" s="91">
        <v>2</v>
      </c>
      <c r="F18" s="90">
        <v>2</v>
      </c>
      <c r="G18" s="90">
        <v>4</v>
      </c>
      <c r="H18" s="90">
        <v>4</v>
      </c>
      <c r="I18" s="90">
        <v>2</v>
      </c>
      <c r="J18" s="89">
        <v>2</v>
      </c>
      <c r="K18" s="88">
        <f>SUM(D18:J18)</f>
        <v>19</v>
      </c>
      <c r="L18" s="57"/>
      <c r="M18" s="69">
        <f>K18</f>
        <v>19</v>
      </c>
      <c r="N18" s="80" t="str">
        <f>IF(AND(M18&gt;35,M18&lt;=44),"Exceptional",IF(AND(M18&gt;=24,M18&lt;=35),"Acceptable",IF(AND(M18&gt;=13,M18&lt;=24),"Marginal",IF(AND(M18&gt;=0,M18&lt;=13),"Poor"))))</f>
        <v>Marginal</v>
      </c>
    </row>
    <row r="19" spans="1:14" ht="14.25" customHeight="1">
      <c r="A19" s="92">
        <f>A18+1</f>
        <v>802131082</v>
      </c>
      <c r="B19" s="57"/>
      <c r="C19" s="57"/>
      <c r="D19" s="87">
        <v>3</v>
      </c>
      <c r="E19" s="91">
        <v>2</v>
      </c>
      <c r="F19" s="90">
        <v>2</v>
      </c>
      <c r="G19" s="90">
        <v>4</v>
      </c>
      <c r="H19" s="90">
        <v>4</v>
      </c>
      <c r="I19" s="90">
        <v>2</v>
      </c>
      <c r="J19" s="89">
        <v>2</v>
      </c>
      <c r="K19" s="88">
        <f>SUM(D19:J19)</f>
        <v>19</v>
      </c>
      <c r="L19" s="57"/>
      <c r="M19" s="69">
        <f>K19</f>
        <v>19</v>
      </c>
      <c r="N19" s="80" t="str">
        <f>IF(AND(M19&gt;35,M19&lt;=44),"Exceptional",IF(AND(M19&gt;=24,M19&lt;=35),"Acceptable",IF(AND(M19&gt;=13,M19&lt;=24),"Marginal",IF(AND(M19&gt;=0,M19&lt;=13),"Poor"))))</f>
        <v>Marginal</v>
      </c>
    </row>
    <row r="20" spans="1:14" ht="14.25" customHeight="1">
      <c r="A20" s="92">
        <f>A19+1</f>
        <v>802131083</v>
      </c>
      <c r="B20" s="57"/>
      <c r="C20" s="57"/>
      <c r="D20" s="87">
        <v>3</v>
      </c>
      <c r="E20" s="91">
        <v>2</v>
      </c>
      <c r="F20" s="90">
        <v>2</v>
      </c>
      <c r="G20" s="90">
        <v>4</v>
      </c>
      <c r="H20" s="90">
        <v>4</v>
      </c>
      <c r="I20" s="90">
        <v>2</v>
      </c>
      <c r="J20" s="89">
        <v>2</v>
      </c>
      <c r="K20" s="88">
        <f>SUM(D20:J20)</f>
        <v>19</v>
      </c>
      <c r="L20" s="57"/>
      <c r="M20" s="69">
        <f>K20</f>
        <v>19</v>
      </c>
      <c r="N20" s="80" t="str">
        <f>IF(AND(M20&gt;35,M20&lt;=44),"Exceptional",IF(AND(M20&gt;=24,M20&lt;=35),"Acceptable",IF(AND(M20&gt;=13,M20&lt;=24),"Marginal",IF(AND(M20&gt;=0,M20&lt;=13),"Poor"))))</f>
        <v>Marginal</v>
      </c>
    </row>
    <row r="21" spans="1:14" ht="14.25" customHeight="1">
      <c r="A21" s="92">
        <f>A20+1</f>
        <v>802131084</v>
      </c>
      <c r="B21" s="57"/>
      <c r="C21" s="57"/>
      <c r="D21" s="87">
        <v>4</v>
      </c>
      <c r="E21" s="91">
        <v>4</v>
      </c>
      <c r="F21" s="90">
        <v>2</v>
      </c>
      <c r="G21" s="90">
        <v>4</v>
      </c>
      <c r="H21" s="90">
        <v>4</v>
      </c>
      <c r="I21" s="90">
        <v>2</v>
      </c>
      <c r="J21" s="89">
        <v>4</v>
      </c>
      <c r="K21" s="88">
        <f>SUM(D21:J21)</f>
        <v>24</v>
      </c>
      <c r="L21" s="57"/>
      <c r="M21" s="69">
        <f>K21</f>
        <v>24</v>
      </c>
      <c r="N21" s="80" t="str">
        <f>IF(AND(M21&gt;35,M21&lt;=44),"Exceptional",IF(AND(M21&gt;=24,M21&lt;=35),"Acceptable",IF(AND(M21&gt;=13,M21&lt;=24),"Marginal",IF(AND(M21&gt;=0,M21&lt;=13),"Poor"))))</f>
        <v>Acceptable</v>
      </c>
    </row>
    <row r="22" spans="1:14" ht="14.25" customHeight="1">
      <c r="A22" s="92">
        <f>A21+1</f>
        <v>802131085</v>
      </c>
      <c r="B22" s="57"/>
      <c r="C22" s="57"/>
      <c r="D22" s="87">
        <v>3</v>
      </c>
      <c r="E22" s="91">
        <v>2</v>
      </c>
      <c r="F22" s="90">
        <v>2</v>
      </c>
      <c r="G22" s="90">
        <v>4</v>
      </c>
      <c r="H22" s="90">
        <v>4</v>
      </c>
      <c r="I22" s="90">
        <v>2</v>
      </c>
      <c r="J22" s="89">
        <v>2</v>
      </c>
      <c r="K22" s="88">
        <f>SUM(D22:J22)</f>
        <v>19</v>
      </c>
      <c r="L22" s="57"/>
      <c r="M22" s="69">
        <f>K22</f>
        <v>19</v>
      </c>
      <c r="N22" s="80" t="str">
        <f>IF(AND(M22&gt;35,M22&lt;=44),"Exceptional",IF(AND(M22&gt;=24,M22&lt;=35),"Acceptable",IF(AND(M22&gt;=13,M22&lt;=24),"Marginal",IF(AND(M22&gt;=0,M22&lt;=13),"Poor"))))</f>
        <v>Marginal</v>
      </c>
    </row>
    <row r="23" spans="1:14" ht="14.25" customHeight="1">
      <c r="A23" s="92">
        <f>A22+1</f>
        <v>802131086</v>
      </c>
      <c r="B23" s="57"/>
      <c r="C23" s="57"/>
      <c r="D23" s="87">
        <v>4</v>
      </c>
      <c r="E23" s="91">
        <v>3</v>
      </c>
      <c r="F23" s="90">
        <v>2</v>
      </c>
      <c r="G23" s="90">
        <v>4</v>
      </c>
      <c r="H23" s="90">
        <v>4</v>
      </c>
      <c r="I23" s="90">
        <v>2</v>
      </c>
      <c r="J23" s="89">
        <v>3</v>
      </c>
      <c r="K23" s="88">
        <f>SUM(D23:J23)</f>
        <v>22</v>
      </c>
      <c r="L23" s="57"/>
      <c r="M23" s="69">
        <f>K23</f>
        <v>22</v>
      </c>
      <c r="N23" s="80" t="str">
        <f>IF(AND(M23&gt;35,M23&lt;=44),"Exceptional",IF(AND(M23&gt;=24,M23&lt;=35),"Acceptable",IF(AND(M23&gt;=13,M23&lt;=24),"Marginal",IF(AND(M23&gt;=0,M23&lt;=13),"Poor"))))</f>
        <v>Marginal</v>
      </c>
    </row>
    <row r="24" spans="1:14" ht="14.25" customHeight="1">
      <c r="A24" s="92">
        <f>A23+1</f>
        <v>802131087</v>
      </c>
      <c r="B24" s="57"/>
      <c r="C24" s="57"/>
      <c r="D24" s="87">
        <v>2</v>
      </c>
      <c r="E24" s="91">
        <v>2</v>
      </c>
      <c r="F24" s="90">
        <v>2</v>
      </c>
      <c r="G24" s="90">
        <v>4</v>
      </c>
      <c r="H24" s="90">
        <v>4</v>
      </c>
      <c r="I24" s="90">
        <v>2</v>
      </c>
      <c r="J24" s="89">
        <v>1</v>
      </c>
      <c r="K24" s="88">
        <f>SUM(D24:J24)</f>
        <v>17</v>
      </c>
      <c r="L24" s="57"/>
      <c r="M24" s="69">
        <f>K24</f>
        <v>17</v>
      </c>
      <c r="N24" s="80" t="str">
        <f>IF(AND(M24&gt;35,M24&lt;=44),"Exceptional",IF(AND(M24&gt;=24,M24&lt;=35),"Acceptable",IF(AND(M24&gt;=13,M24&lt;=24),"Marginal",IF(AND(M24&gt;=0,M24&lt;=13),"Poor"))))</f>
        <v>Marginal</v>
      </c>
    </row>
    <row r="25" spans="1:14" ht="14.25" customHeight="1">
      <c r="A25" s="92">
        <f>A24+1</f>
        <v>802131088</v>
      </c>
      <c r="B25" s="57"/>
      <c r="C25" s="57"/>
      <c r="D25" s="87">
        <v>4</v>
      </c>
      <c r="E25" s="91">
        <v>4</v>
      </c>
      <c r="F25" s="90">
        <v>2</v>
      </c>
      <c r="G25" s="90">
        <v>4</v>
      </c>
      <c r="H25" s="90">
        <v>4</v>
      </c>
      <c r="I25" s="90">
        <v>2</v>
      </c>
      <c r="J25" s="89">
        <v>4</v>
      </c>
      <c r="K25" s="88">
        <f>SUM(D25:J25)</f>
        <v>24</v>
      </c>
      <c r="L25" s="57"/>
      <c r="M25" s="69">
        <f>K25</f>
        <v>24</v>
      </c>
      <c r="N25" s="80" t="str">
        <f>IF(AND(M25&gt;35,M25&lt;=44),"Exceptional",IF(AND(M25&gt;=24,M25&lt;=35),"Acceptable",IF(AND(M25&gt;=13,M25&lt;=24),"Marginal",IF(AND(M25&gt;=0,M25&lt;=13),"Poor"))))</f>
        <v>Acceptable</v>
      </c>
    </row>
    <row r="26" spans="1:14" ht="14.25" customHeight="1">
      <c r="A26" s="96">
        <v>841116244</v>
      </c>
      <c r="B26" s="135"/>
      <c r="C26" s="135"/>
      <c r="D26" s="93">
        <v>1</v>
      </c>
      <c r="E26" s="95">
        <v>1</v>
      </c>
      <c r="F26" s="95">
        <v>2</v>
      </c>
      <c r="G26" s="95">
        <v>4</v>
      </c>
      <c r="H26" s="95">
        <v>4</v>
      </c>
      <c r="I26" s="95">
        <v>2</v>
      </c>
      <c r="J26" s="94">
        <v>1</v>
      </c>
      <c r="K26" s="94">
        <f>SUM(D26:J26)</f>
        <v>15</v>
      </c>
      <c r="L26" s="57"/>
      <c r="M26" s="69">
        <f>K26</f>
        <v>15</v>
      </c>
      <c r="N26" s="80" t="str">
        <f>IF(AND(M26&gt;35,M26&lt;=44),"Exceptional",IF(AND(M26&gt;=24,M26&lt;=35),"Acceptable",IF(AND(M26&gt;=13,M26&lt;=24),"Marginal",IF(AND(M26&gt;=0,M26&lt;=13),"Poor"))))</f>
        <v>Marginal</v>
      </c>
    </row>
    <row r="27" spans="1:14" ht="14.25" customHeight="1">
      <c r="A27" s="92">
        <f>A26+1</f>
        <v>841116245</v>
      </c>
      <c r="B27" s="135"/>
      <c r="C27" s="135"/>
      <c r="D27" s="87">
        <v>3</v>
      </c>
      <c r="E27" s="91">
        <v>1</v>
      </c>
      <c r="F27" s="90">
        <v>2</v>
      </c>
      <c r="G27" s="90">
        <v>4</v>
      </c>
      <c r="H27" s="90">
        <v>4</v>
      </c>
      <c r="I27" s="90">
        <v>2</v>
      </c>
      <c r="J27" s="89">
        <v>2</v>
      </c>
      <c r="K27" s="88">
        <f>SUM(D27:J27)</f>
        <v>18</v>
      </c>
      <c r="L27" s="57"/>
      <c r="M27" s="69">
        <f>K27</f>
        <v>18</v>
      </c>
      <c r="N27" s="80" t="str">
        <f>IF(AND(M27&gt;35,M27&lt;=44),"Exceptional",IF(AND(M27&gt;=24,M27&lt;=35),"Acceptable",IF(AND(M27&gt;=13,M27&lt;=24),"Marginal",IF(AND(M27&gt;=0,M27&lt;=13),"Poor"))))</f>
        <v>Marginal</v>
      </c>
    </row>
    <row r="28" spans="1:14" ht="14.25" customHeight="1">
      <c r="A28" s="92">
        <f>A27+1</f>
        <v>841116246</v>
      </c>
      <c r="B28" s="135"/>
      <c r="C28" s="135"/>
      <c r="D28" s="87">
        <v>2</v>
      </c>
      <c r="E28" s="91">
        <v>1</v>
      </c>
      <c r="F28" s="90">
        <v>2</v>
      </c>
      <c r="G28" s="90">
        <v>4</v>
      </c>
      <c r="H28" s="90">
        <v>4</v>
      </c>
      <c r="I28" s="90">
        <v>2</v>
      </c>
      <c r="J28" s="89">
        <v>1</v>
      </c>
      <c r="K28" s="88">
        <f>SUM(D28:J28)</f>
        <v>16</v>
      </c>
      <c r="L28" s="57"/>
      <c r="M28" s="69">
        <f>K28</f>
        <v>16</v>
      </c>
      <c r="N28" s="80" t="str">
        <f>IF(AND(M28&gt;35,M28&lt;=44),"Exceptional",IF(AND(M28&gt;=24,M28&lt;=35),"Acceptable",IF(AND(M28&gt;=13,M28&lt;=24),"Marginal",IF(AND(M28&gt;=0,M28&lt;=13),"Poor"))))</f>
        <v>Marginal</v>
      </c>
    </row>
    <row r="29" spans="1:14" ht="14.25" customHeight="1">
      <c r="A29" s="92">
        <f>A28+1</f>
        <v>841116247</v>
      </c>
      <c r="B29" s="135"/>
      <c r="C29" s="135"/>
      <c r="D29" s="87">
        <v>3</v>
      </c>
      <c r="E29" s="91">
        <v>2</v>
      </c>
      <c r="F29" s="90">
        <v>2</v>
      </c>
      <c r="G29" s="90">
        <v>4</v>
      </c>
      <c r="H29" s="90">
        <v>4</v>
      </c>
      <c r="I29" s="90">
        <v>2</v>
      </c>
      <c r="J29" s="89">
        <v>2</v>
      </c>
      <c r="K29" s="88">
        <f>SUM(D29:J29)</f>
        <v>19</v>
      </c>
      <c r="L29" s="57"/>
      <c r="M29" s="69">
        <f>K29</f>
        <v>19</v>
      </c>
      <c r="N29" s="80" t="str">
        <f>IF(AND(M29&gt;35,M29&lt;=44),"Exceptional",IF(AND(M29&gt;=24,M29&lt;=35),"Acceptable",IF(AND(M29&gt;=13,M29&lt;=24),"Marginal",IF(AND(M29&gt;=0,M29&lt;=13),"Poor"))))</f>
        <v>Marginal</v>
      </c>
    </row>
    <row r="30" spans="1:14" ht="14.25" customHeight="1">
      <c r="A30" s="92">
        <f>A29+1</f>
        <v>841116248</v>
      </c>
      <c r="B30" s="135"/>
      <c r="C30" s="135"/>
      <c r="D30" s="87">
        <v>3</v>
      </c>
      <c r="E30" s="91">
        <v>2</v>
      </c>
      <c r="F30" s="90">
        <v>2</v>
      </c>
      <c r="G30" s="90">
        <v>4</v>
      </c>
      <c r="H30" s="90">
        <v>4</v>
      </c>
      <c r="I30" s="90">
        <v>2</v>
      </c>
      <c r="J30" s="89">
        <v>2</v>
      </c>
      <c r="K30" s="88">
        <f>SUM(D30:J30)</f>
        <v>19</v>
      </c>
      <c r="L30" s="57"/>
      <c r="M30" s="69">
        <f>K30</f>
        <v>19</v>
      </c>
      <c r="N30" s="80" t="str">
        <f>IF(AND(M30&gt;35,M30&lt;=44),"Exceptional",IF(AND(M30&gt;=24,M30&lt;=35),"Acceptable",IF(AND(M30&gt;=13,M30&lt;=24),"Marginal",IF(AND(M30&gt;=0,M30&lt;=13),"Poor"))))</f>
        <v>Marginal</v>
      </c>
    </row>
    <row r="31" spans="1:14" ht="14.25" customHeight="1" thickBot="1">
      <c r="A31" s="85">
        <v>841129199</v>
      </c>
      <c r="B31" s="135"/>
      <c r="C31" s="135"/>
      <c r="D31" s="82">
        <v>4</v>
      </c>
      <c r="E31" s="84">
        <v>4</v>
      </c>
      <c r="F31" s="84">
        <v>3</v>
      </c>
      <c r="G31" s="84">
        <v>4</v>
      </c>
      <c r="H31" s="84">
        <v>4</v>
      </c>
      <c r="I31" s="84">
        <v>3</v>
      </c>
      <c r="J31" s="83">
        <v>4</v>
      </c>
      <c r="K31" s="83">
        <f>SUM(D31:J31)</f>
        <v>26</v>
      </c>
      <c r="L31" s="57"/>
      <c r="M31" s="69">
        <f>K31</f>
        <v>26</v>
      </c>
      <c r="N31" s="80" t="str">
        <f>IF(AND(M31&gt;35,M31&lt;=44),"Exceptional",IF(AND(M31&gt;=24,M31&lt;=35),"Acceptable",IF(AND(M31&gt;=13,M31&lt;=24),"Marginal",IF(AND(M31&gt;=0,M31&lt;=13),"Poor"))))</f>
        <v>Acceptable</v>
      </c>
    </row>
    <row r="32" spans="1:14" ht="14.25" customHeight="1">
      <c r="A32" s="57"/>
      <c r="B32" s="57"/>
      <c r="C32" s="57"/>
      <c r="D32" s="79">
        <f>(AVERAGE(D17:D31)+AVERAGE(D7:D15))/2</f>
        <v>3.2555555555555555</v>
      </c>
      <c r="E32" s="79">
        <f>(AVERAGE(E17:E31)+AVERAGE(E7:E15))/2</f>
        <v>2.7555555555555555</v>
      </c>
      <c r="F32" s="79"/>
      <c r="G32" s="79"/>
      <c r="H32" s="79"/>
      <c r="I32" s="79"/>
      <c r="J32" s="79">
        <f>(AVERAGE(J17:J31)+AVERAGE(J7:J15))/2</f>
        <v>2.5888888888888886</v>
      </c>
      <c r="K32" s="58"/>
      <c r="L32" s="57"/>
      <c r="M32" s="58"/>
      <c r="N32" s="57"/>
    </row>
    <row r="33" spans="1:14" ht="14.25" customHeight="1" thickBo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8"/>
      <c r="L33" s="57"/>
      <c r="M33" s="58"/>
      <c r="N33" s="57"/>
    </row>
    <row r="34" spans="1:14" ht="14.25" customHeight="1" thickBot="1">
      <c r="A34" s="57"/>
      <c r="B34" s="57"/>
      <c r="C34" s="57"/>
      <c r="D34" s="78" t="s">
        <v>11</v>
      </c>
      <c r="E34" s="77" t="s">
        <v>12</v>
      </c>
      <c r="F34" s="76"/>
      <c r="G34" s="76"/>
      <c r="H34" s="76"/>
      <c r="I34" s="76"/>
      <c r="J34" s="75" t="s">
        <v>13</v>
      </c>
      <c r="K34" s="58"/>
      <c r="L34" s="57"/>
      <c r="M34" s="58"/>
      <c r="N34" s="57"/>
    </row>
    <row r="35" spans="1:14" ht="14.25" customHeight="1">
      <c r="A35" s="57"/>
      <c r="B35" s="57"/>
      <c r="C35" s="57"/>
      <c r="D35" s="74" t="s">
        <v>14</v>
      </c>
      <c r="E35" s="73">
        <f>COUNTIF($N$7:$N$31,"Exceptional")</f>
        <v>0</v>
      </c>
      <c r="F35" s="72"/>
      <c r="G35" s="72"/>
      <c r="H35" s="72"/>
      <c r="I35" s="72"/>
      <c r="J35" s="71">
        <f>E35/$E$39</f>
        <v>0</v>
      </c>
      <c r="K35" s="58"/>
      <c r="L35" s="57"/>
      <c r="M35" s="58"/>
      <c r="N35" s="57"/>
    </row>
    <row r="36" spans="1:14" ht="14.25" customHeight="1">
      <c r="A36" s="57"/>
      <c r="B36" s="57"/>
      <c r="C36" s="57"/>
      <c r="D36" s="70" t="s">
        <v>15</v>
      </c>
      <c r="E36" s="69">
        <f>COUNTIF($N$7:$N$31,"Acceptable")</f>
        <v>6</v>
      </c>
      <c r="F36" s="68"/>
      <c r="G36" s="68"/>
      <c r="H36" s="68"/>
      <c r="I36" s="68"/>
      <c r="J36" s="67">
        <f>E36/$E$39</f>
        <v>0.25</v>
      </c>
      <c r="K36" s="58"/>
      <c r="L36" s="57"/>
      <c r="M36" s="58"/>
      <c r="N36" s="57"/>
    </row>
    <row r="37" spans="1:14" ht="14.25" customHeight="1">
      <c r="A37" s="57"/>
      <c r="B37" s="57"/>
      <c r="C37" s="57"/>
      <c r="D37" s="70" t="s">
        <v>16</v>
      </c>
      <c r="E37" s="69">
        <f>COUNTIF($N$7:$N$31,"Marginal")</f>
        <v>18</v>
      </c>
      <c r="F37" s="68"/>
      <c r="G37" s="68"/>
      <c r="H37" s="68"/>
      <c r="I37" s="68"/>
      <c r="J37" s="67">
        <f>E37/$E$39</f>
        <v>0.75</v>
      </c>
      <c r="K37" s="58"/>
      <c r="L37" s="57"/>
      <c r="M37" s="58"/>
      <c r="N37" s="57"/>
    </row>
    <row r="38" spans="1:14" ht="14.25" customHeight="1" thickBot="1">
      <c r="A38" s="57"/>
      <c r="B38" s="57"/>
      <c r="C38" s="57"/>
      <c r="D38" s="66" t="s">
        <v>17</v>
      </c>
      <c r="E38" s="65">
        <f>COUNTIF($N$7:$N$31,"Poor")</f>
        <v>0</v>
      </c>
      <c r="F38" s="64"/>
      <c r="G38" s="64"/>
      <c r="H38" s="64"/>
      <c r="I38" s="64"/>
      <c r="J38" s="63">
        <f>E38/$E$39</f>
        <v>0</v>
      </c>
      <c r="K38" s="58"/>
      <c r="L38" s="57"/>
      <c r="M38" s="58"/>
      <c r="N38" s="57"/>
    </row>
    <row r="39" spans="1:14" ht="14.25" customHeight="1" thickBot="1">
      <c r="A39" s="57"/>
      <c r="B39" s="57"/>
      <c r="C39" s="57"/>
      <c r="D39" s="62" t="s">
        <v>18</v>
      </c>
      <c r="E39" s="61">
        <f>SUM(E35:E38)</f>
        <v>24</v>
      </c>
      <c r="F39" s="60"/>
      <c r="G39" s="60"/>
      <c r="H39" s="60"/>
      <c r="I39" s="60"/>
      <c r="J39" s="59">
        <f>SUM(J35:J38)</f>
        <v>1</v>
      </c>
      <c r="K39" s="58"/>
      <c r="L39" s="57"/>
      <c r="M39" s="58"/>
      <c r="N39" s="57"/>
    </row>
    <row r="40" spans="1:14" ht="14.25" customHeight="1"/>
    <row r="41" spans="1:14" ht="14.25" customHeight="1"/>
    <row r="42" spans="1:14" ht="14.25" customHeight="1"/>
    <row r="43" spans="1:14" ht="14.25" customHeight="1"/>
    <row r="44" spans="1:14" ht="14.25" customHeight="1"/>
    <row r="45" spans="1:14" ht="14.25" customHeight="1"/>
    <row r="46" spans="1:14" ht="14.25" customHeight="1"/>
    <row r="47" spans="1:14" ht="14.25" customHeight="1"/>
    <row r="48" spans="1:1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D16:J16"/>
    <mergeCell ref="D4:J4"/>
    <mergeCell ref="M5:M6"/>
    <mergeCell ref="N5:N6"/>
    <mergeCell ref="A2:N2"/>
    <mergeCell ref="D6:J6"/>
  </mergeCells>
  <pageMargins left="0.7" right="0.7" top="0.75" bottom="0.75" header="0" footer="0"/>
  <pageSetup paperSize="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FF60-5760-4F26-94F9-198FF6613246}">
  <sheetPr>
    <outlinePr summaryBelow="0" summaryRight="0"/>
    <pageSetUpPr fitToPage="1"/>
  </sheetPr>
  <dimension ref="A1:K1000"/>
  <sheetViews>
    <sheetView zoomScale="80" zoomScaleNormal="80" workbookViewId="0">
      <selection activeCell="I31" sqref="I31"/>
    </sheetView>
  </sheetViews>
  <sheetFormatPr defaultColWidth="14.44140625" defaultRowHeight="15" customHeight="1"/>
  <cols>
    <col min="1" max="1" width="16.5546875" style="56" customWidth="1"/>
    <col min="2" max="3" width="3.77734375" style="56" customWidth="1"/>
    <col min="4" max="8" width="30.77734375" style="56" customWidth="1"/>
    <col min="9" max="9" width="3.77734375" style="56" customWidth="1"/>
    <col min="10" max="10" width="12.44140625" style="56" customWidth="1"/>
    <col min="11" max="11" width="15.5546875" style="56" customWidth="1"/>
    <col min="12" max="26" width="8.6640625" style="56" customWidth="1"/>
    <col min="27" max="16384" width="14.44140625" style="56"/>
  </cols>
  <sheetData>
    <row r="1" spans="1:11" ht="14.25" customHeight="1">
      <c r="A1" s="57"/>
      <c r="B1" s="57"/>
      <c r="C1" s="57"/>
      <c r="D1" s="57"/>
      <c r="E1" s="57"/>
      <c r="F1" s="57"/>
      <c r="G1" s="57"/>
      <c r="H1" s="57"/>
      <c r="I1" s="57"/>
      <c r="J1" s="58"/>
      <c r="K1" s="57"/>
    </row>
    <row r="2" spans="1:11" ht="14.25" customHeight="1">
      <c r="A2" s="120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4.25" customHeight="1">
      <c r="A3" s="57"/>
      <c r="B3" s="57"/>
      <c r="C3" s="57"/>
      <c r="D3" s="57"/>
      <c r="E3" s="57"/>
      <c r="F3" s="57"/>
      <c r="G3" s="57"/>
      <c r="H3" s="57"/>
      <c r="I3" s="57"/>
      <c r="J3" s="58"/>
      <c r="K3" s="57"/>
    </row>
    <row r="4" spans="1:11" ht="14.25" customHeight="1">
      <c r="A4" s="57"/>
      <c r="B4" s="57"/>
      <c r="C4" s="57"/>
      <c r="D4" s="133">
        <v>6</v>
      </c>
      <c r="E4" s="132"/>
      <c r="F4" s="132"/>
      <c r="G4" s="132"/>
      <c r="H4" s="131"/>
      <c r="I4" s="57"/>
      <c r="J4" s="58"/>
      <c r="K4" s="57"/>
    </row>
    <row r="5" spans="1:11" ht="43.2" customHeight="1">
      <c r="A5" s="114" t="s">
        <v>0</v>
      </c>
      <c r="B5" s="57"/>
      <c r="C5" s="57"/>
      <c r="D5" s="113" t="s">
        <v>55</v>
      </c>
      <c r="E5" s="112" t="s">
        <v>54</v>
      </c>
      <c r="F5" s="110" t="s">
        <v>53</v>
      </c>
      <c r="G5" s="110" t="s">
        <v>52</v>
      </c>
      <c r="H5" s="110" t="s">
        <v>51</v>
      </c>
      <c r="I5" s="57"/>
      <c r="J5" s="108" t="s">
        <v>39</v>
      </c>
      <c r="K5" s="107" t="s">
        <v>7</v>
      </c>
    </row>
    <row r="6" spans="1:11" ht="14.25" customHeight="1">
      <c r="A6" s="105" t="s">
        <v>8</v>
      </c>
      <c r="B6" s="57"/>
      <c r="C6" s="57"/>
      <c r="D6" s="104" t="s">
        <v>8</v>
      </c>
      <c r="E6" s="103"/>
      <c r="F6" s="102"/>
      <c r="G6" s="104" t="s">
        <v>8</v>
      </c>
      <c r="H6" s="102"/>
      <c r="I6" s="57"/>
      <c r="J6" s="106"/>
      <c r="K6" s="106"/>
    </row>
    <row r="7" spans="1:11" ht="14.25" customHeight="1">
      <c r="A7" s="92">
        <v>802102130</v>
      </c>
      <c r="B7" s="57"/>
      <c r="C7" s="57"/>
      <c r="D7" s="87">
        <v>3</v>
      </c>
      <c r="E7" s="91">
        <v>2</v>
      </c>
      <c r="F7" s="89">
        <v>2</v>
      </c>
      <c r="G7" s="87">
        <v>0</v>
      </c>
      <c r="H7" s="89">
        <v>0</v>
      </c>
      <c r="I7" s="57"/>
      <c r="J7" s="69">
        <f>D7+E7+F7+G7+H7</f>
        <v>7</v>
      </c>
      <c r="K7" s="80" t="str">
        <f>IF(AND(J7&gt;16,J7&lt;=20),"Exceptional",IF(AND(J7&gt;=11,J7&lt;=15),"Acceptable",IF(AND(J7&gt;=6,J7&lt;=10),"Marginal",IF(AND(J7&gt;=0,J7&lt;=5),"Poor"))))</f>
        <v>Marginal</v>
      </c>
    </row>
    <row r="8" spans="1:11" ht="14.25" customHeight="1">
      <c r="A8" s="92">
        <f>A7+1</f>
        <v>802102131</v>
      </c>
      <c r="B8" s="57"/>
      <c r="C8" s="57"/>
      <c r="D8" s="87">
        <v>2</v>
      </c>
      <c r="E8" s="91">
        <v>2</v>
      </c>
      <c r="F8" s="89">
        <v>2</v>
      </c>
      <c r="G8" s="87">
        <v>3</v>
      </c>
      <c r="H8" s="89">
        <v>3</v>
      </c>
      <c r="I8" s="57"/>
      <c r="J8" s="69">
        <f>D8+E8+F8+G8+H8</f>
        <v>12</v>
      </c>
      <c r="K8" s="80" t="str">
        <f>IF(AND(J8&gt;16,J8&lt;=20),"Exceptional",IF(AND(J8&gt;=11,J8&lt;=15),"Acceptable",IF(AND(J8&gt;=6,J8&lt;=10),"Marginal",IF(AND(J8&gt;=0,J8&lt;=5),"Poor"))))</f>
        <v>Acceptable</v>
      </c>
    </row>
    <row r="9" spans="1:11" ht="14.25" customHeight="1">
      <c r="A9" s="92">
        <f>A8+1</f>
        <v>802102132</v>
      </c>
      <c r="B9" s="57"/>
      <c r="C9" s="57"/>
      <c r="D9" s="87">
        <v>4</v>
      </c>
      <c r="E9" s="91">
        <v>4</v>
      </c>
      <c r="F9" s="89">
        <v>4</v>
      </c>
      <c r="G9" s="87">
        <v>4</v>
      </c>
      <c r="H9" s="89">
        <v>4</v>
      </c>
      <c r="I9" s="57"/>
      <c r="J9" s="69">
        <f>D9+E9+F9+G9+H9</f>
        <v>20</v>
      </c>
      <c r="K9" s="80" t="str">
        <f>IF(AND(J9&gt;16,J9&lt;=20),"Exceptional",IF(AND(J9&gt;=11,J9&lt;=15),"Acceptable",IF(AND(J9&gt;=6,J9&lt;=10),"Marginal",IF(AND(J9&gt;=0,J9&lt;=5),"Poor"))))</f>
        <v>Exceptional</v>
      </c>
    </row>
    <row r="10" spans="1:11" ht="14.25" customHeight="1">
      <c r="A10" s="92">
        <f>A9+1</f>
        <v>802102133</v>
      </c>
      <c r="B10" s="57"/>
      <c r="C10" s="57"/>
      <c r="D10" s="87">
        <v>4</v>
      </c>
      <c r="E10" s="91">
        <v>4</v>
      </c>
      <c r="F10" s="89">
        <v>4</v>
      </c>
      <c r="G10" s="87">
        <v>1</v>
      </c>
      <c r="H10" s="89">
        <v>1</v>
      </c>
      <c r="I10" s="57"/>
      <c r="J10" s="69">
        <f>D10+E10+F10+G10+H10</f>
        <v>14</v>
      </c>
      <c r="K10" s="80" t="str">
        <f>IF(AND(J10&gt;16,J10&lt;=20),"Exceptional",IF(AND(J10&gt;=11,J10&lt;=15),"Acceptable",IF(AND(J10&gt;=6,J10&lt;=10),"Marginal",IF(AND(J10&gt;=0,J10&lt;=5),"Poor"))))</f>
        <v>Acceptable</v>
      </c>
    </row>
    <row r="11" spans="1:11" ht="14.25" customHeight="1">
      <c r="A11" s="92">
        <f>A10+1</f>
        <v>802102134</v>
      </c>
      <c r="B11" s="57"/>
      <c r="C11" s="57"/>
      <c r="D11" s="87">
        <v>4</v>
      </c>
      <c r="E11" s="91">
        <v>4</v>
      </c>
      <c r="F11" s="89">
        <v>3</v>
      </c>
      <c r="G11" s="87">
        <v>4</v>
      </c>
      <c r="H11" s="89">
        <v>3</v>
      </c>
      <c r="I11" s="57"/>
      <c r="J11" s="69">
        <f>D11+E11+F11+G11+H11</f>
        <v>18</v>
      </c>
      <c r="K11" s="80" t="str">
        <f>IF(AND(J11&gt;16,J11&lt;=20),"Exceptional",IF(AND(J11&gt;=11,J11&lt;=15),"Acceptable",IF(AND(J11&gt;=6,J11&lt;=10),"Marginal",IF(AND(J11&gt;=0,J11&lt;=5),"Poor"))))</f>
        <v>Exceptional</v>
      </c>
    </row>
    <row r="12" spans="1:11" ht="14.25" customHeight="1">
      <c r="A12" s="92">
        <f>A11+1</f>
        <v>802102135</v>
      </c>
      <c r="B12" s="57"/>
      <c r="C12" s="57"/>
      <c r="D12" s="87">
        <v>4</v>
      </c>
      <c r="E12" s="91">
        <v>3</v>
      </c>
      <c r="F12" s="89">
        <v>3</v>
      </c>
      <c r="G12" s="87">
        <v>1</v>
      </c>
      <c r="H12" s="89">
        <v>1</v>
      </c>
      <c r="I12" s="57"/>
      <c r="J12" s="69">
        <f>D12+E12+F12+G12+H12</f>
        <v>12</v>
      </c>
      <c r="K12" s="80" t="str">
        <f>IF(AND(J12&gt;16,J12&lt;=20),"Exceptional",IF(AND(J12&gt;=11,J12&lt;=15),"Acceptable",IF(AND(J12&gt;=6,J12&lt;=10),"Marginal",IF(AND(J12&gt;=0,J12&lt;=5),"Poor"))))</f>
        <v>Acceptable</v>
      </c>
    </row>
    <row r="13" spans="1:11" ht="14.25" customHeight="1">
      <c r="A13" s="92">
        <f>A12+1</f>
        <v>802102136</v>
      </c>
      <c r="B13" s="57"/>
      <c r="C13" s="57"/>
      <c r="D13" s="87">
        <v>4</v>
      </c>
      <c r="E13" s="91">
        <v>3</v>
      </c>
      <c r="F13" s="89">
        <v>2</v>
      </c>
      <c r="G13" s="87">
        <v>0</v>
      </c>
      <c r="H13" s="89">
        <v>0</v>
      </c>
      <c r="I13" s="57"/>
      <c r="J13" s="69">
        <f>D13+E13+F13+G13+H13</f>
        <v>9</v>
      </c>
      <c r="K13" s="80" t="str">
        <f>IF(AND(J13&gt;16,J13&lt;=20),"Exceptional",IF(AND(J13&gt;=11,J13&lt;=15),"Acceptable",IF(AND(J13&gt;=6,J13&lt;=10),"Marginal",IF(AND(J13&gt;=0,J13&lt;=5),"Poor"))))</f>
        <v>Marginal</v>
      </c>
    </row>
    <row r="14" spans="1:11" ht="14.25" customHeight="1">
      <c r="A14" s="92">
        <f>A13+1</f>
        <v>802102137</v>
      </c>
      <c r="B14" s="57"/>
      <c r="C14" s="57"/>
      <c r="D14" s="87">
        <v>2</v>
      </c>
      <c r="E14" s="91">
        <v>2</v>
      </c>
      <c r="F14" s="89">
        <v>2</v>
      </c>
      <c r="G14" s="87">
        <v>0</v>
      </c>
      <c r="H14" s="89">
        <v>0</v>
      </c>
      <c r="I14" s="57"/>
      <c r="J14" s="69">
        <f>D14+E14+F14+G14+H14</f>
        <v>6</v>
      </c>
      <c r="K14" s="80" t="str">
        <f>IF(AND(J14&gt;16,J14&lt;=20),"Exceptional",IF(AND(J14&gt;=11,J14&lt;=15),"Acceptable",IF(AND(J14&gt;=6,J14&lt;=10),"Marginal",IF(AND(J14&gt;=0,J14&lt;=5),"Poor"))))</f>
        <v>Marginal</v>
      </c>
    </row>
    <row r="15" spans="1:11" ht="14.25" customHeight="1">
      <c r="A15" s="92">
        <f>A14+1</f>
        <v>802102138</v>
      </c>
      <c r="B15" s="57"/>
      <c r="C15" s="57"/>
      <c r="D15" s="87">
        <v>4</v>
      </c>
      <c r="E15" s="91">
        <v>4</v>
      </c>
      <c r="F15" s="89">
        <v>3</v>
      </c>
      <c r="G15" s="87">
        <v>0</v>
      </c>
      <c r="H15" s="89">
        <v>0</v>
      </c>
      <c r="I15" s="57"/>
      <c r="J15" s="69">
        <f>D15+E15+F15+G15+H15</f>
        <v>11</v>
      </c>
      <c r="K15" s="80" t="str">
        <f>IF(AND(J15&gt;16,J15&lt;=20),"Exceptional",IF(AND(J15&gt;=11,J15&lt;=15),"Acceptable",IF(AND(J15&gt;=6,J15&lt;=10),"Marginal",IF(AND(J15&gt;=0,J15&lt;=5),"Poor"))))</f>
        <v>Acceptable</v>
      </c>
    </row>
    <row r="16" spans="1:11" ht="14.25" customHeight="1">
      <c r="A16" s="105" t="s">
        <v>10</v>
      </c>
      <c r="B16" s="57"/>
      <c r="C16" s="57"/>
      <c r="D16" s="104" t="s">
        <v>10</v>
      </c>
      <c r="E16" s="103"/>
      <c r="F16" s="102"/>
      <c r="G16" s="104" t="s">
        <v>10</v>
      </c>
      <c r="H16" s="102"/>
      <c r="I16" s="57"/>
      <c r="J16" s="98"/>
      <c r="K16" s="97"/>
    </row>
    <row r="17" spans="1:11" ht="14.25" customHeight="1">
      <c r="A17" s="92">
        <v>802131080</v>
      </c>
      <c r="B17" s="57"/>
      <c r="C17" s="57"/>
      <c r="D17" s="87">
        <v>4</v>
      </c>
      <c r="E17" s="91">
        <v>4</v>
      </c>
      <c r="F17" s="89">
        <v>4</v>
      </c>
      <c r="G17" s="87">
        <v>1</v>
      </c>
      <c r="H17" s="89">
        <v>1</v>
      </c>
      <c r="I17" s="57"/>
      <c r="J17" s="69">
        <f>D17+E17+F17+G17+H17</f>
        <v>14</v>
      </c>
      <c r="K17" s="80" t="str">
        <f>IF(AND(J17&gt;=16,J17&lt;=20),"Exceptional",IF(AND(J17&gt;=11,J17&lt;=15),"Acceptable",IF(AND(J17&gt;=6,J17&lt;=10),"Marginal",IF(AND(J17&gt;=0,J17&lt;=5),"Poor"))))</f>
        <v>Acceptable</v>
      </c>
    </row>
    <row r="18" spans="1:11" ht="14.25" customHeight="1">
      <c r="A18" s="92">
        <f>A17+1</f>
        <v>802131081</v>
      </c>
      <c r="B18" s="57"/>
      <c r="C18" s="57"/>
      <c r="D18" s="87">
        <v>3</v>
      </c>
      <c r="E18" s="91">
        <v>2</v>
      </c>
      <c r="F18" s="89">
        <v>2</v>
      </c>
      <c r="G18" s="87">
        <v>0</v>
      </c>
      <c r="H18" s="89">
        <v>0</v>
      </c>
      <c r="I18" s="57"/>
      <c r="J18" s="69">
        <f>D18+E18+F18+G18+H18</f>
        <v>7</v>
      </c>
      <c r="K18" s="80" t="str">
        <f>IF(AND(J18&gt;16,J18&lt;=20),"Exceptional",IF(AND(J18&gt;=11,J18&lt;=15),"Acceptable",IF(AND(J18&gt;=6,J18&lt;=10),"Marginal",IF(AND(J18&gt;=0,J18&lt;=5),"Poor"))))</f>
        <v>Marginal</v>
      </c>
    </row>
    <row r="19" spans="1:11" ht="14.25" customHeight="1">
      <c r="A19" s="92">
        <f>A18+1</f>
        <v>802131082</v>
      </c>
      <c r="B19" s="57"/>
      <c r="C19" s="57"/>
      <c r="D19" s="87">
        <v>3</v>
      </c>
      <c r="E19" s="91">
        <v>2</v>
      </c>
      <c r="F19" s="89">
        <v>2</v>
      </c>
      <c r="G19" s="87">
        <v>1</v>
      </c>
      <c r="H19" s="89">
        <v>1</v>
      </c>
      <c r="I19" s="57"/>
      <c r="J19" s="69">
        <f>D19+E19+F19+G19+H19</f>
        <v>9</v>
      </c>
      <c r="K19" s="80" t="str">
        <f>IF(AND(J19&gt;16,J19&lt;=20),"Exceptional",IF(AND(J19&gt;=11,J19&lt;=15),"Acceptable",IF(AND(J19&gt;=6,J19&lt;=10),"Marginal",IF(AND(J19&gt;=0,J19&lt;=5),"Poor"))))</f>
        <v>Marginal</v>
      </c>
    </row>
    <row r="20" spans="1:11" ht="14.25" customHeight="1">
      <c r="A20" s="92">
        <f>A19+1</f>
        <v>802131083</v>
      </c>
      <c r="B20" s="57"/>
      <c r="C20" s="57"/>
      <c r="D20" s="87">
        <v>3</v>
      </c>
      <c r="E20" s="91">
        <v>2</v>
      </c>
      <c r="F20" s="89">
        <v>2</v>
      </c>
      <c r="G20" s="87">
        <v>1</v>
      </c>
      <c r="H20" s="89">
        <v>1</v>
      </c>
      <c r="I20" s="57"/>
      <c r="J20" s="69">
        <f>D20+E20+F20+G20+H20</f>
        <v>9</v>
      </c>
      <c r="K20" s="80" t="str">
        <f>IF(AND(J20&gt;16,J20&lt;=20),"Exceptional",IF(AND(J20&gt;=11,J20&lt;=15),"Acceptable",IF(AND(J20&gt;=6,J20&lt;=10),"Marginal",IF(AND(J20&gt;=0,J20&lt;=5),"Poor"))))</f>
        <v>Marginal</v>
      </c>
    </row>
    <row r="21" spans="1:11" ht="14.25" customHeight="1">
      <c r="A21" s="92">
        <f>A20+1</f>
        <v>802131084</v>
      </c>
      <c r="B21" s="57"/>
      <c r="C21" s="57"/>
      <c r="D21" s="87">
        <v>4</v>
      </c>
      <c r="E21" s="91">
        <v>4</v>
      </c>
      <c r="F21" s="89">
        <v>4</v>
      </c>
      <c r="G21" s="87">
        <v>1</v>
      </c>
      <c r="H21" s="89">
        <v>1</v>
      </c>
      <c r="I21" s="57"/>
      <c r="J21" s="69">
        <f>D21+E21+F21+G21+H21</f>
        <v>14</v>
      </c>
      <c r="K21" s="80" t="str">
        <f>IF(AND(J21&gt;16,J21&lt;=20),"Exceptional",IF(AND(J21&gt;=11,J21&lt;=15),"Acceptable",IF(AND(J21&gt;=6,J21&lt;=10),"Marginal",IF(AND(J21&gt;=0,J21&lt;=5),"Poor"))))</f>
        <v>Acceptable</v>
      </c>
    </row>
    <row r="22" spans="1:11" ht="14.25" customHeight="1">
      <c r="A22" s="92">
        <f>A21+1</f>
        <v>802131085</v>
      </c>
      <c r="B22" s="57"/>
      <c r="C22" s="57"/>
      <c r="D22" s="87">
        <v>3</v>
      </c>
      <c r="E22" s="91">
        <v>2</v>
      </c>
      <c r="F22" s="89">
        <v>2</v>
      </c>
      <c r="G22" s="87">
        <v>1</v>
      </c>
      <c r="H22" s="89">
        <v>1</v>
      </c>
      <c r="I22" s="57"/>
      <c r="J22" s="69">
        <f>D22+E22+F22+G22+H22</f>
        <v>9</v>
      </c>
      <c r="K22" s="80" t="str">
        <f>IF(AND(J22&gt;16,J22&lt;=20),"Exceptional",IF(AND(J22&gt;=11,J22&lt;=15),"Acceptable",IF(AND(J22&gt;=6,J22&lt;=10),"Marginal",IF(AND(J22&gt;=0,J22&lt;=5),"Poor"))))</f>
        <v>Marginal</v>
      </c>
    </row>
    <row r="23" spans="1:11" ht="14.25" customHeight="1">
      <c r="A23" s="92">
        <f>A22+1</f>
        <v>802131086</v>
      </c>
      <c r="B23" s="57"/>
      <c r="C23" s="57"/>
      <c r="D23" s="87">
        <v>4</v>
      </c>
      <c r="E23" s="91">
        <v>3</v>
      </c>
      <c r="F23" s="89">
        <v>3</v>
      </c>
      <c r="G23" s="87">
        <v>2</v>
      </c>
      <c r="H23" s="89">
        <v>1</v>
      </c>
      <c r="I23" s="57"/>
      <c r="J23" s="69">
        <f>D23+E23+F23+G23+H23</f>
        <v>13</v>
      </c>
      <c r="K23" s="80" t="str">
        <f>IF(AND(J23&gt;16,J23&lt;=20),"Exceptional",IF(AND(J23&gt;=11,J23&lt;=15),"Acceptable",IF(AND(J23&gt;=6,J23&lt;=10),"Marginal",IF(AND(J23&gt;=0,J23&lt;=5),"Poor"))))</f>
        <v>Acceptable</v>
      </c>
    </row>
    <row r="24" spans="1:11" ht="14.25" customHeight="1">
      <c r="A24" s="92">
        <f>A23+1</f>
        <v>802131087</v>
      </c>
      <c r="B24" s="57"/>
      <c r="C24" s="57"/>
      <c r="D24" s="87">
        <v>2</v>
      </c>
      <c r="E24" s="91">
        <v>2</v>
      </c>
      <c r="F24" s="89">
        <v>1</v>
      </c>
      <c r="G24" s="87">
        <v>0</v>
      </c>
      <c r="H24" s="89">
        <v>0</v>
      </c>
      <c r="I24" s="57"/>
      <c r="J24" s="69">
        <f>D24+E24+F24+G24+H24</f>
        <v>5</v>
      </c>
      <c r="K24" s="80" t="str">
        <f>IF(AND(J24&gt;16,J24&lt;=20),"Exceptional",IF(AND(J24&gt;=11,J24&lt;=15),"Acceptable",IF(AND(J24&gt;=6,J24&lt;=10),"Marginal",IF(AND(J24&gt;=0,J24&lt;=5),"Poor"))))</f>
        <v>Poor</v>
      </c>
    </row>
    <row r="25" spans="1:11" ht="14.25" customHeight="1">
      <c r="A25" s="92">
        <f>A24+1</f>
        <v>802131088</v>
      </c>
      <c r="B25" s="57"/>
      <c r="C25" s="57"/>
      <c r="D25" s="87">
        <v>4</v>
      </c>
      <c r="E25" s="91">
        <v>4</v>
      </c>
      <c r="F25" s="89">
        <v>4</v>
      </c>
      <c r="G25" s="87">
        <v>1</v>
      </c>
      <c r="H25" s="89">
        <v>1</v>
      </c>
      <c r="I25" s="57"/>
      <c r="J25" s="69">
        <f>D25+E25+F25+G25+H25</f>
        <v>14</v>
      </c>
      <c r="K25" s="80" t="str">
        <f>IF(AND(J25&gt;16,J25&lt;=20),"Exceptional",IF(AND(J25&gt;=11,J25&lt;=15),"Acceptable",IF(AND(J25&gt;=6,J25&lt;=10),"Marginal",IF(AND(J25&gt;=0,J25&lt;=5),"Poor"))))</f>
        <v>Acceptable</v>
      </c>
    </row>
    <row r="26" spans="1:11" ht="14.25" customHeight="1">
      <c r="A26" s="96">
        <v>841116244</v>
      </c>
      <c r="B26" s="135"/>
      <c r="C26" s="135"/>
      <c r="D26" s="93">
        <v>1</v>
      </c>
      <c r="E26" s="95">
        <v>1</v>
      </c>
      <c r="F26" s="94">
        <v>1</v>
      </c>
      <c r="G26" s="93">
        <v>0</v>
      </c>
      <c r="H26" s="94">
        <v>0</v>
      </c>
      <c r="I26" s="135"/>
      <c r="J26" s="130">
        <f>D26+E26+F26+G26+H26</f>
        <v>3</v>
      </c>
      <c r="K26" s="126" t="str">
        <f>IF(AND(J26&gt;16,J26&lt;=20),"Exceptional",IF(AND(J26&gt;=11,J26&lt;=15),"Acceptable",IF(AND(J26&gt;=6,J26&lt;=10),"Marginal",IF(AND(J26&gt;=0,J26&lt;=5),"Poor"))))</f>
        <v>Poor</v>
      </c>
    </row>
    <row r="27" spans="1:11" ht="14.25" customHeight="1">
      <c r="A27" s="92">
        <f>A26+1</f>
        <v>841116245</v>
      </c>
      <c r="B27" s="57"/>
      <c r="C27" s="57"/>
      <c r="D27" s="87">
        <v>3</v>
      </c>
      <c r="E27" s="91">
        <v>1</v>
      </c>
      <c r="F27" s="89">
        <v>2</v>
      </c>
      <c r="G27" s="87">
        <v>3</v>
      </c>
      <c r="H27" s="89">
        <v>3</v>
      </c>
      <c r="I27" s="57"/>
      <c r="J27" s="69">
        <f>D27+E27+F27+G27+H27</f>
        <v>12</v>
      </c>
      <c r="K27" s="80" t="str">
        <f>IF(AND(J27&gt;16,J27&lt;=20),"Exceptional",IF(AND(J27&gt;=11,J27&lt;=15),"Acceptable",IF(AND(J27&gt;=6,J27&lt;=10),"Marginal",IF(AND(J27&gt;=0,J27&lt;=5),"Poor"))))</f>
        <v>Acceptable</v>
      </c>
    </row>
    <row r="28" spans="1:11" ht="14.25" customHeight="1">
      <c r="A28" s="92">
        <f>A27+1</f>
        <v>841116246</v>
      </c>
      <c r="B28" s="57"/>
      <c r="C28" s="57"/>
      <c r="D28" s="87">
        <v>2</v>
      </c>
      <c r="E28" s="91">
        <v>1</v>
      </c>
      <c r="F28" s="89">
        <v>1</v>
      </c>
      <c r="G28" s="87">
        <v>0</v>
      </c>
      <c r="H28" s="89">
        <v>0</v>
      </c>
      <c r="I28" s="57"/>
      <c r="J28" s="69">
        <f>D28+E28+F28+G28+H28</f>
        <v>4</v>
      </c>
      <c r="K28" s="80" t="str">
        <f>IF(AND(J28&gt;16,J28&lt;=20),"Exceptional",IF(AND(J28&gt;=11,J28&lt;=15),"Acceptable",IF(AND(J28&gt;=6,J28&lt;=10),"Marginal",IF(AND(J28&gt;=0,J28&lt;=5),"Poor"))))</f>
        <v>Poor</v>
      </c>
    </row>
    <row r="29" spans="1:11" ht="14.25" customHeight="1">
      <c r="A29" s="92">
        <f>A28+1</f>
        <v>841116247</v>
      </c>
      <c r="B29" s="57"/>
      <c r="C29" s="57"/>
      <c r="D29" s="87">
        <v>3</v>
      </c>
      <c r="E29" s="91">
        <v>2</v>
      </c>
      <c r="F29" s="89">
        <v>2</v>
      </c>
      <c r="G29" s="87">
        <v>1</v>
      </c>
      <c r="H29" s="89">
        <v>1</v>
      </c>
      <c r="I29" s="57"/>
      <c r="J29" s="69">
        <f>D29+E29+F29+G29+H29</f>
        <v>9</v>
      </c>
      <c r="K29" s="80" t="str">
        <f>IF(AND(J29&gt;16,J29&lt;=20),"Exceptional",IF(AND(J29&gt;=11,J29&lt;=15),"Acceptable",IF(AND(J29&gt;=6,J29&lt;=10),"Marginal",IF(AND(J29&gt;=0,J29&lt;=5),"Poor"))))</f>
        <v>Marginal</v>
      </c>
    </row>
    <row r="30" spans="1:11" ht="14.25" customHeight="1">
      <c r="A30" s="92">
        <f>A29+1</f>
        <v>841116248</v>
      </c>
      <c r="B30" s="57"/>
      <c r="C30" s="57"/>
      <c r="D30" s="87">
        <v>3</v>
      </c>
      <c r="E30" s="91">
        <v>2</v>
      </c>
      <c r="F30" s="89">
        <v>2</v>
      </c>
      <c r="G30" s="87">
        <v>3</v>
      </c>
      <c r="H30" s="89">
        <v>3</v>
      </c>
      <c r="I30" s="57"/>
      <c r="J30" s="69">
        <f>D30+E30+F30+G30+H30</f>
        <v>13</v>
      </c>
      <c r="K30" s="80" t="str">
        <f>IF(AND(J30&gt;16,J30&lt;=20),"Exceptional",IF(AND(J30&gt;=11,J30&lt;=15),"Acceptable",IF(AND(J30&gt;=6,J30&lt;=10),"Marginal",IF(AND(J30&gt;=0,J30&lt;=5),"Poor"))))</f>
        <v>Acceptable</v>
      </c>
    </row>
    <row r="31" spans="1:11" ht="14.25" customHeight="1" thickBot="1">
      <c r="A31" s="85">
        <v>841129199</v>
      </c>
      <c r="B31" s="135"/>
      <c r="C31" s="135"/>
      <c r="D31" s="82">
        <v>4</v>
      </c>
      <c r="E31" s="84">
        <v>4</v>
      </c>
      <c r="F31" s="83">
        <v>4</v>
      </c>
      <c r="G31" s="82">
        <v>4</v>
      </c>
      <c r="H31" s="83">
        <v>3</v>
      </c>
      <c r="I31" s="135"/>
      <c r="J31" s="129">
        <f>D31+E31+F31+G31+H31</f>
        <v>19</v>
      </c>
      <c r="K31" s="125" t="str">
        <f>IF(AND(J31&gt;16,J31&lt;=20),"Exceptional",IF(AND(J31&gt;=11,J31&lt;=15),"Acceptable",IF(AND(J31&gt;=6,J31&lt;=10),"Marginal",IF(AND(J31&gt;=0,J31&lt;=5),"Poor"))))</f>
        <v>Exceptional</v>
      </c>
    </row>
    <row r="32" spans="1:11" ht="14.25" customHeight="1">
      <c r="A32" s="57"/>
      <c r="B32" s="57"/>
      <c r="C32" s="57"/>
      <c r="D32" s="79">
        <f>(AVERAGE(D17:D31)+AVERAGE(D7:D15))/2</f>
        <v>3.2555555555555555</v>
      </c>
      <c r="E32" s="79">
        <f>(AVERAGE(E17:E31)+AVERAGE(E7:E15))/2</f>
        <v>2.7555555555555555</v>
      </c>
      <c r="F32" s="79">
        <f>(AVERAGE(F17:F31)+AVERAGE(F7:F15))/2</f>
        <v>2.5888888888888886</v>
      </c>
      <c r="G32" s="79">
        <f>(AVERAGE(G17:G31)+AVERAGE(G7:G15))/2</f>
        <v>1.3555555555555556</v>
      </c>
      <c r="H32" s="79">
        <f>(AVERAGE(H17:H31)+AVERAGE(H7:H15))/2</f>
        <v>1.2333333333333334</v>
      </c>
      <c r="I32" s="57"/>
      <c r="J32" s="58"/>
      <c r="K32" s="57"/>
    </row>
    <row r="33" spans="1:11" ht="14.25" customHeight="1" thickBot="1">
      <c r="A33" s="57"/>
      <c r="B33" s="57"/>
      <c r="C33" s="57"/>
      <c r="D33" s="57"/>
      <c r="E33" s="57"/>
      <c r="F33" s="57"/>
      <c r="G33" s="57"/>
      <c r="H33" s="57"/>
      <c r="I33" s="57"/>
      <c r="J33" s="58"/>
      <c r="K33" s="57"/>
    </row>
    <row r="34" spans="1:11" ht="14.25" customHeight="1" thickBot="1">
      <c r="A34" s="57"/>
      <c r="B34" s="57"/>
      <c r="C34" s="57"/>
      <c r="D34" s="78" t="s">
        <v>11</v>
      </c>
      <c r="E34" s="77" t="s">
        <v>12</v>
      </c>
      <c r="F34" s="75" t="s">
        <v>13</v>
      </c>
      <c r="G34" s="57"/>
      <c r="H34" s="57"/>
      <c r="I34" s="57"/>
      <c r="J34" s="58"/>
      <c r="K34" s="57"/>
    </row>
    <row r="35" spans="1:11" ht="14.25" customHeight="1">
      <c r="A35" s="57"/>
      <c r="B35" s="57"/>
      <c r="C35" s="57"/>
      <c r="D35" s="74" t="s">
        <v>14</v>
      </c>
      <c r="E35" s="73">
        <f>COUNTIF($K$7:$K$31,"Exceptional")</f>
        <v>3</v>
      </c>
      <c r="F35" s="71">
        <f>E35/$E$39</f>
        <v>0.125</v>
      </c>
      <c r="G35" s="57"/>
      <c r="H35" s="57"/>
      <c r="I35" s="57"/>
      <c r="J35" s="58"/>
      <c r="K35" s="57"/>
    </row>
    <row r="36" spans="1:11" ht="14.25" customHeight="1">
      <c r="A36" s="57"/>
      <c r="B36" s="57"/>
      <c r="C36" s="57"/>
      <c r="D36" s="70" t="s">
        <v>15</v>
      </c>
      <c r="E36" s="69">
        <f>COUNTIF($K$7:$K$31,"Acceptable")</f>
        <v>10</v>
      </c>
      <c r="F36" s="67">
        <f>E36/$E$39</f>
        <v>0.41666666666666669</v>
      </c>
      <c r="G36" s="57"/>
      <c r="H36" s="57"/>
      <c r="I36" s="57"/>
      <c r="J36" s="58"/>
      <c r="K36" s="57"/>
    </row>
    <row r="37" spans="1:11" ht="14.25" customHeight="1">
      <c r="A37" s="57"/>
      <c r="B37" s="57"/>
      <c r="C37" s="57"/>
      <c r="D37" s="70" t="s">
        <v>16</v>
      </c>
      <c r="E37" s="69">
        <f>COUNTIF($K$7:$K$31,"Marginal")</f>
        <v>8</v>
      </c>
      <c r="F37" s="67">
        <f>E37/$E$39</f>
        <v>0.33333333333333331</v>
      </c>
      <c r="G37" s="57"/>
      <c r="H37" s="57"/>
      <c r="I37" s="57"/>
      <c r="J37" s="58"/>
      <c r="K37" s="57"/>
    </row>
    <row r="38" spans="1:11" ht="14.25" customHeight="1" thickBot="1">
      <c r="A38" s="57"/>
      <c r="B38" s="57"/>
      <c r="C38" s="57"/>
      <c r="D38" s="66" t="s">
        <v>17</v>
      </c>
      <c r="E38" s="65">
        <f>COUNTIF($K$7:$K$31,"Poor")</f>
        <v>3</v>
      </c>
      <c r="F38" s="63">
        <f>E38/$E$39</f>
        <v>0.125</v>
      </c>
      <c r="G38" s="57"/>
      <c r="H38" s="57"/>
      <c r="I38" s="57"/>
      <c r="J38" s="58"/>
      <c r="K38" s="57"/>
    </row>
    <row r="39" spans="1:11" ht="14.25" customHeight="1" thickBot="1">
      <c r="A39" s="57"/>
      <c r="B39" s="57"/>
      <c r="C39" s="57"/>
      <c r="D39" s="62" t="s">
        <v>18</v>
      </c>
      <c r="E39" s="61">
        <f>SUM(E35:E38)</f>
        <v>24</v>
      </c>
      <c r="F39" s="59">
        <f>SUM(F35:F38)</f>
        <v>1</v>
      </c>
      <c r="G39" s="57"/>
      <c r="H39" s="57"/>
      <c r="I39" s="57"/>
      <c r="J39" s="58"/>
      <c r="K39" s="57"/>
    </row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D16:F16"/>
    <mergeCell ref="G16:H16"/>
    <mergeCell ref="A2:K2"/>
    <mergeCell ref="J5:J6"/>
    <mergeCell ref="K5:K6"/>
    <mergeCell ref="D6:F6"/>
    <mergeCell ref="G6:H6"/>
    <mergeCell ref="D4:H4"/>
  </mergeCells>
  <pageMargins left="0.7" right="0.7" top="0.75" bottom="0.75" header="0" footer="0"/>
  <pageSetup fitToWidth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196E-55F7-4782-9D68-B260C538208F}">
  <sheetPr>
    <outlinePr summaryBelow="0" summaryRight="0"/>
    <pageSetUpPr fitToPage="1"/>
  </sheetPr>
  <dimension ref="A1:K1000"/>
  <sheetViews>
    <sheetView zoomScale="80" zoomScaleNormal="80" workbookViewId="0">
      <selection activeCell="D4" sqref="D4:H4"/>
    </sheetView>
  </sheetViews>
  <sheetFormatPr defaultColWidth="14.44140625" defaultRowHeight="15" customHeight="1"/>
  <cols>
    <col min="1" max="1" width="16.5546875" style="56" customWidth="1"/>
    <col min="2" max="3" width="3.77734375" style="56" customWidth="1"/>
    <col min="4" max="8" width="30.77734375" style="56" customWidth="1"/>
    <col min="9" max="9" width="3.77734375" style="56" customWidth="1"/>
    <col min="10" max="10" width="12.44140625" style="56" customWidth="1"/>
    <col min="11" max="11" width="15.5546875" style="56" customWidth="1"/>
    <col min="12" max="26" width="8.6640625" style="56" customWidth="1"/>
    <col min="27" max="16384" width="14.44140625" style="56"/>
  </cols>
  <sheetData>
    <row r="1" spans="1:11" ht="14.25" customHeight="1">
      <c r="A1" s="57"/>
      <c r="B1" s="57"/>
      <c r="C1" s="57"/>
      <c r="D1" s="57"/>
      <c r="E1" s="57"/>
      <c r="F1" s="57"/>
      <c r="G1" s="57"/>
      <c r="H1" s="57"/>
      <c r="I1" s="57"/>
      <c r="J1" s="58"/>
      <c r="K1" s="57"/>
    </row>
    <row r="2" spans="1:11" ht="14.25" customHeight="1">
      <c r="A2" s="120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4.25" customHeight="1">
      <c r="A3" s="57"/>
      <c r="B3" s="57"/>
      <c r="C3" s="57"/>
      <c r="D3" s="57"/>
      <c r="E3" s="57"/>
      <c r="F3" s="57"/>
      <c r="G3" s="57"/>
      <c r="H3" s="57"/>
      <c r="I3" s="57"/>
      <c r="J3" s="58"/>
      <c r="K3" s="57"/>
    </row>
    <row r="4" spans="1:11" ht="14.25" customHeight="1">
      <c r="A4" s="57"/>
      <c r="B4" s="57"/>
      <c r="C4" s="57"/>
      <c r="D4" s="133">
        <v>7</v>
      </c>
      <c r="E4" s="132"/>
      <c r="F4" s="132"/>
      <c r="G4" s="132"/>
      <c r="H4" s="131"/>
      <c r="I4" s="57"/>
      <c r="J4" s="58"/>
      <c r="K4" s="57"/>
    </row>
    <row r="5" spans="1:11" ht="43.2" customHeight="1">
      <c r="A5" s="114" t="s">
        <v>0</v>
      </c>
      <c r="B5" s="57"/>
      <c r="C5" s="57"/>
      <c r="D5" s="113" t="s">
        <v>58</v>
      </c>
      <c r="E5" s="137" t="s">
        <v>59</v>
      </c>
      <c r="F5" s="110" t="s">
        <v>60</v>
      </c>
      <c r="G5" s="138" t="s">
        <v>61</v>
      </c>
      <c r="H5" s="138" t="s">
        <v>62</v>
      </c>
      <c r="I5" s="57"/>
      <c r="J5" s="108" t="s">
        <v>39</v>
      </c>
      <c r="K5" s="107" t="s">
        <v>7</v>
      </c>
    </row>
    <row r="6" spans="1:11" ht="14.25" customHeight="1">
      <c r="A6" s="105" t="s">
        <v>8</v>
      </c>
      <c r="B6" s="57"/>
      <c r="C6" s="57"/>
      <c r="D6" s="104" t="s">
        <v>8</v>
      </c>
      <c r="E6" s="103"/>
      <c r="F6" s="102"/>
      <c r="G6" s="104" t="s">
        <v>8</v>
      </c>
      <c r="H6" s="102"/>
      <c r="I6" s="57"/>
      <c r="J6" s="106"/>
      <c r="K6" s="106"/>
    </row>
    <row r="7" spans="1:11" ht="14.25" customHeight="1">
      <c r="A7" s="92">
        <v>802102130</v>
      </c>
      <c r="B7" s="57"/>
      <c r="C7" s="57"/>
      <c r="D7" s="87">
        <v>3</v>
      </c>
      <c r="E7" s="91">
        <v>2</v>
      </c>
      <c r="F7" s="89">
        <v>2</v>
      </c>
      <c r="G7" s="87">
        <v>0</v>
      </c>
      <c r="H7" s="89">
        <v>0</v>
      </c>
      <c r="I7" s="57"/>
      <c r="J7" s="69">
        <f>D7+E7+F7+G7+H7</f>
        <v>7</v>
      </c>
      <c r="K7" s="80" t="str">
        <f>IF(AND(J7&gt;16,J7&lt;=20),"Exceptional",IF(AND(J7&gt;=11,J7&lt;=15),"Acceptable",IF(AND(J7&gt;=6,J7&lt;=10),"Marginal",IF(AND(J7&gt;=0,J7&lt;=5),"Poor"))))</f>
        <v>Marginal</v>
      </c>
    </row>
    <row r="8" spans="1:11" ht="14.25" customHeight="1">
      <c r="A8" s="92">
        <f>A7+1</f>
        <v>802102131</v>
      </c>
      <c r="B8" s="57"/>
      <c r="C8" s="57"/>
      <c r="D8" s="87">
        <v>2</v>
      </c>
      <c r="E8" s="91">
        <v>2</v>
      </c>
      <c r="F8" s="89">
        <v>2</v>
      </c>
      <c r="G8" s="87">
        <v>3</v>
      </c>
      <c r="H8" s="89">
        <v>3</v>
      </c>
      <c r="I8" s="57"/>
      <c r="J8" s="69">
        <f>D8+E8+F8+G8+H8</f>
        <v>12</v>
      </c>
      <c r="K8" s="80" t="str">
        <f>IF(AND(J8&gt;16,J8&lt;=20),"Exceptional",IF(AND(J8&gt;=11,J8&lt;=15),"Acceptable",IF(AND(J8&gt;=6,J8&lt;=10),"Marginal",IF(AND(J8&gt;=0,J8&lt;=5),"Poor"))))</f>
        <v>Acceptable</v>
      </c>
    </row>
    <row r="9" spans="1:11" ht="14.25" customHeight="1">
      <c r="A9" s="92">
        <f>A8+1</f>
        <v>802102132</v>
      </c>
      <c r="B9" s="57"/>
      <c r="C9" s="57"/>
      <c r="D9" s="87">
        <v>4</v>
      </c>
      <c r="E9" s="91">
        <v>4</v>
      </c>
      <c r="F9" s="89">
        <v>4</v>
      </c>
      <c r="G9" s="87">
        <v>4</v>
      </c>
      <c r="H9" s="89">
        <v>4</v>
      </c>
      <c r="I9" s="57"/>
      <c r="J9" s="69">
        <f>D9+E9+F9+G9+H9</f>
        <v>20</v>
      </c>
      <c r="K9" s="80" t="str">
        <f>IF(AND(J9&gt;16,J9&lt;=20),"Exceptional",IF(AND(J9&gt;=11,J9&lt;=15),"Acceptable",IF(AND(J9&gt;=6,J9&lt;=10),"Marginal",IF(AND(J9&gt;=0,J9&lt;=5),"Poor"))))</f>
        <v>Exceptional</v>
      </c>
    </row>
    <row r="10" spans="1:11" ht="14.25" customHeight="1">
      <c r="A10" s="92">
        <f>A9+1</f>
        <v>802102133</v>
      </c>
      <c r="B10" s="57"/>
      <c r="C10" s="57"/>
      <c r="D10" s="87">
        <v>4</v>
      </c>
      <c r="E10" s="91">
        <v>4</v>
      </c>
      <c r="F10" s="89">
        <v>4</v>
      </c>
      <c r="G10" s="87">
        <v>1</v>
      </c>
      <c r="H10" s="89">
        <v>1</v>
      </c>
      <c r="I10" s="57"/>
      <c r="J10" s="69">
        <f>D10+E10+F10+G10+H10</f>
        <v>14</v>
      </c>
      <c r="K10" s="80" t="str">
        <f>IF(AND(J10&gt;16,J10&lt;=20),"Exceptional",IF(AND(J10&gt;=11,J10&lt;=15),"Acceptable",IF(AND(J10&gt;=6,J10&lt;=10),"Marginal",IF(AND(J10&gt;=0,J10&lt;=5),"Poor"))))</f>
        <v>Acceptable</v>
      </c>
    </row>
    <row r="11" spans="1:11" ht="14.25" customHeight="1">
      <c r="A11" s="92">
        <f>A10+1</f>
        <v>802102134</v>
      </c>
      <c r="B11" s="57"/>
      <c r="C11" s="57"/>
      <c r="D11" s="87">
        <v>4</v>
      </c>
      <c r="E11" s="91">
        <v>4</v>
      </c>
      <c r="F11" s="89">
        <v>3</v>
      </c>
      <c r="G11" s="87">
        <v>4</v>
      </c>
      <c r="H11" s="89">
        <v>3</v>
      </c>
      <c r="I11" s="57"/>
      <c r="J11" s="69">
        <f>D11+E11+F11+G11+H11</f>
        <v>18</v>
      </c>
      <c r="K11" s="80" t="str">
        <f>IF(AND(J11&gt;16,J11&lt;=20),"Exceptional",IF(AND(J11&gt;=11,J11&lt;=15),"Acceptable",IF(AND(J11&gt;=6,J11&lt;=10),"Marginal",IF(AND(J11&gt;=0,J11&lt;=5),"Poor"))))</f>
        <v>Exceptional</v>
      </c>
    </row>
    <row r="12" spans="1:11" ht="14.25" customHeight="1">
      <c r="A12" s="92">
        <f>A11+1</f>
        <v>802102135</v>
      </c>
      <c r="B12" s="57"/>
      <c r="C12" s="57"/>
      <c r="D12" s="87">
        <v>4</v>
      </c>
      <c r="E12" s="91">
        <v>3</v>
      </c>
      <c r="F12" s="89">
        <v>3</v>
      </c>
      <c r="G12" s="87">
        <v>1</v>
      </c>
      <c r="H12" s="89">
        <v>1</v>
      </c>
      <c r="I12" s="57"/>
      <c r="J12" s="69">
        <f>D12+E12+F12+G12+H12</f>
        <v>12</v>
      </c>
      <c r="K12" s="80" t="str">
        <f>IF(AND(J12&gt;16,J12&lt;=20),"Exceptional",IF(AND(J12&gt;=11,J12&lt;=15),"Acceptable",IF(AND(J12&gt;=6,J12&lt;=10),"Marginal",IF(AND(J12&gt;=0,J12&lt;=5),"Poor"))))</f>
        <v>Acceptable</v>
      </c>
    </row>
    <row r="13" spans="1:11" ht="14.25" customHeight="1">
      <c r="A13" s="92">
        <f>A12+1</f>
        <v>802102136</v>
      </c>
      <c r="B13" s="57"/>
      <c r="C13" s="57"/>
      <c r="D13" s="87">
        <v>4</v>
      </c>
      <c r="E13" s="91">
        <v>3</v>
      </c>
      <c r="F13" s="89">
        <v>2</v>
      </c>
      <c r="G13" s="87">
        <v>0</v>
      </c>
      <c r="H13" s="89">
        <v>0</v>
      </c>
      <c r="I13" s="57"/>
      <c r="J13" s="69">
        <f>D13+E13+F13+G13+H13</f>
        <v>9</v>
      </c>
      <c r="K13" s="80" t="str">
        <f>IF(AND(J13&gt;16,J13&lt;=20),"Exceptional",IF(AND(J13&gt;=11,J13&lt;=15),"Acceptable",IF(AND(J13&gt;=6,J13&lt;=10),"Marginal",IF(AND(J13&gt;=0,J13&lt;=5),"Poor"))))</f>
        <v>Marginal</v>
      </c>
    </row>
    <row r="14" spans="1:11" ht="14.25" customHeight="1">
      <c r="A14" s="92">
        <f>A13+1</f>
        <v>802102137</v>
      </c>
      <c r="B14" s="57"/>
      <c r="C14" s="57"/>
      <c r="D14" s="87">
        <v>2</v>
      </c>
      <c r="E14" s="91">
        <v>2</v>
      </c>
      <c r="F14" s="89">
        <v>2</v>
      </c>
      <c r="G14" s="87">
        <v>0</v>
      </c>
      <c r="H14" s="89">
        <v>0</v>
      </c>
      <c r="I14" s="57"/>
      <c r="J14" s="69">
        <f>D14+E14+F14+G14+H14</f>
        <v>6</v>
      </c>
      <c r="K14" s="80" t="str">
        <f>IF(AND(J14&gt;16,J14&lt;=20),"Exceptional",IF(AND(J14&gt;=11,J14&lt;=15),"Acceptable",IF(AND(J14&gt;=6,J14&lt;=10),"Marginal",IF(AND(J14&gt;=0,J14&lt;=5),"Poor"))))</f>
        <v>Marginal</v>
      </c>
    </row>
    <row r="15" spans="1:11" ht="14.25" customHeight="1">
      <c r="A15" s="92">
        <f>A14+1</f>
        <v>802102138</v>
      </c>
      <c r="B15" s="57"/>
      <c r="C15" s="57"/>
      <c r="D15" s="87">
        <v>4</v>
      </c>
      <c r="E15" s="91">
        <v>4</v>
      </c>
      <c r="F15" s="89">
        <v>3</v>
      </c>
      <c r="G15" s="87">
        <v>0</v>
      </c>
      <c r="H15" s="89">
        <v>0</v>
      </c>
      <c r="I15" s="57"/>
      <c r="J15" s="69">
        <f>D15+E15+F15+G15+H15</f>
        <v>11</v>
      </c>
      <c r="K15" s="80" t="str">
        <f>IF(AND(J15&gt;16,J15&lt;=20),"Exceptional",IF(AND(J15&gt;=11,J15&lt;=15),"Acceptable",IF(AND(J15&gt;=6,J15&lt;=10),"Marginal",IF(AND(J15&gt;=0,J15&lt;=5),"Poor"))))</f>
        <v>Acceptable</v>
      </c>
    </row>
    <row r="16" spans="1:11" ht="14.25" customHeight="1">
      <c r="A16" s="105" t="s">
        <v>10</v>
      </c>
      <c r="B16" s="57"/>
      <c r="C16" s="57"/>
      <c r="D16" s="104" t="s">
        <v>10</v>
      </c>
      <c r="E16" s="103"/>
      <c r="F16" s="102"/>
      <c r="G16" s="104" t="s">
        <v>10</v>
      </c>
      <c r="H16" s="102"/>
      <c r="I16" s="57"/>
      <c r="J16" s="98"/>
      <c r="K16" s="97"/>
    </row>
    <row r="17" spans="1:11" ht="14.25" customHeight="1">
      <c r="A17" s="92">
        <v>802131080</v>
      </c>
      <c r="B17" s="57"/>
      <c r="C17" s="57"/>
      <c r="D17" s="87">
        <v>4</v>
      </c>
      <c r="E17" s="91">
        <v>4</v>
      </c>
      <c r="F17" s="89">
        <v>4</v>
      </c>
      <c r="G17" s="87">
        <v>1</v>
      </c>
      <c r="H17" s="89">
        <v>1</v>
      </c>
      <c r="I17" s="57"/>
      <c r="J17" s="69">
        <f>D17+E17+F17+G17+H17</f>
        <v>14</v>
      </c>
      <c r="K17" s="80" t="str">
        <f>IF(AND(J17&gt;=16,J17&lt;=20),"Exceptional",IF(AND(J17&gt;=11,J17&lt;=15),"Acceptable",IF(AND(J17&gt;=6,J17&lt;=10),"Marginal",IF(AND(J17&gt;=0,J17&lt;=5),"Poor"))))</f>
        <v>Acceptable</v>
      </c>
    </row>
    <row r="18" spans="1:11" ht="14.25" customHeight="1">
      <c r="A18" s="92">
        <f>A17+1</f>
        <v>802131081</v>
      </c>
      <c r="B18" s="57"/>
      <c r="C18" s="57"/>
      <c r="D18" s="87">
        <v>3</v>
      </c>
      <c r="E18" s="91">
        <v>2</v>
      </c>
      <c r="F18" s="89">
        <v>2</v>
      </c>
      <c r="G18" s="87">
        <v>0</v>
      </c>
      <c r="H18" s="89">
        <v>0</v>
      </c>
      <c r="I18" s="57"/>
      <c r="J18" s="69">
        <f>D18+E18+F18+G18+H18</f>
        <v>7</v>
      </c>
      <c r="K18" s="80" t="str">
        <f>IF(AND(J18&gt;16,J18&lt;=20),"Exceptional",IF(AND(J18&gt;=11,J18&lt;=15),"Acceptable",IF(AND(J18&gt;=6,J18&lt;=10),"Marginal",IF(AND(J18&gt;=0,J18&lt;=5),"Poor"))))</f>
        <v>Marginal</v>
      </c>
    </row>
    <row r="19" spans="1:11" ht="14.25" customHeight="1">
      <c r="A19" s="92">
        <f>A18+1</f>
        <v>802131082</v>
      </c>
      <c r="B19" s="57"/>
      <c r="C19" s="57"/>
      <c r="D19" s="87">
        <v>3</v>
      </c>
      <c r="E19" s="91">
        <v>2</v>
      </c>
      <c r="F19" s="89">
        <v>2</v>
      </c>
      <c r="G19" s="87">
        <v>1</v>
      </c>
      <c r="H19" s="89">
        <v>1</v>
      </c>
      <c r="I19" s="57"/>
      <c r="J19" s="69">
        <f>D19+E19+F19+G19+H19</f>
        <v>9</v>
      </c>
      <c r="K19" s="80" t="str">
        <f>IF(AND(J19&gt;16,J19&lt;=20),"Exceptional",IF(AND(J19&gt;=11,J19&lt;=15),"Acceptable",IF(AND(J19&gt;=6,J19&lt;=10),"Marginal",IF(AND(J19&gt;=0,J19&lt;=5),"Poor"))))</f>
        <v>Marginal</v>
      </c>
    </row>
    <row r="20" spans="1:11" ht="14.25" customHeight="1">
      <c r="A20" s="92">
        <f>A19+1</f>
        <v>802131083</v>
      </c>
      <c r="B20" s="57"/>
      <c r="C20" s="57"/>
      <c r="D20" s="87">
        <v>3</v>
      </c>
      <c r="E20" s="91">
        <v>2</v>
      </c>
      <c r="F20" s="89">
        <v>2</v>
      </c>
      <c r="G20" s="87">
        <v>1</v>
      </c>
      <c r="H20" s="89">
        <v>1</v>
      </c>
      <c r="I20" s="57"/>
      <c r="J20" s="69">
        <f>D20+E20+F20+G20+H20</f>
        <v>9</v>
      </c>
      <c r="K20" s="80" t="str">
        <f>IF(AND(J20&gt;16,J20&lt;=20),"Exceptional",IF(AND(J20&gt;=11,J20&lt;=15),"Acceptable",IF(AND(J20&gt;=6,J20&lt;=10),"Marginal",IF(AND(J20&gt;=0,J20&lt;=5),"Poor"))))</f>
        <v>Marginal</v>
      </c>
    </row>
    <row r="21" spans="1:11" ht="14.25" customHeight="1">
      <c r="A21" s="92">
        <f>A20+1</f>
        <v>802131084</v>
      </c>
      <c r="B21" s="57"/>
      <c r="C21" s="57"/>
      <c r="D21" s="87">
        <v>4</v>
      </c>
      <c r="E21" s="91">
        <v>4</v>
      </c>
      <c r="F21" s="89">
        <v>4</v>
      </c>
      <c r="G21" s="87">
        <v>1</v>
      </c>
      <c r="H21" s="89">
        <v>1</v>
      </c>
      <c r="I21" s="57"/>
      <c r="J21" s="69">
        <f>D21+E21+F21+G21+H21</f>
        <v>14</v>
      </c>
      <c r="K21" s="80" t="str">
        <f>IF(AND(J21&gt;16,J21&lt;=20),"Exceptional",IF(AND(J21&gt;=11,J21&lt;=15),"Acceptable",IF(AND(J21&gt;=6,J21&lt;=10),"Marginal",IF(AND(J21&gt;=0,J21&lt;=5),"Poor"))))</f>
        <v>Acceptable</v>
      </c>
    </row>
    <row r="22" spans="1:11" ht="14.25" customHeight="1">
      <c r="A22" s="92">
        <f>A21+1</f>
        <v>802131085</v>
      </c>
      <c r="B22" s="57"/>
      <c r="C22" s="57"/>
      <c r="D22" s="87">
        <v>3</v>
      </c>
      <c r="E22" s="91">
        <v>2</v>
      </c>
      <c r="F22" s="89">
        <v>2</v>
      </c>
      <c r="G22" s="87">
        <v>1</v>
      </c>
      <c r="H22" s="89">
        <v>1</v>
      </c>
      <c r="I22" s="57"/>
      <c r="J22" s="69">
        <f>D22+E22+F22+G22+H22</f>
        <v>9</v>
      </c>
      <c r="K22" s="80" t="str">
        <f>IF(AND(J22&gt;16,J22&lt;=20),"Exceptional",IF(AND(J22&gt;=11,J22&lt;=15),"Acceptable",IF(AND(J22&gt;=6,J22&lt;=10),"Marginal",IF(AND(J22&gt;=0,J22&lt;=5),"Poor"))))</f>
        <v>Marginal</v>
      </c>
    </row>
    <row r="23" spans="1:11" ht="14.25" customHeight="1">
      <c r="A23" s="92">
        <f>A22+1</f>
        <v>802131086</v>
      </c>
      <c r="B23" s="57"/>
      <c r="C23" s="57"/>
      <c r="D23" s="87">
        <v>4</v>
      </c>
      <c r="E23" s="91">
        <v>3</v>
      </c>
      <c r="F23" s="89">
        <v>3</v>
      </c>
      <c r="G23" s="87">
        <v>2</v>
      </c>
      <c r="H23" s="89">
        <v>1</v>
      </c>
      <c r="I23" s="57"/>
      <c r="J23" s="69">
        <f>D23+E23+F23+G23+H23</f>
        <v>13</v>
      </c>
      <c r="K23" s="80" t="str">
        <f>IF(AND(J23&gt;16,J23&lt;=20),"Exceptional",IF(AND(J23&gt;=11,J23&lt;=15),"Acceptable",IF(AND(J23&gt;=6,J23&lt;=10),"Marginal",IF(AND(J23&gt;=0,J23&lt;=5),"Poor"))))</f>
        <v>Acceptable</v>
      </c>
    </row>
    <row r="24" spans="1:11" ht="14.25" customHeight="1">
      <c r="A24" s="92">
        <f>A23+1</f>
        <v>802131087</v>
      </c>
      <c r="B24" s="57"/>
      <c r="C24" s="57"/>
      <c r="D24" s="87">
        <v>2</v>
      </c>
      <c r="E24" s="91">
        <v>2</v>
      </c>
      <c r="F24" s="89">
        <v>1</v>
      </c>
      <c r="G24" s="87">
        <v>0</v>
      </c>
      <c r="H24" s="89">
        <v>0</v>
      </c>
      <c r="I24" s="57"/>
      <c r="J24" s="69">
        <f>D24+E24+F24+G24+H24</f>
        <v>5</v>
      </c>
      <c r="K24" s="80" t="str">
        <f>IF(AND(J24&gt;16,J24&lt;=20),"Exceptional",IF(AND(J24&gt;=11,J24&lt;=15),"Acceptable",IF(AND(J24&gt;=6,J24&lt;=10),"Marginal",IF(AND(J24&gt;=0,J24&lt;=5),"Poor"))))</f>
        <v>Poor</v>
      </c>
    </row>
    <row r="25" spans="1:11" ht="14.25" customHeight="1">
      <c r="A25" s="92">
        <f>A24+1</f>
        <v>802131088</v>
      </c>
      <c r="B25" s="57"/>
      <c r="C25" s="57"/>
      <c r="D25" s="87">
        <v>4</v>
      </c>
      <c r="E25" s="91">
        <v>4</v>
      </c>
      <c r="F25" s="89">
        <v>4</v>
      </c>
      <c r="G25" s="87">
        <v>1</v>
      </c>
      <c r="H25" s="89">
        <v>1</v>
      </c>
      <c r="I25" s="57"/>
      <c r="J25" s="69">
        <f>D25+E25+F25+G25+H25</f>
        <v>14</v>
      </c>
      <c r="K25" s="80" t="str">
        <f>IF(AND(J25&gt;16,J25&lt;=20),"Exceptional",IF(AND(J25&gt;=11,J25&lt;=15),"Acceptable",IF(AND(J25&gt;=6,J25&lt;=10),"Marginal",IF(AND(J25&gt;=0,J25&lt;=5),"Poor"))))</f>
        <v>Acceptable</v>
      </c>
    </row>
    <row r="26" spans="1:11" ht="14.25" customHeight="1">
      <c r="A26" s="96">
        <v>841116244</v>
      </c>
      <c r="B26" s="135"/>
      <c r="C26" s="135"/>
      <c r="D26" s="93">
        <v>1</v>
      </c>
      <c r="E26" s="95">
        <v>1</v>
      </c>
      <c r="F26" s="94">
        <v>1</v>
      </c>
      <c r="G26" s="93">
        <v>0</v>
      </c>
      <c r="H26" s="94">
        <v>0</v>
      </c>
      <c r="I26" s="135"/>
      <c r="J26" s="130">
        <f>D26+E26+F26+G26+H26</f>
        <v>3</v>
      </c>
      <c r="K26" s="126" t="str">
        <f>IF(AND(J26&gt;16,J26&lt;=20),"Exceptional",IF(AND(J26&gt;=11,J26&lt;=15),"Acceptable",IF(AND(J26&gt;=6,J26&lt;=10),"Marginal",IF(AND(J26&gt;=0,J26&lt;=5),"Poor"))))</f>
        <v>Poor</v>
      </c>
    </row>
    <row r="27" spans="1:11" ht="14.25" customHeight="1">
      <c r="A27" s="92">
        <f>A26+1</f>
        <v>841116245</v>
      </c>
      <c r="B27" s="57"/>
      <c r="C27" s="57"/>
      <c r="D27" s="87">
        <v>3</v>
      </c>
      <c r="E27" s="91">
        <v>1</v>
      </c>
      <c r="F27" s="89">
        <v>2</v>
      </c>
      <c r="G27" s="87">
        <v>3</v>
      </c>
      <c r="H27" s="89">
        <v>3</v>
      </c>
      <c r="I27" s="57"/>
      <c r="J27" s="69">
        <f>D27+E27+F27+G27+H27</f>
        <v>12</v>
      </c>
      <c r="K27" s="80" t="str">
        <f>IF(AND(J27&gt;16,J27&lt;=20),"Exceptional",IF(AND(J27&gt;=11,J27&lt;=15),"Acceptable",IF(AND(J27&gt;=6,J27&lt;=10),"Marginal",IF(AND(J27&gt;=0,J27&lt;=5),"Poor"))))</f>
        <v>Acceptable</v>
      </c>
    </row>
    <row r="28" spans="1:11" ht="14.25" customHeight="1">
      <c r="A28" s="92">
        <f>A27+1</f>
        <v>841116246</v>
      </c>
      <c r="B28" s="57"/>
      <c r="C28" s="57"/>
      <c r="D28" s="87">
        <v>2</v>
      </c>
      <c r="E28" s="91">
        <v>1</v>
      </c>
      <c r="F28" s="89">
        <v>1</v>
      </c>
      <c r="G28" s="87">
        <v>0</v>
      </c>
      <c r="H28" s="89">
        <v>0</v>
      </c>
      <c r="I28" s="57"/>
      <c r="J28" s="69">
        <f>D28+E28+F28+G28+H28</f>
        <v>4</v>
      </c>
      <c r="K28" s="80" t="str">
        <f>IF(AND(J28&gt;16,J28&lt;=20),"Exceptional",IF(AND(J28&gt;=11,J28&lt;=15),"Acceptable",IF(AND(J28&gt;=6,J28&lt;=10),"Marginal",IF(AND(J28&gt;=0,J28&lt;=5),"Poor"))))</f>
        <v>Poor</v>
      </c>
    </row>
    <row r="29" spans="1:11" ht="14.25" customHeight="1">
      <c r="A29" s="92">
        <f>A28+1</f>
        <v>841116247</v>
      </c>
      <c r="B29" s="57"/>
      <c r="C29" s="57"/>
      <c r="D29" s="87">
        <v>3</v>
      </c>
      <c r="E29" s="91">
        <v>2</v>
      </c>
      <c r="F29" s="89">
        <v>2</v>
      </c>
      <c r="G29" s="87">
        <v>1</v>
      </c>
      <c r="H29" s="89">
        <v>1</v>
      </c>
      <c r="I29" s="57"/>
      <c r="J29" s="69">
        <f>D29+E29+F29+G29+H29</f>
        <v>9</v>
      </c>
      <c r="K29" s="80" t="str">
        <f>IF(AND(J29&gt;16,J29&lt;=20),"Exceptional",IF(AND(J29&gt;=11,J29&lt;=15),"Acceptable",IF(AND(J29&gt;=6,J29&lt;=10),"Marginal",IF(AND(J29&gt;=0,J29&lt;=5),"Poor"))))</f>
        <v>Marginal</v>
      </c>
    </row>
    <row r="30" spans="1:11" ht="14.25" customHeight="1">
      <c r="A30" s="92">
        <f>A29+1</f>
        <v>841116248</v>
      </c>
      <c r="B30" s="57"/>
      <c r="C30" s="57"/>
      <c r="D30" s="87">
        <v>3</v>
      </c>
      <c r="E30" s="91">
        <v>2</v>
      </c>
      <c r="F30" s="89">
        <v>2</v>
      </c>
      <c r="G30" s="87">
        <v>3</v>
      </c>
      <c r="H30" s="89">
        <v>3</v>
      </c>
      <c r="I30" s="57"/>
      <c r="J30" s="69">
        <f>D30+E30+F30+G30+H30</f>
        <v>13</v>
      </c>
      <c r="K30" s="80" t="str">
        <f>IF(AND(J30&gt;16,J30&lt;=20),"Exceptional",IF(AND(J30&gt;=11,J30&lt;=15),"Acceptable",IF(AND(J30&gt;=6,J30&lt;=10),"Marginal",IF(AND(J30&gt;=0,J30&lt;=5),"Poor"))))</f>
        <v>Acceptable</v>
      </c>
    </row>
    <row r="31" spans="1:11" ht="14.25" customHeight="1" thickBot="1">
      <c r="A31" s="85">
        <v>841129199</v>
      </c>
      <c r="B31" s="135"/>
      <c r="C31" s="135"/>
      <c r="D31" s="82">
        <v>4</v>
      </c>
      <c r="E31" s="84">
        <v>4</v>
      </c>
      <c r="F31" s="83">
        <v>4</v>
      </c>
      <c r="G31" s="82">
        <v>4</v>
      </c>
      <c r="H31" s="83">
        <v>3</v>
      </c>
      <c r="I31" s="135"/>
      <c r="J31" s="129">
        <f>D31+E31+F31+G31+H31</f>
        <v>19</v>
      </c>
      <c r="K31" s="125" t="str">
        <f>IF(AND(J31&gt;16,J31&lt;=20),"Exceptional",IF(AND(J31&gt;=11,J31&lt;=15),"Acceptable",IF(AND(J31&gt;=6,J31&lt;=10),"Marginal",IF(AND(J31&gt;=0,J31&lt;=5),"Poor"))))</f>
        <v>Exceptional</v>
      </c>
    </row>
    <row r="32" spans="1:11" ht="14.25" customHeight="1">
      <c r="A32" s="57"/>
      <c r="B32" s="57"/>
      <c r="C32" s="57"/>
      <c r="D32" s="79">
        <f>(AVERAGE(D17:D31)+AVERAGE(D7:D15))/2</f>
        <v>3.2555555555555555</v>
      </c>
      <c r="E32" s="79">
        <f>(AVERAGE(E17:E31)+AVERAGE(E7:E15))/2</f>
        <v>2.7555555555555555</v>
      </c>
      <c r="F32" s="79">
        <f>(AVERAGE(F17:F31)+AVERAGE(F7:F15))/2</f>
        <v>2.5888888888888886</v>
      </c>
      <c r="G32" s="79">
        <f>(AVERAGE(G17:G31)+AVERAGE(G7:G15))/2</f>
        <v>1.3555555555555556</v>
      </c>
      <c r="H32" s="79">
        <f>(AVERAGE(H17:H31)+AVERAGE(H7:H15))/2</f>
        <v>1.2333333333333334</v>
      </c>
      <c r="I32" s="57"/>
      <c r="J32" s="58"/>
      <c r="K32" s="57"/>
    </row>
    <row r="33" spans="1:11" ht="14.25" customHeight="1" thickBot="1">
      <c r="A33" s="57"/>
      <c r="B33" s="57"/>
      <c r="C33" s="57"/>
      <c r="D33" s="57"/>
      <c r="E33" s="57"/>
      <c r="F33" s="57"/>
      <c r="G33" s="57"/>
      <c r="H33" s="57"/>
      <c r="I33" s="57"/>
      <c r="J33" s="58"/>
      <c r="K33" s="57"/>
    </row>
    <row r="34" spans="1:11" ht="14.25" customHeight="1" thickBot="1">
      <c r="A34" s="57"/>
      <c r="B34" s="57"/>
      <c r="C34" s="57"/>
      <c r="D34" s="78" t="s">
        <v>11</v>
      </c>
      <c r="E34" s="77" t="s">
        <v>12</v>
      </c>
      <c r="F34" s="75" t="s">
        <v>13</v>
      </c>
      <c r="G34" s="57"/>
      <c r="H34" s="57"/>
      <c r="I34" s="57"/>
      <c r="J34" s="58"/>
      <c r="K34" s="57"/>
    </row>
    <row r="35" spans="1:11" ht="14.25" customHeight="1">
      <c r="A35" s="57"/>
      <c r="B35" s="57"/>
      <c r="C35" s="57"/>
      <c r="D35" s="74" t="s">
        <v>14</v>
      </c>
      <c r="E35" s="73">
        <f>COUNTIF($K$7:$K$31,"Exceptional")</f>
        <v>3</v>
      </c>
      <c r="F35" s="71">
        <f>E35/$E$39</f>
        <v>0.125</v>
      </c>
      <c r="G35" s="57"/>
      <c r="H35" s="57"/>
      <c r="I35" s="57"/>
      <c r="J35" s="58"/>
      <c r="K35" s="57"/>
    </row>
    <row r="36" spans="1:11" ht="14.25" customHeight="1">
      <c r="A36" s="57"/>
      <c r="B36" s="57"/>
      <c r="C36" s="57"/>
      <c r="D36" s="70" t="s">
        <v>15</v>
      </c>
      <c r="E36" s="69">
        <f>COUNTIF($K$7:$K$31,"Acceptable")</f>
        <v>10</v>
      </c>
      <c r="F36" s="67">
        <f>E36/$E$39</f>
        <v>0.41666666666666669</v>
      </c>
      <c r="G36" s="57"/>
      <c r="H36" s="57"/>
      <c r="I36" s="57"/>
      <c r="J36" s="58"/>
      <c r="K36" s="57"/>
    </row>
    <row r="37" spans="1:11" ht="14.25" customHeight="1">
      <c r="A37" s="57"/>
      <c r="B37" s="57"/>
      <c r="C37" s="57"/>
      <c r="D37" s="70" t="s">
        <v>16</v>
      </c>
      <c r="E37" s="69">
        <f>COUNTIF($K$7:$K$31,"Marginal")</f>
        <v>8</v>
      </c>
      <c r="F37" s="67">
        <f>E37/$E$39</f>
        <v>0.33333333333333331</v>
      </c>
      <c r="G37" s="57"/>
      <c r="H37" s="57"/>
      <c r="I37" s="57"/>
      <c r="J37" s="58"/>
      <c r="K37" s="57"/>
    </row>
    <row r="38" spans="1:11" ht="14.25" customHeight="1" thickBot="1">
      <c r="A38" s="57"/>
      <c r="B38" s="57"/>
      <c r="C38" s="57"/>
      <c r="D38" s="66" t="s">
        <v>17</v>
      </c>
      <c r="E38" s="65">
        <f>COUNTIF($K$7:$K$31,"Poor")</f>
        <v>3</v>
      </c>
      <c r="F38" s="63">
        <f>E38/$E$39</f>
        <v>0.125</v>
      </c>
      <c r="G38" s="57"/>
      <c r="H38" s="57"/>
      <c r="I38" s="57"/>
      <c r="J38" s="58"/>
      <c r="K38" s="57"/>
    </row>
    <row r="39" spans="1:11" ht="14.25" customHeight="1" thickBot="1">
      <c r="A39" s="57"/>
      <c r="B39" s="57"/>
      <c r="C39" s="57"/>
      <c r="D39" s="62" t="s">
        <v>18</v>
      </c>
      <c r="E39" s="61">
        <f>SUM(E35:E38)</f>
        <v>24</v>
      </c>
      <c r="F39" s="59">
        <f>SUM(F35:F38)</f>
        <v>1</v>
      </c>
      <c r="G39" s="57"/>
      <c r="H39" s="57"/>
      <c r="I39" s="57"/>
      <c r="J39" s="58"/>
      <c r="K39" s="57"/>
    </row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D16:F16"/>
    <mergeCell ref="G16:H16"/>
    <mergeCell ref="A2:K2"/>
    <mergeCell ref="D4:H4"/>
    <mergeCell ref="J5:J6"/>
    <mergeCell ref="K5:K6"/>
    <mergeCell ref="D6:F6"/>
    <mergeCell ref="G6:H6"/>
  </mergeCells>
  <pageMargins left="0.7" right="0.7" top="0.75" bottom="0.75" header="0" footer="0"/>
  <pageSetup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Waleska</cp:lastModifiedBy>
  <dcterms:created xsi:type="dcterms:W3CDTF">2020-02-15T01:06:46Z</dcterms:created>
  <dcterms:modified xsi:type="dcterms:W3CDTF">2020-02-15T01:25:54Z</dcterms:modified>
</cp:coreProperties>
</file>